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869" activeTab="16"/>
  </bookViews>
  <sheets>
    <sheet name="1-συμβολαια" sheetId="1" r:id="rId1"/>
    <sheet name="2-δικαιώματα" sheetId="13" r:id="rId2"/>
    <sheet name="3-φύλλα2α" sheetId="12" r:id="rId3"/>
    <sheet name="4-πολλυπρ" sheetId="14" r:id="rId4"/>
    <sheet name="5-αντίγραφα" sheetId="16" r:id="rId5"/>
    <sheet name="6-μεταγραφή" sheetId="4" r:id="rId6"/>
    <sheet name="7-προςΔΟΥ" sheetId="20" r:id="rId7"/>
    <sheet name="10-φπα" sheetId="17" r:id="rId8"/>
    <sheet name="11-χαρτόσ" sheetId="15" r:id="rId9"/>
    <sheet name="12-πολλαπλές" sheetId="23" r:id="rId10"/>
    <sheet name="13-ντιΜιΧο" sheetId="24" r:id="rId11"/>
    <sheet name="14-βιβλΕσ" sheetId="9" r:id="rId12"/>
    <sheet name="14β-βιβλΕσΕκτ" sheetId="18" r:id="rId13"/>
    <sheet name="15-φάκελος" sheetId="8" r:id="rId14"/>
    <sheet name="16-bSymbolaio" sheetId="22" r:id="rId15"/>
    <sheet name="17-βιβλίοΣυμβ" sheetId="10" r:id="rId16"/>
    <sheet name="19-πολίτης200" sheetId="5" r:id="rId17"/>
  </sheets>
  <calcPr calcId="125725"/>
</workbook>
</file>

<file path=xl/calcChain.xml><?xml version="1.0" encoding="utf-8"?>
<calcChain xmlns="http://schemas.openxmlformats.org/spreadsheetml/2006/main">
  <c r="AH174" i="24"/>
  <c r="AI174"/>
  <c r="AJ174"/>
  <c r="AK174"/>
  <c r="AL174"/>
  <c r="I174"/>
  <c r="D174"/>
  <c r="E174"/>
  <c r="F17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3"/>
  <c r="S174" i="23"/>
  <c r="N174"/>
  <c r="O174"/>
  <c r="P174"/>
  <c r="Q174"/>
  <c r="R174"/>
  <c r="U174" i="24"/>
  <c r="V174"/>
  <c r="W174"/>
  <c r="X174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AF3" i="16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C82" i="10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W4" i="5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3"/>
  <c r="J174" i="23"/>
  <c r="K174"/>
  <c r="L174"/>
  <c r="M174"/>
  <c r="I174"/>
  <c r="I4" i="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3"/>
  <c r="H174"/>
  <c r="A81" i="22" l="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72" i="8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I7" i="18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H106"/>
  <c r="H138"/>
  <c r="H170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K89" i="9"/>
  <c r="H89" i="18" s="1"/>
  <c r="K90" i="9"/>
  <c r="H90" i="18" s="1"/>
  <c r="K105" i="9"/>
  <c r="H105" i="18" s="1"/>
  <c r="K106" i="9"/>
  <c r="K121"/>
  <c r="H121" i="18" s="1"/>
  <c r="K122" i="9"/>
  <c r="H122" i="18" s="1"/>
  <c r="K137" i="9"/>
  <c r="H137" i="18" s="1"/>
  <c r="K138" i="9"/>
  <c r="K153"/>
  <c r="H153" i="18" s="1"/>
  <c r="K154" i="9"/>
  <c r="H154" i="18" s="1"/>
  <c r="K169" i="9"/>
  <c r="H169" i="18" s="1"/>
  <c r="K170" i="9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B81" i="24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B81" i="23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C74" i="15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B80" i="17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81" i="10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T79" i="5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B165" i="20"/>
  <c r="B166"/>
  <c r="B167"/>
  <c r="B168"/>
  <c r="B169"/>
  <c r="B170"/>
  <c r="B171"/>
  <c r="B172"/>
  <c r="B173"/>
  <c r="A166"/>
  <c r="A167"/>
  <c r="A168"/>
  <c r="A169"/>
  <c r="A170"/>
  <c r="A171"/>
  <c r="A172"/>
  <c r="A173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O174" i="4"/>
  <c r="I174"/>
  <c r="E174"/>
  <c r="G174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C159" i="16"/>
  <c r="C160"/>
  <c r="C161"/>
  <c r="C162"/>
  <c r="C163"/>
  <c r="C164"/>
  <c r="C165"/>
  <c r="C166"/>
  <c r="C167"/>
  <c r="C168"/>
  <c r="C169"/>
  <c r="C170"/>
  <c r="C171"/>
  <c r="C172"/>
  <c r="C173"/>
  <c r="B162"/>
  <c r="B163"/>
  <c r="B164"/>
  <c r="B165"/>
  <c r="B166"/>
  <c r="B167"/>
  <c r="B168"/>
  <c r="B169"/>
  <c r="B170"/>
  <c r="B171"/>
  <c r="B172"/>
  <c r="B173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B80" i="14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C78" i="12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N10" i="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K81" i="9" s="1"/>
  <c r="H81" i="18" s="1"/>
  <c r="N82" i="1"/>
  <c r="K82" i="9" s="1"/>
  <c r="H82" i="18" s="1"/>
  <c r="N83" i="1"/>
  <c r="D83" i="23" s="1"/>
  <c r="N84" i="1"/>
  <c r="D84" i="23" s="1"/>
  <c r="N85" i="1"/>
  <c r="D85" i="23" s="1"/>
  <c r="N86" i="1"/>
  <c r="K86" i="9" s="1"/>
  <c r="H86" i="18" s="1"/>
  <c r="N87" i="1"/>
  <c r="D87" i="23" s="1"/>
  <c r="N88" i="1"/>
  <c r="D88" i="23" s="1"/>
  <c r="N89" i="1"/>
  <c r="D89" i="23" s="1"/>
  <c r="N90" i="1"/>
  <c r="N91"/>
  <c r="D91" i="23" s="1"/>
  <c r="N92" i="1"/>
  <c r="D92" i="23" s="1"/>
  <c r="N93" i="1"/>
  <c r="K93" i="9" s="1"/>
  <c r="H93" i="18" s="1"/>
  <c r="N94" i="1"/>
  <c r="K94" i="9" s="1"/>
  <c r="H94" i="18" s="1"/>
  <c r="N95" i="1"/>
  <c r="D95" i="23" s="1"/>
  <c r="N96" i="1"/>
  <c r="D96" i="23" s="1"/>
  <c r="N97" i="1"/>
  <c r="D97" i="23" s="1"/>
  <c r="N98" i="1"/>
  <c r="K98" i="9" s="1"/>
  <c r="H98" i="18" s="1"/>
  <c r="N99" i="1"/>
  <c r="D99" i="23" s="1"/>
  <c r="N100" i="1"/>
  <c r="D100" i="23" s="1"/>
  <c r="N101" i="1"/>
  <c r="K101" i="9" s="1"/>
  <c r="H101" i="18" s="1"/>
  <c r="N102" i="1"/>
  <c r="K102" i="9" s="1"/>
  <c r="H102" i="18" s="1"/>
  <c r="N103" i="1"/>
  <c r="D103" i="23" s="1"/>
  <c r="N104" i="1"/>
  <c r="D104" i="23" s="1"/>
  <c r="N105" i="1"/>
  <c r="D105" i="23" s="1"/>
  <c r="N106" i="1"/>
  <c r="N107"/>
  <c r="D107" i="23" s="1"/>
  <c r="N108" i="1"/>
  <c r="D108" i="23" s="1"/>
  <c r="N109" i="1"/>
  <c r="K109" i="9" s="1"/>
  <c r="H109" i="18" s="1"/>
  <c r="N110" i="1"/>
  <c r="K110" i="9" s="1"/>
  <c r="H110" i="18" s="1"/>
  <c r="N111" i="1"/>
  <c r="D111" i="23" s="1"/>
  <c r="N112" i="1"/>
  <c r="D112" i="23" s="1"/>
  <c r="N113" i="1"/>
  <c r="K113" i="9" s="1"/>
  <c r="H113" i="18" s="1"/>
  <c r="N114" i="1"/>
  <c r="K114" i="9" s="1"/>
  <c r="H114" i="18" s="1"/>
  <c r="N115" i="1"/>
  <c r="D115" i="23" s="1"/>
  <c r="N116" i="1"/>
  <c r="D116" i="23" s="1"/>
  <c r="N117" i="1"/>
  <c r="D117" i="23" s="1"/>
  <c r="N118" i="1"/>
  <c r="K118" i="9" s="1"/>
  <c r="H118" i="18" s="1"/>
  <c r="N119" i="1"/>
  <c r="D119" i="23" s="1"/>
  <c r="N120" i="1"/>
  <c r="D120" i="23" s="1"/>
  <c r="N121" i="1"/>
  <c r="N122"/>
  <c r="N123"/>
  <c r="D123" i="23" s="1"/>
  <c r="N124" i="1"/>
  <c r="D124" i="23" s="1"/>
  <c r="N125" i="1"/>
  <c r="K125" i="9" s="1"/>
  <c r="H125" i="18" s="1"/>
  <c r="N126" i="1"/>
  <c r="K126" i="9" s="1"/>
  <c r="H126" i="18" s="1"/>
  <c r="N127" i="1"/>
  <c r="D127" i="23" s="1"/>
  <c r="N128" i="1"/>
  <c r="D128" i="23" s="1"/>
  <c r="N129" i="1"/>
  <c r="D129" i="23" s="1"/>
  <c r="N130" i="1"/>
  <c r="K130" i="9" s="1"/>
  <c r="H130" i="18" s="1"/>
  <c r="N131" i="1"/>
  <c r="D131" i="23" s="1"/>
  <c r="N132" i="1"/>
  <c r="D132" i="23" s="1"/>
  <c r="N133" i="1"/>
  <c r="K133" i="9" s="1"/>
  <c r="H133" i="18" s="1"/>
  <c r="N134" i="1"/>
  <c r="K134" i="9" s="1"/>
  <c r="H134" i="18" s="1"/>
  <c r="N135" i="1"/>
  <c r="D135" i="23" s="1"/>
  <c r="N136" i="1"/>
  <c r="D136" i="23" s="1"/>
  <c r="N137" i="1"/>
  <c r="N138"/>
  <c r="N139"/>
  <c r="D139" i="23" s="1"/>
  <c r="N140" i="1"/>
  <c r="D140" i="23" s="1"/>
  <c r="N141" i="1"/>
  <c r="K141" i="9" s="1"/>
  <c r="H141" i="18" s="1"/>
  <c r="N142" i="1"/>
  <c r="K142" i="9" s="1"/>
  <c r="H142" i="18" s="1"/>
  <c r="N143" i="1"/>
  <c r="D143" i="23" s="1"/>
  <c r="N144" i="1"/>
  <c r="D144" i="23" s="1"/>
  <c r="N145" i="1"/>
  <c r="K145" i="9" s="1"/>
  <c r="H145" i="18" s="1"/>
  <c r="N146" i="1"/>
  <c r="K146" i="9" s="1"/>
  <c r="H146" i="18" s="1"/>
  <c r="N147" i="1"/>
  <c r="D147" i="23" s="1"/>
  <c r="N148" i="1"/>
  <c r="D148" i="23" s="1"/>
  <c r="N149" i="1"/>
  <c r="D149" i="23" s="1"/>
  <c r="N150" i="1"/>
  <c r="K150" i="9" s="1"/>
  <c r="H150" i="18" s="1"/>
  <c r="N151" i="1"/>
  <c r="D151" i="23" s="1"/>
  <c r="N152" i="1"/>
  <c r="D152" i="23" s="1"/>
  <c r="N153" i="1"/>
  <c r="D153" i="23" s="1"/>
  <c r="N154" i="1"/>
  <c r="N155"/>
  <c r="D155" i="23" s="1"/>
  <c r="N156" i="1"/>
  <c r="D156" i="23" s="1"/>
  <c r="N157" i="1"/>
  <c r="K157" i="9" s="1"/>
  <c r="H157" i="18" s="1"/>
  <c r="N158" i="1"/>
  <c r="K158" i="9" s="1"/>
  <c r="H158" i="18" s="1"/>
  <c r="N159" i="1"/>
  <c r="D159" i="23" s="1"/>
  <c r="N160" i="1"/>
  <c r="D160" i="23" s="1"/>
  <c r="N161" i="1"/>
  <c r="D161" i="23" s="1"/>
  <c r="N162" i="1"/>
  <c r="K162" i="9" s="1"/>
  <c r="H162" i="18" s="1"/>
  <c r="N163" i="1"/>
  <c r="D163" i="23" s="1"/>
  <c r="N164" i="1"/>
  <c r="D164" i="23" s="1"/>
  <c r="N165" i="1"/>
  <c r="K165" i="9" s="1"/>
  <c r="H165" i="18" s="1"/>
  <c r="N166" i="1"/>
  <c r="K166" i="9" s="1"/>
  <c r="H166" i="18" s="1"/>
  <c r="N167" i="1"/>
  <c r="D167" i="23" s="1"/>
  <c r="N168" i="1"/>
  <c r="D168" i="23" s="1"/>
  <c r="N169" i="1"/>
  <c r="D169" i="23" s="1"/>
  <c r="N170" i="1"/>
  <c r="N171"/>
  <c r="D171" i="23" s="1"/>
  <c r="N172" i="1"/>
  <c r="D172" i="23" s="1"/>
  <c r="N173" i="1"/>
  <c r="K173" i="9" s="1"/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3"/>
  <c r="C173" i="13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3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AT174" i="24"/>
  <c r="AU174"/>
  <c r="AV174"/>
  <c r="AX174"/>
  <c r="AY174"/>
  <c r="AZ174"/>
  <c r="BA174"/>
  <c r="BB174"/>
  <c r="BC174"/>
  <c r="BD174"/>
  <c r="BE174"/>
  <c r="BF174"/>
  <c r="BG3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59"/>
  <c r="BG160"/>
  <c r="BG161"/>
  <c r="BG162"/>
  <c r="BG163"/>
  <c r="BG164"/>
  <c r="BG165"/>
  <c r="BG166"/>
  <c r="BG167"/>
  <c r="BG168"/>
  <c r="BG169"/>
  <c r="BG170"/>
  <c r="BG171"/>
  <c r="BG172"/>
  <c r="BG173"/>
  <c r="AS3"/>
  <c r="AS4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131"/>
  <c r="AW132"/>
  <c r="AW133"/>
  <c r="AW134"/>
  <c r="AW135"/>
  <c r="AW136"/>
  <c r="AW137"/>
  <c r="AW138"/>
  <c r="AW139"/>
  <c r="AW140"/>
  <c r="AW141"/>
  <c r="AW142"/>
  <c r="AW143"/>
  <c r="AW144"/>
  <c r="AW145"/>
  <c r="AW146"/>
  <c r="AW147"/>
  <c r="AW148"/>
  <c r="AW149"/>
  <c r="AW150"/>
  <c r="AW151"/>
  <c r="AW152"/>
  <c r="AW153"/>
  <c r="AW154"/>
  <c r="AW155"/>
  <c r="AW156"/>
  <c r="AW157"/>
  <c r="AW158"/>
  <c r="AW159"/>
  <c r="AW160"/>
  <c r="AW161"/>
  <c r="AW162"/>
  <c r="AW163"/>
  <c r="AW164"/>
  <c r="AW165"/>
  <c r="AW166"/>
  <c r="AW167"/>
  <c r="AW168"/>
  <c r="AW169"/>
  <c r="AW170"/>
  <c r="AW171"/>
  <c r="AW172"/>
  <c r="AW173"/>
  <c r="U3" i="20"/>
  <c r="H3" i="24" s="1"/>
  <c r="U4" i="20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Q174"/>
  <c r="R174"/>
  <c r="S174"/>
  <c r="T174"/>
  <c r="AP174" i="24"/>
  <c r="AQ174"/>
  <c r="AR17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73"/>
  <c r="S174"/>
  <c r="T174"/>
  <c r="Y174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N174"/>
  <c r="O174"/>
  <c r="P174"/>
  <c r="Q174"/>
  <c r="R174"/>
  <c r="AB174"/>
  <c r="AC174"/>
  <c r="AD174"/>
  <c r="AE174"/>
  <c r="AF174"/>
  <c r="AG174"/>
  <c r="AN174"/>
  <c r="AO17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E5"/>
  <c r="E7"/>
  <c r="E11"/>
  <c r="E19"/>
  <c r="E21"/>
  <c r="E23"/>
  <c r="E27"/>
  <c r="E35"/>
  <c r="E37"/>
  <c r="E39"/>
  <c r="E43"/>
  <c r="E51"/>
  <c r="E53"/>
  <c r="E55"/>
  <c r="E59"/>
  <c r="E67"/>
  <c r="E69"/>
  <c r="E71"/>
  <c r="E75"/>
  <c r="E83"/>
  <c r="E85"/>
  <c r="E87"/>
  <c r="E91"/>
  <c r="E99"/>
  <c r="E101"/>
  <c r="E103"/>
  <c r="E107"/>
  <c r="E115"/>
  <c r="E117"/>
  <c r="E119"/>
  <c r="E123"/>
  <c r="E131"/>
  <c r="E133"/>
  <c r="E135"/>
  <c r="E139"/>
  <c r="E147"/>
  <c r="E149"/>
  <c r="E151"/>
  <c r="E155"/>
  <c r="E163"/>
  <c r="E165"/>
  <c r="E167"/>
  <c r="E17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3"/>
  <c r="L174" i="16"/>
  <c r="M174"/>
  <c r="N174"/>
  <c r="O174"/>
  <c r="P174"/>
  <c r="Q174"/>
  <c r="R174"/>
  <c r="S174"/>
  <c r="T174"/>
  <c r="U174"/>
  <c r="V174"/>
  <c r="W174"/>
  <c r="P174" i="20"/>
  <c r="P4" i="4"/>
  <c r="E4" i="24" s="1"/>
  <c r="P5" i="4"/>
  <c r="P6"/>
  <c r="E6" i="24" s="1"/>
  <c r="P7" i="4"/>
  <c r="P8"/>
  <c r="E8" i="24" s="1"/>
  <c r="P9" i="4"/>
  <c r="E9" i="24" s="1"/>
  <c r="P10" i="4"/>
  <c r="E10" i="24" s="1"/>
  <c r="P11" i="4"/>
  <c r="P12"/>
  <c r="E12" i="24" s="1"/>
  <c r="P13" i="4"/>
  <c r="E13" i="24" s="1"/>
  <c r="P14" i="4"/>
  <c r="E14" i="24" s="1"/>
  <c r="P15" i="4"/>
  <c r="E15" i="24" s="1"/>
  <c r="P16" i="4"/>
  <c r="E16" i="24" s="1"/>
  <c r="P17" i="4"/>
  <c r="E17" i="24" s="1"/>
  <c r="P18" i="4"/>
  <c r="E18" i="24" s="1"/>
  <c r="P19" i="4"/>
  <c r="P20"/>
  <c r="E20" i="24" s="1"/>
  <c r="P21" i="4"/>
  <c r="P22"/>
  <c r="E22" i="24" s="1"/>
  <c r="P23" i="4"/>
  <c r="P24"/>
  <c r="E24" i="24" s="1"/>
  <c r="P25" i="4"/>
  <c r="E25" i="24" s="1"/>
  <c r="P26" i="4"/>
  <c r="E26" i="24" s="1"/>
  <c r="P27" i="4"/>
  <c r="P28"/>
  <c r="E28" i="24" s="1"/>
  <c r="P29" i="4"/>
  <c r="E29" i="24" s="1"/>
  <c r="P30" i="4"/>
  <c r="E30" i="24" s="1"/>
  <c r="P31" i="4"/>
  <c r="E31" i="24" s="1"/>
  <c r="P32" i="4"/>
  <c r="E32" i="24" s="1"/>
  <c r="P33" i="4"/>
  <c r="E33" i="24" s="1"/>
  <c r="P34" i="4"/>
  <c r="E34" i="24" s="1"/>
  <c r="P35" i="4"/>
  <c r="P36"/>
  <c r="E36" i="24" s="1"/>
  <c r="P37" i="4"/>
  <c r="P38"/>
  <c r="E38" i="24" s="1"/>
  <c r="P39" i="4"/>
  <c r="P40"/>
  <c r="E40" i="24" s="1"/>
  <c r="P41" i="4"/>
  <c r="E41" i="24" s="1"/>
  <c r="P42" i="4"/>
  <c r="E42" i="24" s="1"/>
  <c r="P43" i="4"/>
  <c r="P44"/>
  <c r="E44" i="24" s="1"/>
  <c r="P45" i="4"/>
  <c r="E45" i="24" s="1"/>
  <c r="P46" i="4"/>
  <c r="E46" i="24" s="1"/>
  <c r="P47" i="4"/>
  <c r="E47" i="24" s="1"/>
  <c r="P48" i="4"/>
  <c r="E48" i="24" s="1"/>
  <c r="P49" i="4"/>
  <c r="E49" i="24" s="1"/>
  <c r="P50" i="4"/>
  <c r="E50" i="24" s="1"/>
  <c r="P51" i="4"/>
  <c r="P52"/>
  <c r="E52" i="24" s="1"/>
  <c r="P53" i="4"/>
  <c r="P54"/>
  <c r="E54" i="24" s="1"/>
  <c r="P55" i="4"/>
  <c r="P56"/>
  <c r="E56" i="24" s="1"/>
  <c r="P57" i="4"/>
  <c r="E57" i="24" s="1"/>
  <c r="P58" i="4"/>
  <c r="E58" i="24" s="1"/>
  <c r="P59" i="4"/>
  <c r="P60"/>
  <c r="E60" i="24" s="1"/>
  <c r="P61" i="4"/>
  <c r="E61" i="24" s="1"/>
  <c r="P62" i="4"/>
  <c r="E62" i="24" s="1"/>
  <c r="P63" i="4"/>
  <c r="E63" i="24" s="1"/>
  <c r="P64" i="4"/>
  <c r="E64" i="24" s="1"/>
  <c r="P65" i="4"/>
  <c r="E65" i="24" s="1"/>
  <c r="P66" i="4"/>
  <c r="E66" i="24" s="1"/>
  <c r="P67" i="4"/>
  <c r="P68"/>
  <c r="E68" i="24" s="1"/>
  <c r="P69" i="4"/>
  <c r="P70"/>
  <c r="E70" i="24" s="1"/>
  <c r="P71" i="4"/>
  <c r="P72"/>
  <c r="E72" i="24" s="1"/>
  <c r="P73" i="4"/>
  <c r="E73" i="24" s="1"/>
  <c r="P74" i="4"/>
  <c r="E74" i="24" s="1"/>
  <c r="P75" i="4"/>
  <c r="P76"/>
  <c r="E76" i="24" s="1"/>
  <c r="P77" i="4"/>
  <c r="E77" i="24" s="1"/>
  <c r="P78" i="4"/>
  <c r="E78" i="24" s="1"/>
  <c r="P79" i="4"/>
  <c r="E79" i="24" s="1"/>
  <c r="P80" i="4"/>
  <c r="E80" i="24" s="1"/>
  <c r="P81" i="4"/>
  <c r="E81" i="24" s="1"/>
  <c r="P82" i="4"/>
  <c r="E82" i="24" s="1"/>
  <c r="P83" i="4"/>
  <c r="P84"/>
  <c r="E84" i="24" s="1"/>
  <c r="P85" i="4"/>
  <c r="P86"/>
  <c r="E86" i="24" s="1"/>
  <c r="P87" i="4"/>
  <c r="P88"/>
  <c r="E88" i="24" s="1"/>
  <c r="P89" i="4"/>
  <c r="E89" i="24" s="1"/>
  <c r="P90" i="4"/>
  <c r="E90" i="24" s="1"/>
  <c r="P91" i="4"/>
  <c r="P92"/>
  <c r="E92" i="24" s="1"/>
  <c r="P93" i="4"/>
  <c r="E93" i="24" s="1"/>
  <c r="P94" i="4"/>
  <c r="E94" i="24" s="1"/>
  <c r="P95" i="4"/>
  <c r="E95" i="24" s="1"/>
  <c r="P96" i="4"/>
  <c r="E96" i="24" s="1"/>
  <c r="P97" i="4"/>
  <c r="E97" i="24" s="1"/>
  <c r="P98" i="4"/>
  <c r="E98" i="24" s="1"/>
  <c r="P99" i="4"/>
  <c r="P100"/>
  <c r="E100" i="24" s="1"/>
  <c r="P101" i="4"/>
  <c r="P102"/>
  <c r="E102" i="24" s="1"/>
  <c r="P103" i="4"/>
  <c r="P104"/>
  <c r="E104" i="24" s="1"/>
  <c r="P105" i="4"/>
  <c r="E105" i="24" s="1"/>
  <c r="P106" i="4"/>
  <c r="E106" i="24" s="1"/>
  <c r="P107" i="4"/>
  <c r="P108"/>
  <c r="E108" i="24" s="1"/>
  <c r="P109" i="4"/>
  <c r="E109" i="24" s="1"/>
  <c r="P110" i="4"/>
  <c r="E110" i="24" s="1"/>
  <c r="P111" i="4"/>
  <c r="E111" i="24" s="1"/>
  <c r="P112" i="4"/>
  <c r="E112" i="24" s="1"/>
  <c r="P113" i="4"/>
  <c r="E113" i="24" s="1"/>
  <c r="P114" i="4"/>
  <c r="E114" i="24" s="1"/>
  <c r="P115" i="4"/>
  <c r="P116"/>
  <c r="E116" i="24" s="1"/>
  <c r="P117" i="4"/>
  <c r="P118"/>
  <c r="E118" i="24" s="1"/>
  <c r="P119" i="4"/>
  <c r="P120"/>
  <c r="E120" i="24" s="1"/>
  <c r="P121" i="4"/>
  <c r="E121" i="24" s="1"/>
  <c r="P122" i="4"/>
  <c r="E122" i="24" s="1"/>
  <c r="P123" i="4"/>
  <c r="P124"/>
  <c r="E124" i="24" s="1"/>
  <c r="P125" i="4"/>
  <c r="E125" i="24" s="1"/>
  <c r="P126" i="4"/>
  <c r="E126" i="24" s="1"/>
  <c r="P127" i="4"/>
  <c r="E127" i="24" s="1"/>
  <c r="P128" i="4"/>
  <c r="E128" i="24" s="1"/>
  <c r="P129" i="4"/>
  <c r="E129" i="24" s="1"/>
  <c r="P130" i="4"/>
  <c r="E130" i="24" s="1"/>
  <c r="P131" i="4"/>
  <c r="P132"/>
  <c r="E132" i="24" s="1"/>
  <c r="P133" i="4"/>
  <c r="P134"/>
  <c r="E134" i="24" s="1"/>
  <c r="P135" i="4"/>
  <c r="P136"/>
  <c r="E136" i="24" s="1"/>
  <c r="P137" i="4"/>
  <c r="E137" i="24" s="1"/>
  <c r="P138" i="4"/>
  <c r="E138" i="24" s="1"/>
  <c r="P139" i="4"/>
  <c r="P140"/>
  <c r="E140" i="24" s="1"/>
  <c r="P141" i="4"/>
  <c r="E141" i="24" s="1"/>
  <c r="P142" i="4"/>
  <c r="E142" i="24" s="1"/>
  <c r="P143" i="4"/>
  <c r="E143" i="24" s="1"/>
  <c r="P144" i="4"/>
  <c r="E144" i="24" s="1"/>
  <c r="P145" i="4"/>
  <c r="E145" i="24" s="1"/>
  <c r="P146" i="4"/>
  <c r="E146" i="24" s="1"/>
  <c r="P147" i="4"/>
  <c r="P148"/>
  <c r="E148" i="24" s="1"/>
  <c r="P149" i="4"/>
  <c r="P150"/>
  <c r="E150" i="24" s="1"/>
  <c r="P151" i="4"/>
  <c r="P152"/>
  <c r="E152" i="24" s="1"/>
  <c r="P153" i="4"/>
  <c r="E153" i="24" s="1"/>
  <c r="P154" i="4"/>
  <c r="E154" i="24" s="1"/>
  <c r="P155" i="4"/>
  <c r="P156"/>
  <c r="E156" i="24" s="1"/>
  <c r="P157" i="4"/>
  <c r="E157" i="24" s="1"/>
  <c r="P158" i="4"/>
  <c r="E158" i="24" s="1"/>
  <c r="P159" i="4"/>
  <c r="E159" i="24" s="1"/>
  <c r="P160" i="4"/>
  <c r="E160" i="24" s="1"/>
  <c r="P161" i="4"/>
  <c r="E161" i="24" s="1"/>
  <c r="P162" i="4"/>
  <c r="E162" i="24" s="1"/>
  <c r="P163" i="4"/>
  <c r="P164"/>
  <c r="E164" i="24" s="1"/>
  <c r="P165" i="4"/>
  <c r="P166"/>
  <c r="E166" i="24" s="1"/>
  <c r="P167" i="4"/>
  <c r="P168"/>
  <c r="E168" i="24" s="1"/>
  <c r="P169" i="4"/>
  <c r="E169" i="24" s="1"/>
  <c r="P170" i="4"/>
  <c r="E170" i="24" s="1"/>
  <c r="P171" i="4"/>
  <c r="P172"/>
  <c r="E172" i="24" s="1"/>
  <c r="P173" i="4"/>
  <c r="E173" i="24" s="1"/>
  <c r="P3" i="4"/>
  <c r="E3" i="24" s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3"/>
  <c r="K174"/>
  <c r="L174"/>
  <c r="M17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3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3" i="20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F174" i="16"/>
  <c r="G174"/>
  <c r="D90" i="23"/>
  <c r="D93"/>
  <c r="D98"/>
  <c r="D106"/>
  <c r="D109"/>
  <c r="D114"/>
  <c r="D121"/>
  <c r="D122"/>
  <c r="D130"/>
  <c r="D133"/>
  <c r="D137"/>
  <c r="D138"/>
  <c r="D145"/>
  <c r="D146"/>
  <c r="D154"/>
  <c r="D157"/>
  <c r="D162"/>
  <c r="D170"/>
  <c r="D173"/>
  <c r="C183"/>
  <c r="B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H3" i="24" l="1"/>
  <c r="F3" i="17" s="1"/>
  <c r="D165" i="23"/>
  <c r="D125"/>
  <c r="D113"/>
  <c r="D101"/>
  <c r="K161" i="9"/>
  <c r="H161" i="18" s="1"/>
  <c r="K129" i="9"/>
  <c r="H129" i="18" s="1"/>
  <c r="K97" i="9"/>
  <c r="H97" i="18" s="1"/>
  <c r="D141" i="23"/>
  <c r="K149" i="9"/>
  <c r="H149" i="18" s="1"/>
  <c r="K117" i="9"/>
  <c r="H117" i="18" s="1"/>
  <c r="K85" i="9"/>
  <c r="H85" i="18" s="1"/>
  <c r="BH163" i="24"/>
  <c r="F163" i="17" s="1"/>
  <c r="BH155" i="24"/>
  <c r="F155" i="17" s="1"/>
  <c r="BH147" i="24"/>
  <c r="F147" i="17" s="1"/>
  <c r="BH139" i="24"/>
  <c r="F139" i="17" s="1"/>
  <c r="BH135" i="24"/>
  <c r="F135" i="17" s="1"/>
  <c r="BH127" i="24"/>
  <c r="F127" i="17" s="1"/>
  <c r="BH115" i="24"/>
  <c r="F115" i="17" s="1"/>
  <c r="BH107" i="24"/>
  <c r="F107" i="17" s="1"/>
  <c r="BH99" i="24"/>
  <c r="F99" i="17" s="1"/>
  <c r="BH95" i="24"/>
  <c r="F95" i="17" s="1"/>
  <c r="BH87" i="24"/>
  <c r="F87" i="17" s="1"/>
  <c r="BH75" i="24"/>
  <c r="F75" i="17" s="1"/>
  <c r="BH67" i="24"/>
  <c r="F67" i="17" s="1"/>
  <c r="BH59" i="24"/>
  <c r="F59" i="17" s="1"/>
  <c r="BH55" i="24"/>
  <c r="F55" i="17" s="1"/>
  <c r="BH43" i="24"/>
  <c r="F43" i="17" s="1"/>
  <c r="BH35" i="24"/>
  <c r="F35" i="17" s="1"/>
  <c r="BH27" i="24"/>
  <c r="F27" i="17" s="1"/>
  <c r="BH19" i="24"/>
  <c r="F19" i="17" s="1"/>
  <c r="BH11" i="24"/>
  <c r="F11" i="17" s="1"/>
  <c r="BH173" i="24"/>
  <c r="F173" i="17" s="1"/>
  <c r="BH169" i="24"/>
  <c r="F169" i="17" s="1"/>
  <c r="BH165" i="24"/>
  <c r="F165" i="17" s="1"/>
  <c r="BH161" i="24"/>
  <c r="F161" i="17" s="1"/>
  <c r="BH157" i="24"/>
  <c r="F157" i="17" s="1"/>
  <c r="BH153" i="24"/>
  <c r="F153" i="17" s="1"/>
  <c r="BH149" i="24"/>
  <c r="F149" i="17" s="1"/>
  <c r="BH145" i="24"/>
  <c r="F145" i="17" s="1"/>
  <c r="BH141" i="24"/>
  <c r="F141" i="17" s="1"/>
  <c r="BH137" i="24"/>
  <c r="F137" i="17" s="1"/>
  <c r="BH133" i="24"/>
  <c r="F133" i="17" s="1"/>
  <c r="BH129" i="24"/>
  <c r="F129" i="17" s="1"/>
  <c r="BH125" i="24"/>
  <c r="F125" i="17" s="1"/>
  <c r="BH121" i="24"/>
  <c r="F121" i="17" s="1"/>
  <c r="BH117" i="24"/>
  <c r="F117" i="17" s="1"/>
  <c r="BH113" i="24"/>
  <c r="F113" i="17" s="1"/>
  <c r="BH109" i="24"/>
  <c r="F109" i="17" s="1"/>
  <c r="BH105" i="24"/>
  <c r="F105" i="17" s="1"/>
  <c r="BH101" i="24"/>
  <c r="F101" i="17" s="1"/>
  <c r="BH97" i="24"/>
  <c r="F97" i="17" s="1"/>
  <c r="BH93" i="24"/>
  <c r="F93" i="17" s="1"/>
  <c r="BH89" i="24"/>
  <c r="F89" i="17" s="1"/>
  <c r="BH85" i="24"/>
  <c r="F85" i="17" s="1"/>
  <c r="BH81" i="24"/>
  <c r="F81" i="17" s="1"/>
  <c r="BH77" i="24"/>
  <c r="F77" i="17" s="1"/>
  <c r="BH73" i="24"/>
  <c r="F73" i="17" s="1"/>
  <c r="BH69" i="24"/>
  <c r="F69" i="17" s="1"/>
  <c r="BH65" i="24"/>
  <c r="F65" i="17" s="1"/>
  <c r="BH61" i="24"/>
  <c r="F61" i="17" s="1"/>
  <c r="BH57" i="24"/>
  <c r="F57" i="17" s="1"/>
  <c r="BH53" i="24"/>
  <c r="F53" i="17" s="1"/>
  <c r="BH49" i="24"/>
  <c r="F49" i="17" s="1"/>
  <c r="BH45" i="24"/>
  <c r="F45" i="17" s="1"/>
  <c r="BH41" i="24"/>
  <c r="F41" i="17" s="1"/>
  <c r="BH37" i="24"/>
  <c r="F37" i="17" s="1"/>
  <c r="BH33" i="24"/>
  <c r="F33" i="17" s="1"/>
  <c r="BH29" i="24"/>
  <c r="F29" i="17" s="1"/>
  <c r="BH25" i="24"/>
  <c r="F25" i="17" s="1"/>
  <c r="BH21" i="24"/>
  <c r="F21" i="17" s="1"/>
  <c r="BH17" i="24"/>
  <c r="F17" i="17" s="1"/>
  <c r="BH13" i="24"/>
  <c r="F13" i="17" s="1"/>
  <c r="BH9" i="24"/>
  <c r="F9" i="17" s="1"/>
  <c r="BH5" i="24"/>
  <c r="F5" i="17" s="1"/>
  <c r="BH170" i="24"/>
  <c r="F170" i="17" s="1"/>
  <c r="BH166" i="24"/>
  <c r="F166" i="17" s="1"/>
  <c r="BH162" i="24"/>
  <c r="F162" i="17" s="1"/>
  <c r="BH158" i="24"/>
  <c r="F158" i="17" s="1"/>
  <c r="BH154" i="24"/>
  <c r="F154" i="17" s="1"/>
  <c r="BH150" i="24"/>
  <c r="F150" i="17" s="1"/>
  <c r="BH146" i="24"/>
  <c r="F146" i="17" s="1"/>
  <c r="BH142" i="24"/>
  <c r="F142" i="17" s="1"/>
  <c r="BH138" i="24"/>
  <c r="F138" i="17" s="1"/>
  <c r="BH134" i="24"/>
  <c r="F134" i="17" s="1"/>
  <c r="BH130" i="24"/>
  <c r="F130" i="17" s="1"/>
  <c r="BH126" i="24"/>
  <c r="F126" i="17" s="1"/>
  <c r="BH122" i="24"/>
  <c r="F122" i="17" s="1"/>
  <c r="BH118" i="24"/>
  <c r="F118" i="17" s="1"/>
  <c r="BH114" i="24"/>
  <c r="F114" i="17" s="1"/>
  <c r="BH110" i="24"/>
  <c r="F110" i="17" s="1"/>
  <c r="BH106" i="24"/>
  <c r="F106" i="17" s="1"/>
  <c r="BH102" i="24"/>
  <c r="F102" i="17" s="1"/>
  <c r="BH98" i="24"/>
  <c r="F98" i="17" s="1"/>
  <c r="BH94" i="24"/>
  <c r="F94" i="17" s="1"/>
  <c r="BH90" i="24"/>
  <c r="F90" i="17" s="1"/>
  <c r="BH86" i="24"/>
  <c r="F86" i="17" s="1"/>
  <c r="BH82" i="24"/>
  <c r="F82" i="17" s="1"/>
  <c r="BH78" i="24"/>
  <c r="F78" i="17" s="1"/>
  <c r="BH74" i="24"/>
  <c r="F74" i="17" s="1"/>
  <c r="BH70" i="24"/>
  <c r="F70" i="17" s="1"/>
  <c r="BH66" i="24"/>
  <c r="F66" i="17" s="1"/>
  <c r="BH62" i="24"/>
  <c r="F62" i="17" s="1"/>
  <c r="BH58" i="24"/>
  <c r="F58" i="17" s="1"/>
  <c r="BH54" i="24"/>
  <c r="F54" i="17" s="1"/>
  <c r="BH50" i="24"/>
  <c r="F50" i="17" s="1"/>
  <c r="BH46" i="24"/>
  <c r="F46" i="17" s="1"/>
  <c r="BH42" i="24"/>
  <c r="F42" i="17" s="1"/>
  <c r="BH38" i="24"/>
  <c r="F38" i="17" s="1"/>
  <c r="BH34" i="24"/>
  <c r="F34" i="17" s="1"/>
  <c r="BH30" i="24"/>
  <c r="F30" i="17" s="1"/>
  <c r="BH26" i="24"/>
  <c r="F26" i="17" s="1"/>
  <c r="BH22" i="24"/>
  <c r="F22" i="17" s="1"/>
  <c r="BH18" i="24"/>
  <c r="F18" i="17" s="1"/>
  <c r="BH14" i="24"/>
  <c r="F14" i="17" s="1"/>
  <c r="BH10" i="24"/>
  <c r="F10" i="17" s="1"/>
  <c r="BH6" i="24"/>
  <c r="F6" i="17" s="1"/>
  <c r="BH171" i="24"/>
  <c r="F171" i="17" s="1"/>
  <c r="BH167" i="24"/>
  <c r="F167" i="17" s="1"/>
  <c r="BH159" i="24"/>
  <c r="F159" i="17" s="1"/>
  <c r="BH151" i="24"/>
  <c r="F151" i="17" s="1"/>
  <c r="BH143" i="24"/>
  <c r="F143" i="17" s="1"/>
  <c r="BH131" i="24"/>
  <c r="F131" i="17" s="1"/>
  <c r="BH123" i="24"/>
  <c r="F123" i="17" s="1"/>
  <c r="BH119" i="24"/>
  <c r="F119" i="17" s="1"/>
  <c r="BH111" i="24"/>
  <c r="F111" i="17" s="1"/>
  <c r="BH103" i="24"/>
  <c r="F103" i="17" s="1"/>
  <c r="BH91" i="24"/>
  <c r="F91" i="17" s="1"/>
  <c r="BH83" i="24"/>
  <c r="F83" i="17" s="1"/>
  <c r="BH79" i="24"/>
  <c r="F79" i="17" s="1"/>
  <c r="BH71" i="24"/>
  <c r="F71" i="17" s="1"/>
  <c r="BH63" i="24"/>
  <c r="F63" i="17" s="1"/>
  <c r="BH51" i="24"/>
  <c r="F51" i="17" s="1"/>
  <c r="BH47" i="24"/>
  <c r="F47" i="17" s="1"/>
  <c r="BH39" i="24"/>
  <c r="F39" i="17" s="1"/>
  <c r="BH31" i="24"/>
  <c r="F31" i="17" s="1"/>
  <c r="BH23" i="24"/>
  <c r="F23" i="17" s="1"/>
  <c r="BH15" i="24"/>
  <c r="F15" i="17" s="1"/>
  <c r="BH7" i="24"/>
  <c r="F7" i="17" s="1"/>
  <c r="BH172" i="24"/>
  <c r="F172" i="17" s="1"/>
  <c r="BH168" i="24"/>
  <c r="F168" i="17" s="1"/>
  <c r="BH164" i="24"/>
  <c r="F164" i="17" s="1"/>
  <c r="BH160" i="24"/>
  <c r="F160" i="17" s="1"/>
  <c r="BH156" i="24"/>
  <c r="F156" i="17" s="1"/>
  <c r="BH152" i="24"/>
  <c r="F152" i="17" s="1"/>
  <c r="BH148" i="24"/>
  <c r="F148" i="17" s="1"/>
  <c r="BH144" i="24"/>
  <c r="F144" i="17" s="1"/>
  <c r="BH140" i="24"/>
  <c r="F140" i="17" s="1"/>
  <c r="BH136" i="24"/>
  <c r="F136" i="17" s="1"/>
  <c r="BH132" i="24"/>
  <c r="F132" i="17" s="1"/>
  <c r="BH128" i="24"/>
  <c r="F128" i="17" s="1"/>
  <c r="BH124" i="24"/>
  <c r="F124" i="17" s="1"/>
  <c r="BH120" i="24"/>
  <c r="F120" i="17" s="1"/>
  <c r="BH116" i="24"/>
  <c r="F116" i="17" s="1"/>
  <c r="BH112" i="24"/>
  <c r="F112" i="17" s="1"/>
  <c r="BH108" i="24"/>
  <c r="F108" i="17" s="1"/>
  <c r="BH104" i="24"/>
  <c r="F104" i="17" s="1"/>
  <c r="BH100" i="24"/>
  <c r="F100" i="17" s="1"/>
  <c r="BH96" i="24"/>
  <c r="F96" i="17" s="1"/>
  <c r="BH92" i="24"/>
  <c r="F92" i="17" s="1"/>
  <c r="BH88" i="24"/>
  <c r="F88" i="17" s="1"/>
  <c r="BH84" i="24"/>
  <c r="F84" i="17" s="1"/>
  <c r="BH80" i="24"/>
  <c r="F80" i="17" s="1"/>
  <c r="BH76" i="24"/>
  <c r="F76" i="17" s="1"/>
  <c r="BH72" i="24"/>
  <c r="F72" i="17" s="1"/>
  <c r="BH68" i="24"/>
  <c r="F68" i="17" s="1"/>
  <c r="BH64" i="24"/>
  <c r="F64" i="17" s="1"/>
  <c r="BH60" i="24"/>
  <c r="F60" i="17" s="1"/>
  <c r="BH56" i="24"/>
  <c r="F56" i="17" s="1"/>
  <c r="BH52" i="24"/>
  <c r="F52" i="17" s="1"/>
  <c r="BH48" i="24"/>
  <c r="F48" i="17" s="1"/>
  <c r="BH44" i="24"/>
  <c r="F44" i="17" s="1"/>
  <c r="BH40" i="24"/>
  <c r="F40" i="17" s="1"/>
  <c r="BH36" i="24"/>
  <c r="F36" i="17" s="1"/>
  <c r="BH32" i="24"/>
  <c r="F32" i="17" s="1"/>
  <c r="BH28" i="24"/>
  <c r="F28" i="17" s="1"/>
  <c r="BH24" i="24"/>
  <c r="F24" i="17" s="1"/>
  <c r="BH20" i="24"/>
  <c r="F20" i="17" s="1"/>
  <c r="BH16" i="24"/>
  <c r="F16" i="17" s="1"/>
  <c r="BH12" i="24"/>
  <c r="F12" i="17" s="1"/>
  <c r="BH8" i="24"/>
  <c r="F8" i="17" s="1"/>
  <c r="BH4" i="24"/>
  <c r="F4" i="17" s="1"/>
  <c r="K171" i="9"/>
  <c r="H171" i="18" s="1"/>
  <c r="K167" i="9"/>
  <c r="H167" i="18" s="1"/>
  <c r="K163" i="9"/>
  <c r="H163" i="18" s="1"/>
  <c r="K159" i="9"/>
  <c r="H159" i="18" s="1"/>
  <c r="K155" i="9"/>
  <c r="H155" i="18" s="1"/>
  <c r="K151" i="9"/>
  <c r="H151" i="18" s="1"/>
  <c r="K147" i="9"/>
  <c r="H147" i="18" s="1"/>
  <c r="K143" i="9"/>
  <c r="H143" i="18" s="1"/>
  <c r="K139" i="9"/>
  <c r="H139" i="18" s="1"/>
  <c r="K135" i="9"/>
  <c r="H135" i="18" s="1"/>
  <c r="K131" i="9"/>
  <c r="H131" i="18" s="1"/>
  <c r="K127" i="9"/>
  <c r="H127" i="18" s="1"/>
  <c r="K123" i="9"/>
  <c r="H123" i="18" s="1"/>
  <c r="K119" i="9"/>
  <c r="H119" i="18" s="1"/>
  <c r="K115" i="9"/>
  <c r="H115" i="18" s="1"/>
  <c r="K111" i="9"/>
  <c r="H111" i="18" s="1"/>
  <c r="K107" i="9"/>
  <c r="H107" i="18" s="1"/>
  <c r="K103" i="9"/>
  <c r="H103" i="18" s="1"/>
  <c r="K99" i="9"/>
  <c r="H99" i="18" s="1"/>
  <c r="K95" i="9"/>
  <c r="H95" i="18" s="1"/>
  <c r="K91" i="9"/>
  <c r="H91" i="18" s="1"/>
  <c r="K87" i="9"/>
  <c r="H87" i="18" s="1"/>
  <c r="K83" i="9"/>
  <c r="H83" i="18" s="1"/>
  <c r="D166" i="23"/>
  <c r="D158"/>
  <c r="D150"/>
  <c r="D142"/>
  <c r="D134"/>
  <c r="D126"/>
  <c r="D118"/>
  <c r="D110"/>
  <c r="D102"/>
  <c r="D94"/>
  <c r="D86"/>
  <c r="K172" i="9"/>
  <c r="H172" i="18" s="1"/>
  <c r="K168" i="9"/>
  <c r="H168" i="18" s="1"/>
  <c r="K164" i="9"/>
  <c r="H164" i="18" s="1"/>
  <c r="K160" i="9"/>
  <c r="H160" i="18" s="1"/>
  <c r="K156" i="9"/>
  <c r="H156" i="18" s="1"/>
  <c r="K152" i="9"/>
  <c r="H152" i="18" s="1"/>
  <c r="K148" i="9"/>
  <c r="H148" i="18" s="1"/>
  <c r="K144" i="9"/>
  <c r="H144" i="18" s="1"/>
  <c r="K140" i="9"/>
  <c r="H140" i="18" s="1"/>
  <c r="K136" i="9"/>
  <c r="H136" i="18" s="1"/>
  <c r="K132" i="9"/>
  <c r="H132" i="18" s="1"/>
  <c r="K128" i="9"/>
  <c r="H128" i="18" s="1"/>
  <c r="K124" i="9"/>
  <c r="H124" i="18" s="1"/>
  <c r="K120" i="9"/>
  <c r="H120" i="18" s="1"/>
  <c r="K116" i="9"/>
  <c r="H116" i="18" s="1"/>
  <c r="K112" i="9"/>
  <c r="H112" i="18" s="1"/>
  <c r="K108" i="9"/>
  <c r="H108" i="18" s="1"/>
  <c r="K104" i="9"/>
  <c r="H104" i="18" s="1"/>
  <c r="K100" i="9"/>
  <c r="H100" i="18" s="1"/>
  <c r="K96" i="9"/>
  <c r="H96" i="18" s="1"/>
  <c r="K92" i="9"/>
  <c r="H92" i="18" s="1"/>
  <c r="K88" i="9"/>
  <c r="H88" i="18" s="1"/>
  <c r="K84" i="9"/>
  <c r="H84" i="18" s="1"/>
  <c r="AW174" i="24"/>
  <c r="BG174"/>
  <c r="AS174"/>
  <c r="AM174"/>
  <c r="Z174"/>
  <c r="AF174" i="16"/>
  <c r="J174" i="24"/>
  <c r="G174"/>
  <c r="H174"/>
  <c r="U174" i="20"/>
  <c r="C174" i="24"/>
  <c r="C37" i="18"/>
  <c r="P40" i="9" l="1"/>
  <c r="I40" i="5" s="1"/>
  <c r="P56" i="9"/>
  <c r="I56" i="5" s="1"/>
  <c r="P88" i="9"/>
  <c r="I88" i="5" s="1"/>
  <c r="BI88" i="24"/>
  <c r="Q88" i="9" s="1"/>
  <c r="H88" i="5" s="1"/>
  <c r="P136" i="9"/>
  <c r="I136" i="5" s="1"/>
  <c r="P168" i="9"/>
  <c r="I168" i="5" s="1"/>
  <c r="P51" i="9"/>
  <c r="I51" i="5" s="1"/>
  <c r="P119" i="9"/>
  <c r="I119" i="5" s="1"/>
  <c r="P6" i="9"/>
  <c r="I6" i="5" s="1"/>
  <c r="P38" i="9"/>
  <c r="I38" i="5" s="1"/>
  <c r="BI38" i="24"/>
  <c r="Q38" i="9" s="1"/>
  <c r="H38" i="5" s="1"/>
  <c r="P70" i="9"/>
  <c r="I70" i="5" s="1"/>
  <c r="P102" i="9"/>
  <c r="I102" i="5" s="1"/>
  <c r="BI102" i="24"/>
  <c r="Q102" i="9" s="1"/>
  <c r="H102" i="5" s="1"/>
  <c r="P134" i="9"/>
  <c r="I134" i="5" s="1"/>
  <c r="P13" i="9"/>
  <c r="I13" i="5" s="1"/>
  <c r="P45" i="9"/>
  <c r="I45" i="5" s="1"/>
  <c r="P77" i="9"/>
  <c r="I77" i="5" s="1"/>
  <c r="BI77" i="24"/>
  <c r="Q77" i="9" s="1"/>
  <c r="H77" i="5" s="1"/>
  <c r="P109" i="9"/>
  <c r="I109" i="5" s="1"/>
  <c r="P125" i="9"/>
  <c r="I125" i="5" s="1"/>
  <c r="P157" i="9"/>
  <c r="I157" i="5" s="1"/>
  <c r="P35" i="9"/>
  <c r="I35" i="5" s="1"/>
  <c r="P99" i="9"/>
  <c r="I99" i="5" s="1"/>
  <c r="P163" i="9"/>
  <c r="I163" i="5" s="1"/>
  <c r="P3" i="9"/>
  <c r="I3" i="5" s="1"/>
  <c r="P4" i="9"/>
  <c r="I4" i="5" s="1"/>
  <c r="BI4" i="24"/>
  <c r="Q4" i="9" s="1"/>
  <c r="H4" i="5" s="1"/>
  <c r="P36" i="9"/>
  <c r="I36" i="5" s="1"/>
  <c r="P68" i="9"/>
  <c r="I68" i="5" s="1"/>
  <c r="P100" i="9"/>
  <c r="I100" i="5" s="1"/>
  <c r="P132" i="9"/>
  <c r="I132" i="5" s="1"/>
  <c r="P164" i="9"/>
  <c r="I164" i="5" s="1"/>
  <c r="P47" i="9"/>
  <c r="I47" i="5" s="1"/>
  <c r="P111" i="9"/>
  <c r="I111" i="5" s="1"/>
  <c r="P18" i="9"/>
  <c r="I18" i="5" s="1"/>
  <c r="P50" i="9"/>
  <c r="I50" i="5" s="1"/>
  <c r="P82" i="9"/>
  <c r="I82" i="5" s="1"/>
  <c r="BI82" i="24"/>
  <c r="Q82" i="9" s="1"/>
  <c r="H82" i="5" s="1"/>
  <c r="P114" i="9"/>
  <c r="I114" i="5" s="1"/>
  <c r="P146" i="9"/>
  <c r="I146" i="5" s="1"/>
  <c r="BI146" i="24"/>
  <c r="Q146" i="9" s="1"/>
  <c r="H146" i="5" s="1"/>
  <c r="P9" i="9"/>
  <c r="I9" i="5" s="1"/>
  <c r="P41" i="9"/>
  <c r="I41" i="5" s="1"/>
  <c r="P73" i="9"/>
  <c r="I73" i="5" s="1"/>
  <c r="P105" i="9"/>
  <c r="I105" i="5" s="1"/>
  <c r="P121" i="9"/>
  <c r="I121" i="5" s="1"/>
  <c r="P137" i="9"/>
  <c r="I137" i="5" s="1"/>
  <c r="P153" i="9"/>
  <c r="I153" i="5" s="1"/>
  <c r="P27" i="9"/>
  <c r="I27" i="5" s="1"/>
  <c r="BI27" i="24"/>
  <c r="Q27" i="9" s="1"/>
  <c r="H27" i="5" s="1"/>
  <c r="P59" i="9"/>
  <c r="I59" i="5" s="1"/>
  <c r="P95" i="9"/>
  <c r="I95" i="5" s="1"/>
  <c r="BI95" i="24"/>
  <c r="Q95" i="9" s="1"/>
  <c r="H95" i="5" s="1"/>
  <c r="P127" i="9"/>
  <c r="I127" i="5" s="1"/>
  <c r="P155" i="9"/>
  <c r="I155" i="5" s="1"/>
  <c r="P16" i="9"/>
  <c r="I16" i="5" s="1"/>
  <c r="P32" i="9"/>
  <c r="I32" i="5" s="1"/>
  <c r="BI32" i="24"/>
  <c r="Q32" i="9" s="1"/>
  <c r="H32" i="5" s="1"/>
  <c r="P48" i="9"/>
  <c r="I48" i="5" s="1"/>
  <c r="P64" i="9"/>
  <c r="I64" i="5" s="1"/>
  <c r="BI64" i="24"/>
  <c r="Q64" i="9" s="1"/>
  <c r="H64" i="5" s="1"/>
  <c r="P80" i="9"/>
  <c r="I80" i="5" s="1"/>
  <c r="P96" i="9"/>
  <c r="I96" i="5" s="1"/>
  <c r="P112" i="9"/>
  <c r="I112" i="5" s="1"/>
  <c r="P128" i="9"/>
  <c r="I128" i="5" s="1"/>
  <c r="BI128" i="24"/>
  <c r="Q128" i="9" s="1"/>
  <c r="H128" i="5" s="1"/>
  <c r="P144" i="9"/>
  <c r="I144" i="5" s="1"/>
  <c r="P160" i="9"/>
  <c r="I160" i="5" s="1"/>
  <c r="P7" i="9"/>
  <c r="I7" i="5" s="1"/>
  <c r="P39" i="9"/>
  <c r="I39" i="5" s="1"/>
  <c r="BI39" i="24"/>
  <c r="Q39" i="9" s="1"/>
  <c r="H39" i="5" s="1"/>
  <c r="P71" i="9"/>
  <c r="I71" i="5" s="1"/>
  <c r="P103" i="9"/>
  <c r="I103" i="5" s="1"/>
  <c r="BI103" i="24"/>
  <c r="Q103" i="9" s="1"/>
  <c r="H103" i="5" s="1"/>
  <c r="P131" i="9"/>
  <c r="I131" i="5" s="1"/>
  <c r="P167" i="9"/>
  <c r="I167" i="5" s="1"/>
  <c r="P14" i="9"/>
  <c r="I14" i="5" s="1"/>
  <c r="P30" i="9"/>
  <c r="I30" i="5" s="1"/>
  <c r="P46" i="9"/>
  <c r="I46" i="5" s="1"/>
  <c r="P62" i="9"/>
  <c r="I62" i="5" s="1"/>
  <c r="BI62" i="24"/>
  <c r="Q62" i="9" s="1"/>
  <c r="H62" i="5" s="1"/>
  <c r="P78" i="9"/>
  <c r="I78" i="5" s="1"/>
  <c r="P94" i="9"/>
  <c r="I94" i="5" s="1"/>
  <c r="P110" i="9"/>
  <c r="I110" i="5" s="1"/>
  <c r="P126" i="9"/>
  <c r="I126" i="5" s="1"/>
  <c r="BI126" i="24"/>
  <c r="Q126" i="9" s="1"/>
  <c r="H126" i="5" s="1"/>
  <c r="P142" i="9"/>
  <c r="I142" i="5" s="1"/>
  <c r="P158" i="9"/>
  <c r="I158" i="5" s="1"/>
  <c r="BI158" i="24"/>
  <c r="Q158" i="9" s="1"/>
  <c r="H158" i="5" s="1"/>
  <c r="P5" i="9"/>
  <c r="P21"/>
  <c r="I21" i="5" s="1"/>
  <c r="BI21" i="24"/>
  <c r="Q21" i="9" s="1"/>
  <c r="H21" i="5" s="1"/>
  <c r="P37" i="9"/>
  <c r="I37" i="5" s="1"/>
  <c r="P53" i="9"/>
  <c r="I53" i="5" s="1"/>
  <c r="BI53" i="24"/>
  <c r="Q53" i="9" s="1"/>
  <c r="H53" i="5" s="1"/>
  <c r="P69" i="9"/>
  <c r="I69" i="5" s="1"/>
  <c r="P85" i="9"/>
  <c r="I85" i="5" s="1"/>
  <c r="P101" i="9"/>
  <c r="I101" i="5" s="1"/>
  <c r="P117" i="9"/>
  <c r="I117" i="5" s="1"/>
  <c r="BI117" i="24"/>
  <c r="Q117" i="9" s="1"/>
  <c r="H117" i="5" s="1"/>
  <c r="P133" i="9"/>
  <c r="I133" i="5" s="1"/>
  <c r="P149" i="9"/>
  <c r="I149" i="5" s="1"/>
  <c r="P165" i="9"/>
  <c r="I165" i="5" s="1"/>
  <c r="P19" i="9"/>
  <c r="I19" i="5" s="1"/>
  <c r="P55" i="9"/>
  <c r="I55" i="5" s="1"/>
  <c r="P87" i="9"/>
  <c r="I87" i="5" s="1"/>
  <c r="P115" i="9"/>
  <c r="I115" i="5" s="1"/>
  <c r="P147" i="9"/>
  <c r="I147" i="5" s="1"/>
  <c r="P8" i="9"/>
  <c r="I8" i="5" s="1"/>
  <c r="P24" i="9"/>
  <c r="I24" i="5" s="1"/>
  <c r="P72" i="9"/>
  <c r="I72" i="5" s="1"/>
  <c r="P104" i="9"/>
  <c r="I104" i="5" s="1"/>
  <c r="BI104" i="24"/>
  <c r="Q104" i="9" s="1"/>
  <c r="H104" i="5" s="1"/>
  <c r="P120" i="9"/>
  <c r="I120" i="5" s="1"/>
  <c r="P152" i="9"/>
  <c r="I152" i="5" s="1"/>
  <c r="BI152" i="24"/>
  <c r="Q152" i="9" s="1"/>
  <c r="H152" i="5" s="1"/>
  <c r="P23" i="9"/>
  <c r="I23" i="5" s="1"/>
  <c r="P83" i="9"/>
  <c r="I83" i="5" s="1"/>
  <c r="BI83" i="24"/>
  <c r="Q83" i="9" s="1"/>
  <c r="H83" i="5" s="1"/>
  <c r="P151" i="9"/>
  <c r="I151" i="5" s="1"/>
  <c r="P22" i="9"/>
  <c r="I22" i="5" s="1"/>
  <c r="BI22" i="24"/>
  <c r="Q22" i="9" s="1"/>
  <c r="H22" i="5" s="1"/>
  <c r="P54" i="9"/>
  <c r="I54" i="5" s="1"/>
  <c r="P86" i="9"/>
  <c r="I86" i="5" s="1"/>
  <c r="P118" i="9"/>
  <c r="I118" i="5" s="1"/>
  <c r="P150" i="9"/>
  <c r="I150" i="5" s="1"/>
  <c r="BI150" i="24"/>
  <c r="Q150" i="9" s="1"/>
  <c r="H150" i="5" s="1"/>
  <c r="P166" i="9"/>
  <c r="I166" i="5" s="1"/>
  <c r="P29" i="9"/>
  <c r="I29" i="5" s="1"/>
  <c r="BI29" i="24"/>
  <c r="Q29" i="9" s="1"/>
  <c r="H29" i="5" s="1"/>
  <c r="P61" i="9"/>
  <c r="I61" i="5" s="1"/>
  <c r="P93" i="9"/>
  <c r="I93" i="5" s="1"/>
  <c r="BI93" i="24"/>
  <c r="Q93" i="9" s="1"/>
  <c r="H93" i="5" s="1"/>
  <c r="P141" i="9"/>
  <c r="I141" i="5" s="1"/>
  <c r="P173" i="9"/>
  <c r="I173" i="5" s="1"/>
  <c r="P67" i="9"/>
  <c r="I67" i="5" s="1"/>
  <c r="P135" i="9"/>
  <c r="I135" i="5" s="1"/>
  <c r="P20" i="9"/>
  <c r="I20" i="5" s="1"/>
  <c r="P52" i="9"/>
  <c r="I52" i="5" s="1"/>
  <c r="P84" i="9"/>
  <c r="I84" i="5" s="1"/>
  <c r="P116" i="9"/>
  <c r="I116" i="5" s="1"/>
  <c r="BI116" i="24"/>
  <c r="Q116" i="9" s="1"/>
  <c r="H116" i="5" s="1"/>
  <c r="P148" i="9"/>
  <c r="I148" i="5" s="1"/>
  <c r="P15" i="9"/>
  <c r="I15" i="5" s="1"/>
  <c r="BI15" i="24"/>
  <c r="Q15" i="9" s="1"/>
  <c r="H15" i="5" s="1"/>
  <c r="P79" i="9"/>
  <c r="I79" i="5" s="1"/>
  <c r="P143" i="9"/>
  <c r="I143" i="5" s="1"/>
  <c r="P171" i="9"/>
  <c r="I171" i="5" s="1"/>
  <c r="P34" i="9"/>
  <c r="I34" i="5" s="1"/>
  <c r="P66" i="9"/>
  <c r="I66" i="5" s="1"/>
  <c r="P98" i="9"/>
  <c r="I98" i="5" s="1"/>
  <c r="BI98" i="24"/>
  <c r="Q98" i="9" s="1"/>
  <c r="H98" i="5" s="1"/>
  <c r="P130" i="9"/>
  <c r="I130" i="5" s="1"/>
  <c r="P162" i="9"/>
  <c r="I162" i="5" s="1"/>
  <c r="P25" i="9"/>
  <c r="I25" i="5" s="1"/>
  <c r="P57" i="9"/>
  <c r="I57" i="5" s="1"/>
  <c r="BI57" i="24"/>
  <c r="Q57" i="9" s="1"/>
  <c r="H57" i="5" s="1"/>
  <c r="P89" i="9"/>
  <c r="I89" i="5" s="1"/>
  <c r="P169" i="9"/>
  <c r="I169" i="5" s="1"/>
  <c r="BI169" i="24"/>
  <c r="Q169" i="9" s="1"/>
  <c r="H169" i="5" s="1"/>
  <c r="P12" i="9"/>
  <c r="I12" i="5" s="1"/>
  <c r="P28" i="9"/>
  <c r="I28" i="5" s="1"/>
  <c r="BI28" i="24"/>
  <c r="Q28" i="9" s="1"/>
  <c r="H28" i="5" s="1"/>
  <c r="P44" i="9"/>
  <c r="I44" i="5" s="1"/>
  <c r="P60" i="9"/>
  <c r="I60" i="5" s="1"/>
  <c r="P76" i="9"/>
  <c r="I76" i="5" s="1"/>
  <c r="P92" i="9"/>
  <c r="I92" i="5" s="1"/>
  <c r="P108" i="9"/>
  <c r="I108" i="5" s="1"/>
  <c r="P124" i="9"/>
  <c r="I124" i="5" s="1"/>
  <c r="BI124" i="24"/>
  <c r="Q124" i="9" s="1"/>
  <c r="H124" i="5" s="1"/>
  <c r="P140" i="9"/>
  <c r="I140" i="5" s="1"/>
  <c r="P156" i="9"/>
  <c r="I156" i="5" s="1"/>
  <c r="BI156" i="24"/>
  <c r="Q156" i="9" s="1"/>
  <c r="H156" i="5" s="1"/>
  <c r="P172" i="9"/>
  <c r="I172" i="5" s="1"/>
  <c r="P31" i="9"/>
  <c r="I31" i="5" s="1"/>
  <c r="BI31" i="24"/>
  <c r="Q31" i="9" s="1"/>
  <c r="H31" i="5" s="1"/>
  <c r="P63" i="9"/>
  <c r="I63" i="5" s="1"/>
  <c r="P91" i="9"/>
  <c r="I91" i="5" s="1"/>
  <c r="P123" i="9"/>
  <c r="I123" i="5" s="1"/>
  <c r="P159" i="9"/>
  <c r="I159" i="5" s="1"/>
  <c r="BI159" i="24"/>
  <c r="Q159" i="9" s="1"/>
  <c r="H159" i="5" s="1"/>
  <c r="P10" i="9"/>
  <c r="I10" i="5" s="1"/>
  <c r="P26" i="9"/>
  <c r="I26" i="5" s="1"/>
  <c r="BI26" i="24"/>
  <c r="Q26" i="9" s="1"/>
  <c r="H26" i="5" s="1"/>
  <c r="P42" i="9"/>
  <c r="I42" i="5" s="1"/>
  <c r="P58" i="9"/>
  <c r="I58" i="5" s="1"/>
  <c r="P74" i="9"/>
  <c r="I74" i="5" s="1"/>
  <c r="P90" i="9"/>
  <c r="I90" i="5" s="1"/>
  <c r="BI90" i="24"/>
  <c r="Q90" i="9" s="1"/>
  <c r="H90" i="5" s="1"/>
  <c r="P106" i="9"/>
  <c r="I106" i="5" s="1"/>
  <c r="P122" i="9"/>
  <c r="I122" i="5" s="1"/>
  <c r="P138" i="9"/>
  <c r="I138" i="5" s="1"/>
  <c r="P154" i="9"/>
  <c r="I154" i="5" s="1"/>
  <c r="P170" i="9"/>
  <c r="I170" i="5" s="1"/>
  <c r="P17" i="9"/>
  <c r="I17" i="5" s="1"/>
  <c r="P33" i="9"/>
  <c r="I33" i="5" s="1"/>
  <c r="P49" i="9"/>
  <c r="I49" i="5" s="1"/>
  <c r="BI49" i="24"/>
  <c r="Q49" i="9" s="1"/>
  <c r="H49" i="5" s="1"/>
  <c r="P65" i="9"/>
  <c r="I65" i="5" s="1"/>
  <c r="P81" i="9"/>
  <c r="I81" i="5" s="1"/>
  <c r="P97" i="9"/>
  <c r="I97" i="5" s="1"/>
  <c r="P113" i="9"/>
  <c r="I113" i="5" s="1"/>
  <c r="BI113" i="24"/>
  <c r="Q113" i="9" s="1"/>
  <c r="H113" i="5" s="1"/>
  <c r="P129" i="9"/>
  <c r="I129" i="5" s="1"/>
  <c r="P145" i="9"/>
  <c r="I145" i="5" s="1"/>
  <c r="P161" i="9"/>
  <c r="I161" i="5" s="1"/>
  <c r="P11" i="9"/>
  <c r="I11" i="5" s="1"/>
  <c r="BI11" i="24"/>
  <c r="Q11" i="9" s="1"/>
  <c r="H11" i="5" s="1"/>
  <c r="P43" i="9"/>
  <c r="I43" i="5" s="1"/>
  <c r="P75" i="9"/>
  <c r="I75" i="5" s="1"/>
  <c r="BI75" i="24"/>
  <c r="Q75" i="9" s="1"/>
  <c r="H75" i="5" s="1"/>
  <c r="P107" i="9"/>
  <c r="I107" i="5" s="1"/>
  <c r="P139" i="9"/>
  <c r="I139" i="5" s="1"/>
  <c r="I5"/>
  <c r="BI74" i="24"/>
  <c r="Q74" i="9" s="1"/>
  <c r="H74" i="5" s="1"/>
  <c r="BI10" i="24"/>
  <c r="Q10" i="9" s="1"/>
  <c r="H10" i="5" s="1"/>
  <c r="BI138" i="24"/>
  <c r="Q138" i="9" s="1"/>
  <c r="H138" i="5" s="1"/>
  <c r="BI106" i="24"/>
  <c r="Q106" i="9" s="1"/>
  <c r="H106" i="5" s="1"/>
  <c r="BI42" i="24"/>
  <c r="Q42" i="9" s="1"/>
  <c r="H42" i="5" s="1"/>
  <c r="BI170" i="24"/>
  <c r="Q170" i="9" s="1"/>
  <c r="H170" i="5" s="1"/>
  <c r="BI30" i="24"/>
  <c r="Q30" i="9" s="1"/>
  <c r="H30" i="5" s="1"/>
  <c r="BI94" i="24"/>
  <c r="Q94" i="9" s="1"/>
  <c r="H94" i="5" s="1"/>
  <c r="BI139" i="24"/>
  <c r="Q139" i="9" s="1"/>
  <c r="H139" i="5" s="1"/>
  <c r="BI18" i="24"/>
  <c r="Q18" i="9" s="1"/>
  <c r="H18" i="5" s="1"/>
  <c r="BI71" i="24"/>
  <c r="Q71" i="9" s="1"/>
  <c r="H71" i="5" s="1"/>
  <c r="BI17" i="24"/>
  <c r="Q17" i="9" s="1"/>
  <c r="H17" i="5" s="1"/>
  <c r="BI12" i="24"/>
  <c r="Q12" i="9" s="1"/>
  <c r="H12" i="5" s="1"/>
  <c r="BI76" i="24"/>
  <c r="Q76" i="9" s="1"/>
  <c r="H76" i="5" s="1"/>
  <c r="BI140" i="24"/>
  <c r="Q140" i="9" s="1"/>
  <c r="H140" i="5" s="1"/>
  <c r="BI67" i="24"/>
  <c r="Q67" i="9" s="1"/>
  <c r="H67" i="5" s="1"/>
  <c r="BI89" i="24"/>
  <c r="Q89" i="9" s="1"/>
  <c r="H89" i="5" s="1"/>
  <c r="BI149" i="24"/>
  <c r="Q149" i="9" s="1"/>
  <c r="H149" i="5" s="1"/>
  <c r="BI160" i="24"/>
  <c r="Q160" i="9" s="1"/>
  <c r="H160" i="5" s="1"/>
  <c r="BI127" i="24"/>
  <c r="Q127" i="9" s="1"/>
  <c r="H127" i="5" s="1"/>
  <c r="BI59" i="24"/>
  <c r="Q59" i="9" s="1"/>
  <c r="H59" i="5" s="1"/>
  <c r="BI6" i="24"/>
  <c r="Q6" i="9" s="1"/>
  <c r="H6" i="5" s="1"/>
  <c r="BI70" i="24"/>
  <c r="Q70" i="9" s="1"/>
  <c r="H70" i="5" s="1"/>
  <c r="BI134" i="24"/>
  <c r="Q134" i="9" s="1"/>
  <c r="H134" i="5" s="1"/>
  <c r="BI55" i="24"/>
  <c r="Q55" i="9" s="1"/>
  <c r="H55" i="5" s="1"/>
  <c r="BI13" i="24"/>
  <c r="Q13" i="9" s="1"/>
  <c r="H13" i="5" s="1"/>
  <c r="BI81" i="24"/>
  <c r="Q81" i="9" s="1"/>
  <c r="H81" i="5" s="1"/>
  <c r="BI157" i="24"/>
  <c r="Q157" i="9" s="1"/>
  <c r="H157" i="5" s="1"/>
  <c r="BI8" i="24"/>
  <c r="Q8" i="9" s="1"/>
  <c r="H8" i="5" s="1"/>
  <c r="BI68" i="24"/>
  <c r="Q68" i="9" s="1"/>
  <c r="H68" i="5" s="1"/>
  <c r="BI132" i="24"/>
  <c r="Q132" i="9" s="1"/>
  <c r="H132" i="5" s="1"/>
  <c r="BI51" i="24"/>
  <c r="Q51" i="9" s="1"/>
  <c r="H51" i="5" s="1"/>
  <c r="BI173" i="24"/>
  <c r="Q173" i="9" s="1"/>
  <c r="H173" i="5" s="1"/>
  <c r="BI20" i="24"/>
  <c r="Q20" i="9" s="1"/>
  <c r="H20" i="5" s="1"/>
  <c r="BI163" i="24"/>
  <c r="Q163" i="9" s="1"/>
  <c r="H163" i="5" s="1"/>
  <c r="BI78" i="24"/>
  <c r="Q78" i="9" s="1"/>
  <c r="H78" i="5" s="1"/>
  <c r="BI43" i="24"/>
  <c r="Q43" i="9" s="1"/>
  <c r="H43" i="5" s="1"/>
  <c r="BI107" i="24"/>
  <c r="Q107" i="9" s="1"/>
  <c r="H107" i="5" s="1"/>
  <c r="BI171" i="24"/>
  <c r="Q171" i="9" s="1"/>
  <c r="H171" i="5" s="1"/>
  <c r="BI34" i="24"/>
  <c r="Q34" i="9" s="1"/>
  <c r="H34" i="5" s="1"/>
  <c r="BI66" i="24"/>
  <c r="Q66" i="9" s="1"/>
  <c r="H66" i="5" s="1"/>
  <c r="BI130" i="24"/>
  <c r="Q130" i="9" s="1"/>
  <c r="H130" i="5" s="1"/>
  <c r="BI162" i="24"/>
  <c r="Q162" i="9" s="1"/>
  <c r="H162" i="5" s="1"/>
  <c r="BI23" i="24"/>
  <c r="Q23" i="9" s="1"/>
  <c r="H23" i="5" s="1"/>
  <c r="BI167" i="24"/>
  <c r="Q167" i="9" s="1"/>
  <c r="H167" i="5" s="1"/>
  <c r="BI33" i="24"/>
  <c r="Q33" i="9" s="1"/>
  <c r="H33" i="5" s="1"/>
  <c r="BI73" i="24"/>
  <c r="Q73" i="9" s="1"/>
  <c r="H73" i="5" s="1"/>
  <c r="BI109" i="24"/>
  <c r="Q109" i="9" s="1"/>
  <c r="H109" i="5" s="1"/>
  <c r="BI145" i="24"/>
  <c r="Q145" i="9" s="1"/>
  <c r="H145" i="5" s="1"/>
  <c r="BI37" i="24"/>
  <c r="Q37" i="9" s="1"/>
  <c r="H37" i="5" s="1"/>
  <c r="BI165" i="24"/>
  <c r="Q165" i="9" s="1"/>
  <c r="H165" i="5" s="1"/>
  <c r="BI60" i="24"/>
  <c r="Q60" i="9" s="1"/>
  <c r="H60" i="5" s="1"/>
  <c r="BI92" i="24"/>
  <c r="Q92" i="9" s="1"/>
  <c r="H92" i="5" s="1"/>
  <c r="BI35" i="24"/>
  <c r="Q35" i="9" s="1"/>
  <c r="H35" i="5" s="1"/>
  <c r="BI9" i="24"/>
  <c r="Q9" i="9" s="1"/>
  <c r="H9" i="5" s="1"/>
  <c r="BI61" i="24"/>
  <c r="Q61" i="9" s="1"/>
  <c r="H61" i="5" s="1"/>
  <c r="BI161" i="24"/>
  <c r="Q161" i="9" s="1"/>
  <c r="H161" i="5" s="1"/>
  <c r="BI85" i="24"/>
  <c r="Q85" i="9" s="1"/>
  <c r="H85" i="5" s="1"/>
  <c r="BI16" i="24"/>
  <c r="Q16" i="9" s="1"/>
  <c r="H16" i="5" s="1"/>
  <c r="BI44" i="24"/>
  <c r="Q44" i="9" s="1"/>
  <c r="H44" i="5" s="1"/>
  <c r="BI80" i="24"/>
  <c r="Q80" i="9" s="1"/>
  <c r="H80" i="5" s="1"/>
  <c r="BI112" i="24"/>
  <c r="Q112" i="9" s="1"/>
  <c r="H112" i="5" s="1"/>
  <c r="BI144" i="24"/>
  <c r="Q144" i="9" s="1"/>
  <c r="H144" i="5" s="1"/>
  <c r="BI147" i="24"/>
  <c r="Q147" i="9" s="1"/>
  <c r="H147" i="5" s="1"/>
  <c r="BI47" i="24"/>
  <c r="Q47" i="9" s="1"/>
  <c r="H47" i="5" s="1"/>
  <c r="BI111" i="24"/>
  <c r="Q111" i="9" s="1"/>
  <c r="H111" i="5" s="1"/>
  <c r="BI58" i="24"/>
  <c r="Q58" i="9" s="1"/>
  <c r="H58" i="5" s="1"/>
  <c r="BI122" i="24"/>
  <c r="Q122" i="9" s="1"/>
  <c r="H122" i="5" s="1"/>
  <c r="BI50" i="24"/>
  <c r="Q50" i="9" s="1"/>
  <c r="H50" i="5" s="1"/>
  <c r="BI114" i="24"/>
  <c r="Q114" i="9" s="1"/>
  <c r="H114" i="5" s="1"/>
  <c r="BI135" i="24"/>
  <c r="Q135" i="9" s="1"/>
  <c r="H135" i="5" s="1"/>
  <c r="BI129" i="24"/>
  <c r="Q129" i="9" s="1"/>
  <c r="H129" i="5" s="1"/>
  <c r="BI101" i="24"/>
  <c r="Q101" i="9" s="1"/>
  <c r="H101" i="5" s="1"/>
  <c r="BI48" i="24"/>
  <c r="Q48" i="9" s="1"/>
  <c r="H48" i="5" s="1"/>
  <c r="BI108" i="24"/>
  <c r="Q108" i="9" s="1"/>
  <c r="H108" i="5" s="1"/>
  <c r="BI172" i="24"/>
  <c r="Q172" i="9" s="1"/>
  <c r="H172" i="5" s="1"/>
  <c r="BI41" i="24"/>
  <c r="Q41" i="9" s="1"/>
  <c r="H41" i="5" s="1"/>
  <c r="BI137" i="24"/>
  <c r="Q137" i="9" s="1"/>
  <c r="H137" i="5" s="1"/>
  <c r="BI96" i="24"/>
  <c r="Q96" i="9" s="1"/>
  <c r="H96" i="5" s="1"/>
  <c r="BI115" i="24"/>
  <c r="Q115" i="9" s="1"/>
  <c r="H115" i="5" s="1"/>
  <c r="BI63" i="24"/>
  <c r="Q63" i="9" s="1"/>
  <c r="H63" i="5" s="1"/>
  <c r="BI154" i="24"/>
  <c r="Q154" i="9" s="1"/>
  <c r="H154" i="5" s="1"/>
  <c r="BI123" i="24"/>
  <c r="Q123" i="9" s="1"/>
  <c r="H123" i="5" s="1"/>
  <c r="BI166" i="24"/>
  <c r="Q166" i="9" s="1"/>
  <c r="H166" i="5" s="1"/>
  <c r="BI119" i="24"/>
  <c r="Q119" i="9" s="1"/>
  <c r="H119" i="5" s="1"/>
  <c r="BI45" i="24"/>
  <c r="Q45" i="9" s="1"/>
  <c r="H45" i="5" s="1"/>
  <c r="BI121" i="24"/>
  <c r="Q121" i="9" s="1"/>
  <c r="H121" i="5" s="1"/>
  <c r="BI69" i="24"/>
  <c r="Q69" i="9" s="1"/>
  <c r="H69" i="5" s="1"/>
  <c r="BI40" i="24"/>
  <c r="Q40" i="9" s="1"/>
  <c r="H40" i="5" s="1"/>
  <c r="BI100" i="24"/>
  <c r="Q100" i="9" s="1"/>
  <c r="H100" i="5" s="1"/>
  <c r="BI164" i="24"/>
  <c r="Q164" i="9" s="1"/>
  <c r="H164" i="5" s="1"/>
  <c r="BI25" i="24"/>
  <c r="Q25" i="9" s="1"/>
  <c r="H25" i="5" s="1"/>
  <c r="BI125" i="24"/>
  <c r="Q125" i="9" s="1"/>
  <c r="H125" i="5" s="1"/>
  <c r="BI56" i="24"/>
  <c r="Q56" i="9" s="1"/>
  <c r="H56" i="5" s="1"/>
  <c r="BI120" i="24"/>
  <c r="Q120" i="9" s="1"/>
  <c r="H120" i="5" s="1"/>
  <c r="BI99" i="24"/>
  <c r="Q99" i="9" s="1"/>
  <c r="H99" i="5" s="1"/>
  <c r="BI143" i="24"/>
  <c r="Q143" i="9" s="1"/>
  <c r="H143" i="5" s="1"/>
  <c r="BI14" i="24"/>
  <c r="Q14" i="9" s="1"/>
  <c r="H14" i="5" s="1"/>
  <c r="BI142" i="24"/>
  <c r="Q142" i="9" s="1"/>
  <c r="H142" i="5" s="1"/>
  <c r="BI91" i="24"/>
  <c r="Q91" i="9" s="1"/>
  <c r="H91" i="5" s="1"/>
  <c r="BI155" i="24"/>
  <c r="Q155" i="9" s="1"/>
  <c r="H155" i="5" s="1"/>
  <c r="BI54" i="24"/>
  <c r="Q54" i="9" s="1"/>
  <c r="H54" i="5" s="1"/>
  <c r="BI86" i="24"/>
  <c r="Q86" i="9" s="1"/>
  <c r="H86" i="5" s="1"/>
  <c r="BI118" i="24"/>
  <c r="Q118" i="9" s="1"/>
  <c r="H118" i="5" s="1"/>
  <c r="BI7" i="24"/>
  <c r="Q7" i="9" s="1"/>
  <c r="H7" i="5" s="1"/>
  <c r="BI87" i="24"/>
  <c r="Q87" i="9" s="1"/>
  <c r="H87" i="5" s="1"/>
  <c r="BI151" i="24"/>
  <c r="Q151" i="9" s="1"/>
  <c r="H151" i="5" s="1"/>
  <c r="BI65" i="24"/>
  <c r="Q65" i="9" s="1"/>
  <c r="H65" i="5" s="1"/>
  <c r="BI105" i="24"/>
  <c r="Q105" i="9" s="1"/>
  <c r="H105" i="5" s="1"/>
  <c r="BI141" i="24"/>
  <c r="Q141" i="9" s="1"/>
  <c r="H141" i="5" s="1"/>
  <c r="BI5" i="24"/>
  <c r="Q5" i="9" s="1"/>
  <c r="H5" i="5" s="1"/>
  <c r="BI133" i="24"/>
  <c r="Q133" i="9" s="1"/>
  <c r="H133" i="5" s="1"/>
  <c r="BI24" i="24"/>
  <c r="Q24" i="9" s="1"/>
  <c r="H24" i="5" s="1"/>
  <c r="BI52" i="24"/>
  <c r="Q52" i="9" s="1"/>
  <c r="H52" i="5" s="1"/>
  <c r="BI84" i="24"/>
  <c r="Q84" i="9" s="1"/>
  <c r="H84" i="5" s="1"/>
  <c r="BI148" i="24"/>
  <c r="Q148" i="9" s="1"/>
  <c r="H148" i="5" s="1"/>
  <c r="BI19" i="24"/>
  <c r="Q19" i="9" s="1"/>
  <c r="H19" i="5" s="1"/>
  <c r="BI97" i="24"/>
  <c r="Q97" i="9" s="1"/>
  <c r="H97" i="5" s="1"/>
  <c r="BI153" i="24"/>
  <c r="Q153" i="9" s="1"/>
  <c r="H153" i="5" s="1"/>
  <c r="BI36" i="24"/>
  <c r="Q36" i="9" s="1"/>
  <c r="H36" i="5" s="1"/>
  <c r="BI72" i="24"/>
  <c r="Q72" i="9" s="1"/>
  <c r="H72" i="5" s="1"/>
  <c r="BI136" i="24"/>
  <c r="Q136" i="9" s="1"/>
  <c r="H136" i="5" s="1"/>
  <c r="BI168" i="24"/>
  <c r="Q168" i="9" s="1"/>
  <c r="H168" i="5" s="1"/>
  <c r="BI131" i="24"/>
  <c r="Q131" i="9" s="1"/>
  <c r="H131" i="5" s="1"/>
  <c r="BI79" i="24"/>
  <c r="Q79" i="9" s="1"/>
  <c r="H79" i="5" s="1"/>
  <c r="BI46" i="24"/>
  <c r="Q46" i="9" s="1"/>
  <c r="H46" i="5" s="1"/>
  <c r="BI110" i="24"/>
  <c r="Q110" i="9" s="1"/>
  <c r="H110" i="5" s="1"/>
  <c r="J174"/>
  <c r="P174" i="9" l="1"/>
  <c r="S46" i="5"/>
  <c r="O46"/>
  <c r="O36"/>
  <c r="S36"/>
  <c r="O148"/>
  <c r="S148"/>
  <c r="O159"/>
  <c r="S159"/>
  <c r="O104"/>
  <c r="S104"/>
  <c r="S53"/>
  <c r="O53"/>
  <c r="O39"/>
  <c r="S39"/>
  <c r="O84"/>
  <c r="S84"/>
  <c r="S5"/>
  <c r="O5"/>
  <c r="S29"/>
  <c r="O29"/>
  <c r="S150"/>
  <c r="O150"/>
  <c r="S22"/>
  <c r="O22"/>
  <c r="S142"/>
  <c r="O142"/>
  <c r="O95"/>
  <c r="S95"/>
  <c r="S117"/>
  <c r="O117"/>
  <c r="O100"/>
  <c r="S100"/>
  <c r="S45"/>
  <c r="O45"/>
  <c r="S38"/>
  <c r="O38"/>
  <c r="O63"/>
  <c r="S63"/>
  <c r="S21"/>
  <c r="O21"/>
  <c r="O108"/>
  <c r="S108"/>
  <c r="S57"/>
  <c r="O57"/>
  <c r="O75"/>
  <c r="S75"/>
  <c r="O15"/>
  <c r="S15"/>
  <c r="O144"/>
  <c r="S144"/>
  <c r="O16"/>
  <c r="S16"/>
  <c r="S61"/>
  <c r="O61"/>
  <c r="O124"/>
  <c r="S124"/>
  <c r="S165"/>
  <c r="O165"/>
  <c r="S73"/>
  <c r="O73"/>
  <c r="O23"/>
  <c r="S23"/>
  <c r="S66"/>
  <c r="O66"/>
  <c r="O43"/>
  <c r="S43"/>
  <c r="O88"/>
  <c r="S88"/>
  <c r="O51"/>
  <c r="S51"/>
  <c r="S157"/>
  <c r="O157"/>
  <c r="S134"/>
  <c r="O134"/>
  <c r="S90"/>
  <c r="O90"/>
  <c r="O64"/>
  <c r="S64"/>
  <c r="O140"/>
  <c r="S140"/>
  <c r="S93"/>
  <c r="O93"/>
  <c r="S82"/>
  <c r="O82"/>
  <c r="S158"/>
  <c r="O158"/>
  <c r="S42"/>
  <c r="O42"/>
  <c r="S126"/>
  <c r="O126"/>
  <c r="S62"/>
  <c r="O62"/>
  <c r="O79"/>
  <c r="S79"/>
  <c r="O136"/>
  <c r="S136"/>
  <c r="O4"/>
  <c r="S4"/>
  <c r="S49"/>
  <c r="O49"/>
  <c r="O116"/>
  <c r="S116"/>
  <c r="S133"/>
  <c r="O133"/>
  <c r="S65"/>
  <c r="O65"/>
  <c r="O7"/>
  <c r="S7"/>
  <c r="S54"/>
  <c r="O54"/>
  <c r="O27"/>
  <c r="S27"/>
  <c r="O31"/>
  <c r="S31"/>
  <c r="O56"/>
  <c r="S56"/>
  <c r="O164"/>
  <c r="S164"/>
  <c r="S121"/>
  <c r="O121"/>
  <c r="S102"/>
  <c r="O102"/>
  <c r="S26"/>
  <c r="O26"/>
  <c r="O28"/>
  <c r="S28"/>
  <c r="O172"/>
  <c r="S172"/>
  <c r="S129"/>
  <c r="O129"/>
  <c r="S50"/>
  <c r="O50"/>
  <c r="O111"/>
  <c r="S111"/>
  <c r="O83"/>
  <c r="S83"/>
  <c r="O44"/>
  <c r="S44"/>
  <c r="S113"/>
  <c r="O113"/>
  <c r="O156"/>
  <c r="S156"/>
  <c r="O32"/>
  <c r="S32"/>
  <c r="S109"/>
  <c r="O109"/>
  <c r="O103"/>
  <c r="S103"/>
  <c r="S98"/>
  <c r="O98"/>
  <c r="O107"/>
  <c r="S107"/>
  <c r="O152"/>
  <c r="S152"/>
  <c r="S77"/>
  <c r="O77"/>
  <c r="O8"/>
  <c r="S8"/>
  <c r="O55"/>
  <c r="S55"/>
  <c r="O59"/>
  <c r="S59"/>
  <c r="O128"/>
  <c r="S128"/>
  <c r="O67"/>
  <c r="S67"/>
  <c r="S169"/>
  <c r="O169"/>
  <c r="S146"/>
  <c r="O146"/>
  <c r="O11"/>
  <c r="S11"/>
  <c r="S170"/>
  <c r="O170"/>
  <c r="S10"/>
  <c r="O10"/>
  <c r="O168"/>
  <c r="S168"/>
  <c r="S97"/>
  <c r="O97"/>
  <c r="O24"/>
  <c r="S24"/>
  <c r="S105"/>
  <c r="O105"/>
  <c r="O87"/>
  <c r="S87"/>
  <c r="S86"/>
  <c r="O86"/>
  <c r="O91"/>
  <c r="S91"/>
  <c r="O143"/>
  <c r="S143"/>
  <c r="O120"/>
  <c r="S120"/>
  <c r="S25"/>
  <c r="O25"/>
  <c r="S69"/>
  <c r="O69"/>
  <c r="S166"/>
  <c r="O166"/>
  <c r="S154"/>
  <c r="O154"/>
  <c r="O96"/>
  <c r="S96"/>
  <c r="S41"/>
  <c r="O41"/>
  <c r="S101"/>
  <c r="O101"/>
  <c r="S114"/>
  <c r="O114"/>
  <c r="S58"/>
  <c r="O58"/>
  <c r="O147"/>
  <c r="S147"/>
  <c r="O80"/>
  <c r="S80"/>
  <c r="S161"/>
  <c r="O161"/>
  <c r="O35"/>
  <c r="S35"/>
  <c r="O60"/>
  <c r="S60"/>
  <c r="S145"/>
  <c r="O145"/>
  <c r="O167"/>
  <c r="S167"/>
  <c r="S130"/>
  <c r="O130"/>
  <c r="O171"/>
  <c r="S171"/>
  <c r="O163"/>
  <c r="S163"/>
  <c r="S173"/>
  <c r="O173"/>
  <c r="O68"/>
  <c r="S68"/>
  <c r="S13"/>
  <c r="O13"/>
  <c r="S6"/>
  <c r="O6"/>
  <c r="O160"/>
  <c r="S160"/>
  <c r="S89"/>
  <c r="O89"/>
  <c r="O12"/>
  <c r="S12"/>
  <c r="O71"/>
  <c r="S71"/>
  <c r="O139"/>
  <c r="S139"/>
  <c r="S30"/>
  <c r="O30"/>
  <c r="S138"/>
  <c r="O138"/>
  <c r="S110"/>
  <c r="O110"/>
  <c r="O131"/>
  <c r="S131"/>
  <c r="O72"/>
  <c r="S72"/>
  <c r="S153"/>
  <c r="O153"/>
  <c r="O19"/>
  <c r="S19"/>
  <c r="O52"/>
  <c r="S52"/>
  <c r="S141"/>
  <c r="O141"/>
  <c r="O151"/>
  <c r="S151"/>
  <c r="S118"/>
  <c r="O118"/>
  <c r="O155"/>
  <c r="S155"/>
  <c r="S14"/>
  <c r="O14"/>
  <c r="O99"/>
  <c r="S99"/>
  <c r="S125"/>
  <c r="O125"/>
  <c r="O40"/>
  <c r="S40"/>
  <c r="O119"/>
  <c r="S119"/>
  <c r="O123"/>
  <c r="S123"/>
  <c r="O115"/>
  <c r="S115"/>
  <c r="S137"/>
  <c r="O137"/>
  <c r="O48"/>
  <c r="S48"/>
  <c r="O135"/>
  <c r="S135"/>
  <c r="S122"/>
  <c r="O122"/>
  <c r="O47"/>
  <c r="S47"/>
  <c r="O112"/>
  <c r="S112"/>
  <c r="S85"/>
  <c r="O85"/>
  <c r="S9"/>
  <c r="O9"/>
  <c r="O92"/>
  <c r="S92"/>
  <c r="S37"/>
  <c r="O37"/>
  <c r="S33"/>
  <c r="O33"/>
  <c r="S162"/>
  <c r="O162"/>
  <c r="S34"/>
  <c r="O34"/>
  <c r="S78"/>
  <c r="O78"/>
  <c r="O20"/>
  <c r="S20"/>
  <c r="O132"/>
  <c r="S132"/>
  <c r="S81"/>
  <c r="O81"/>
  <c r="S70"/>
  <c r="O70"/>
  <c r="O127"/>
  <c r="S127"/>
  <c r="S149"/>
  <c r="O149"/>
  <c r="O76"/>
  <c r="S76"/>
  <c r="S17"/>
  <c r="O17"/>
  <c r="S18"/>
  <c r="O18"/>
  <c r="S94"/>
  <c r="O94"/>
  <c r="S106"/>
  <c r="O106"/>
  <c r="S74"/>
  <c r="O74"/>
  <c r="V174" i="9"/>
  <c r="T4" i="5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3"/>
  <c r="S174" i="9" l="1"/>
  <c r="N4" i="1" l="1"/>
  <c r="D4" i="23" s="1"/>
  <c r="N5" i="1"/>
  <c r="N6"/>
  <c r="N7"/>
  <c r="N8"/>
  <c r="N9"/>
  <c r="D10" i="23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N3" i="1"/>
  <c r="D3" i="23" s="1"/>
  <c r="D9" l="1"/>
  <c r="D5"/>
  <c r="D6"/>
  <c r="D7"/>
  <c r="D8"/>
  <c r="O4" i="9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3"/>
  <c r="D174" i="23" l="1"/>
  <c r="O174" i="9"/>
  <c r="C4" i="1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3"/>
  <c r="K3" i="9" l="1"/>
  <c r="K4"/>
  <c r="K5"/>
  <c r="K6"/>
  <c r="K7"/>
  <c r="K8"/>
  <c r="H8" i="18" s="1"/>
  <c r="K9" i="9"/>
  <c r="H9" i="18" s="1"/>
  <c r="K10" i="9"/>
  <c r="H10" i="18" s="1"/>
  <c r="K11" i="9"/>
  <c r="H11" i="18" s="1"/>
  <c r="K12" i="9"/>
  <c r="H12" i="18" s="1"/>
  <c r="K13" i="9"/>
  <c r="H13" i="18" s="1"/>
  <c r="K14" i="9"/>
  <c r="H14" i="18" s="1"/>
  <c r="K15" i="9"/>
  <c r="H15" i="18" s="1"/>
  <c r="K16" i="9"/>
  <c r="H16" i="18" s="1"/>
  <c r="K17" i="9"/>
  <c r="H17" i="18" s="1"/>
  <c r="K18" i="9"/>
  <c r="H18" i="18" s="1"/>
  <c r="K19" i="9"/>
  <c r="H19" i="18" s="1"/>
  <c r="K20" i="9"/>
  <c r="H20" i="18" s="1"/>
  <c r="K21" i="9"/>
  <c r="H21" i="18" s="1"/>
  <c r="K22" i="9"/>
  <c r="H22" i="18" s="1"/>
  <c r="K23" i="9"/>
  <c r="H23" i="18" s="1"/>
  <c r="K24" i="9"/>
  <c r="H24" i="18" s="1"/>
  <c r="K25" i="9"/>
  <c r="H25" i="18" s="1"/>
  <c r="K26" i="9"/>
  <c r="H26" i="18" s="1"/>
  <c r="K27" i="9"/>
  <c r="H27" i="18" s="1"/>
  <c r="K28" i="9"/>
  <c r="H28" i="18" s="1"/>
  <c r="K29" i="9"/>
  <c r="H29" i="18" s="1"/>
  <c r="K30" i="9"/>
  <c r="H30" i="18" s="1"/>
  <c r="K31" i="9"/>
  <c r="H31" i="18" s="1"/>
  <c r="K32" i="9"/>
  <c r="H32" i="18" s="1"/>
  <c r="K33" i="9"/>
  <c r="H33" i="18" s="1"/>
  <c r="K34" i="9"/>
  <c r="H34" i="18" s="1"/>
  <c r="K35" i="9"/>
  <c r="H35" i="18" s="1"/>
  <c r="K36" i="9"/>
  <c r="H36" i="18" s="1"/>
  <c r="K37" i="9"/>
  <c r="H37" i="18" s="1"/>
  <c r="K38" i="9"/>
  <c r="H38" i="18" s="1"/>
  <c r="K39" i="9"/>
  <c r="H39" i="18" s="1"/>
  <c r="K40" i="9"/>
  <c r="H40" i="18" s="1"/>
  <c r="K41" i="9"/>
  <c r="H41" i="18" s="1"/>
  <c r="K42" i="9"/>
  <c r="H42" i="18" s="1"/>
  <c r="K43" i="9"/>
  <c r="H43" i="18" s="1"/>
  <c r="K44" i="9"/>
  <c r="H44" i="18" s="1"/>
  <c r="K45" i="9"/>
  <c r="H45" i="18" s="1"/>
  <c r="K46" i="9"/>
  <c r="H46" i="18" s="1"/>
  <c r="K47" i="9"/>
  <c r="H47" i="18" s="1"/>
  <c r="K48" i="9"/>
  <c r="H48" i="18" s="1"/>
  <c r="K49" i="9"/>
  <c r="H49" i="18" s="1"/>
  <c r="K50" i="9"/>
  <c r="H50" i="18" s="1"/>
  <c r="K51" i="9"/>
  <c r="H51" i="18" s="1"/>
  <c r="K52" i="9"/>
  <c r="H52" i="18" s="1"/>
  <c r="K53" i="9"/>
  <c r="H53" i="18" s="1"/>
  <c r="K54" i="9"/>
  <c r="H54" i="18" s="1"/>
  <c r="K55" i="9"/>
  <c r="H55" i="18" s="1"/>
  <c r="K56" i="9"/>
  <c r="H56" i="18" s="1"/>
  <c r="K57" i="9"/>
  <c r="H57" i="18" s="1"/>
  <c r="K58" i="9"/>
  <c r="H58" i="18" s="1"/>
  <c r="K59" i="9"/>
  <c r="H59" i="18" s="1"/>
  <c r="K60" i="9"/>
  <c r="H60" i="18" s="1"/>
  <c r="K61" i="9"/>
  <c r="H61" i="18" s="1"/>
  <c r="K62" i="9"/>
  <c r="H62" i="18" s="1"/>
  <c r="K63" i="9"/>
  <c r="H63" i="18" s="1"/>
  <c r="K64" i="9"/>
  <c r="H64" i="18" s="1"/>
  <c r="K65" i="9"/>
  <c r="H65" i="18" s="1"/>
  <c r="K66" i="9"/>
  <c r="H66" i="18" s="1"/>
  <c r="K67" i="9"/>
  <c r="H67" i="18" s="1"/>
  <c r="K68" i="9"/>
  <c r="H68" i="18" s="1"/>
  <c r="K69" i="9"/>
  <c r="H69" i="18" s="1"/>
  <c r="K70" i="9"/>
  <c r="H70" i="18" s="1"/>
  <c r="K71" i="9"/>
  <c r="H71" i="18" s="1"/>
  <c r="K72" i="9"/>
  <c r="H72" i="18" s="1"/>
  <c r="K73" i="9"/>
  <c r="H73" i="18" s="1"/>
  <c r="K74" i="9"/>
  <c r="H74" i="18" s="1"/>
  <c r="K75" i="9"/>
  <c r="H75" i="18" s="1"/>
  <c r="K76" i="9"/>
  <c r="H76" i="18" s="1"/>
  <c r="K77" i="9"/>
  <c r="H77" i="18" s="1"/>
  <c r="K78" i="9"/>
  <c r="H78" i="18" s="1"/>
  <c r="K79" i="9"/>
  <c r="H79" i="18" s="1"/>
  <c r="K80" i="9"/>
  <c r="H80" i="18" s="1"/>
  <c r="G29" i="12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L3" i="10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F43" i="5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G3" i="1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174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A80" i="22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N174" i="5" l="1"/>
  <c r="AG174" i="4"/>
  <c r="D80"/>
  <c r="D81"/>
  <c r="F3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A78" i="17"/>
  <c r="D76" i="9"/>
  <c r="D77"/>
  <c r="D78"/>
  <c r="D79"/>
  <c r="D80"/>
  <c r="C78"/>
  <c r="C79"/>
  <c r="B77"/>
  <c r="B78"/>
  <c r="B79"/>
  <c r="B80"/>
  <c r="A76"/>
  <c r="A77"/>
  <c r="A78"/>
  <c r="A79"/>
  <c r="A80"/>
  <c r="A78" i="10"/>
  <c r="A79"/>
  <c r="A80"/>
  <c r="E78" i="5"/>
  <c r="E79"/>
  <c r="E80"/>
  <c r="E81"/>
  <c r="E82"/>
  <c r="E83"/>
  <c r="E84"/>
  <c r="E85"/>
  <c r="D78"/>
  <c r="D79"/>
  <c r="D80"/>
  <c r="D81"/>
  <c r="D82"/>
  <c r="D83"/>
  <c r="D84"/>
  <c r="D85"/>
  <c r="D86"/>
  <c r="B78"/>
  <c r="B79"/>
  <c r="B80"/>
  <c r="B8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H174" i="15"/>
  <c r="W174" i="20"/>
  <c r="O174"/>
  <c r="N174"/>
  <c r="D173"/>
  <c r="C173"/>
  <c r="D172"/>
  <c r="C172"/>
  <c r="D171"/>
  <c r="C171"/>
  <c r="D170"/>
  <c r="C170"/>
  <c r="D169"/>
  <c r="C169"/>
  <c r="D168"/>
  <c r="C168"/>
  <c r="D167"/>
  <c r="C167"/>
  <c r="D166"/>
  <c r="C166"/>
  <c r="D165"/>
  <c r="C165"/>
  <c r="D164"/>
  <c r="C164"/>
  <c r="D163"/>
  <c r="C163"/>
  <c r="D162"/>
  <c r="C162"/>
  <c r="D161"/>
  <c r="C161"/>
  <c r="D160"/>
  <c r="C160"/>
  <c r="D159"/>
  <c r="C159"/>
  <c r="D158"/>
  <c r="C158"/>
  <c r="D157"/>
  <c r="C157"/>
  <c r="D156"/>
  <c r="C156"/>
  <c r="D155"/>
  <c r="C155"/>
  <c r="D154"/>
  <c r="C154"/>
  <c r="D153"/>
  <c r="C153"/>
  <c r="D152"/>
  <c r="C152"/>
  <c r="D151"/>
  <c r="C151"/>
  <c r="D150"/>
  <c r="C150"/>
  <c r="D149"/>
  <c r="C149"/>
  <c r="D148"/>
  <c r="C148"/>
  <c r="D147"/>
  <c r="C147"/>
  <c r="D146"/>
  <c r="C146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M174" i="4"/>
  <c r="N174"/>
  <c r="Q174"/>
  <c r="R174"/>
  <c r="S174"/>
  <c r="V174"/>
  <c r="W174"/>
  <c r="X174"/>
  <c r="Y174"/>
  <c r="Z174"/>
  <c r="AA174"/>
  <c r="AB174"/>
  <c r="AC174"/>
  <c r="AD174"/>
  <c r="AE174"/>
  <c r="AF174"/>
  <c r="AH174"/>
  <c r="AI174"/>
  <c r="AJ174"/>
  <c r="AK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H173" i="12" l="1"/>
  <c r="H165"/>
  <c r="H157"/>
  <c r="H149"/>
  <c r="H137"/>
  <c r="H129"/>
  <c r="H125"/>
  <c r="H117"/>
  <c r="H109"/>
  <c r="H101"/>
  <c r="H93"/>
  <c r="H85"/>
  <c r="H73"/>
  <c r="H65"/>
  <c r="H61"/>
  <c r="H53"/>
  <c r="H45"/>
  <c r="H37"/>
  <c r="H29"/>
  <c r="H21"/>
  <c r="F21" i="1"/>
  <c r="H17" i="12"/>
  <c r="F17" i="1"/>
  <c r="H13" i="12"/>
  <c r="F13" i="1"/>
  <c r="H9" i="12"/>
  <c r="F9" i="1"/>
  <c r="H5" i="12"/>
  <c r="F5" i="1"/>
  <c r="H170" i="12"/>
  <c r="H166"/>
  <c r="H162"/>
  <c r="H158"/>
  <c r="H154"/>
  <c r="H150"/>
  <c r="H146"/>
  <c r="H142"/>
  <c r="H134"/>
  <c r="H130"/>
  <c r="H126"/>
  <c r="H122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F22" i="1"/>
  <c r="H18" i="12"/>
  <c r="F18" i="1"/>
  <c r="H14" i="12"/>
  <c r="F14" i="1"/>
  <c r="H10" i="12"/>
  <c r="F10" i="1"/>
  <c r="H6" i="12"/>
  <c r="F6" i="1"/>
  <c r="H171" i="12"/>
  <c r="H167"/>
  <c r="H163"/>
  <c r="H159"/>
  <c r="H155"/>
  <c r="H151"/>
  <c r="H147"/>
  <c r="H143"/>
  <c r="H139"/>
  <c r="H135"/>
  <c r="H131"/>
  <c r="H127"/>
  <c r="H123"/>
  <c r="H119"/>
  <c r="H115"/>
  <c r="H111"/>
  <c r="H107"/>
  <c r="H103"/>
  <c r="H99"/>
  <c r="H95"/>
  <c r="H91"/>
  <c r="H87"/>
  <c r="H83"/>
  <c r="H79"/>
  <c r="H75"/>
  <c r="H71"/>
  <c r="H67"/>
  <c r="H63"/>
  <c r="H59"/>
  <c r="H55"/>
  <c r="H51"/>
  <c r="H47"/>
  <c r="H43"/>
  <c r="H39"/>
  <c r="H35"/>
  <c r="H31"/>
  <c r="H27"/>
  <c r="H23"/>
  <c r="F23" i="1"/>
  <c r="H19" i="12"/>
  <c r="F19" i="1"/>
  <c r="H15" i="12"/>
  <c r="F15" i="1"/>
  <c r="H11" i="12"/>
  <c r="F11" i="1"/>
  <c r="H7" i="12"/>
  <c r="F7" i="1"/>
  <c r="H3" i="12"/>
  <c r="F3" i="1"/>
  <c r="H169" i="12"/>
  <c r="H161"/>
  <c r="H153"/>
  <c r="H145"/>
  <c r="H141"/>
  <c r="H133"/>
  <c r="H121"/>
  <c r="H113"/>
  <c r="H105"/>
  <c r="H97"/>
  <c r="H89"/>
  <c r="H81"/>
  <c r="H77"/>
  <c r="H69"/>
  <c r="H57"/>
  <c r="H49"/>
  <c r="H41"/>
  <c r="H33"/>
  <c r="H25"/>
  <c r="H138"/>
  <c r="H172"/>
  <c r="H168"/>
  <c r="H164"/>
  <c r="H160"/>
  <c r="H156"/>
  <c r="H152"/>
  <c r="H148"/>
  <c r="H144"/>
  <c r="H140"/>
  <c r="H136"/>
  <c r="H132"/>
  <c r="H128"/>
  <c r="H124"/>
  <c r="H120"/>
  <c r="H116"/>
  <c r="H112"/>
  <c r="H108"/>
  <c r="H104"/>
  <c r="H100"/>
  <c r="H96"/>
  <c r="H92"/>
  <c r="H88"/>
  <c r="H84"/>
  <c r="H80"/>
  <c r="H76"/>
  <c r="H72"/>
  <c r="H68"/>
  <c r="H64"/>
  <c r="H60"/>
  <c r="H56"/>
  <c r="H52"/>
  <c r="H48"/>
  <c r="H44"/>
  <c r="H40"/>
  <c r="H36"/>
  <c r="H32"/>
  <c r="H28"/>
  <c r="H24"/>
  <c r="F24" i="1"/>
  <c r="H20" i="12"/>
  <c r="F20" i="1"/>
  <c r="H16" i="12"/>
  <c r="F16" i="1"/>
  <c r="H12" i="12"/>
  <c r="F12" i="1"/>
  <c r="H8" i="12"/>
  <c r="F8" i="1"/>
  <c r="H4" i="12"/>
  <c r="F4" i="1"/>
  <c r="W174" i="5"/>
  <c r="T174"/>
  <c r="F174" i="4"/>
  <c r="E174" i="20"/>
  <c r="H174" i="12" l="1"/>
  <c r="K174" i="1"/>
  <c r="P174" i="4"/>
  <c r="V174" i="20"/>
  <c r="I174" i="1" l="1"/>
  <c r="J174"/>
  <c r="D37" i="9" l="1"/>
  <c r="D38"/>
  <c r="D39"/>
  <c r="D40"/>
  <c r="D41"/>
  <c r="D42"/>
  <c r="D43"/>
  <c r="C37"/>
  <c r="C38"/>
  <c r="C39"/>
  <c r="C40"/>
  <c r="C41"/>
  <c r="C42"/>
  <c r="C43"/>
  <c r="B37"/>
  <c r="B38"/>
  <c r="B39"/>
  <c r="B40"/>
  <c r="B41"/>
  <c r="B42"/>
  <c r="B43"/>
  <c r="A37"/>
  <c r="A38"/>
  <c r="A39"/>
  <c r="A40"/>
  <c r="A41"/>
  <c r="A42"/>
  <c r="A43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B3" i="4" l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H13" i="13"/>
  <c r="P13" i="14" s="1"/>
  <c r="H14" i="13"/>
  <c r="P14" i="14" s="1"/>
  <c r="H15" i="13"/>
  <c r="P15" i="14" s="1"/>
  <c r="H16" i="13"/>
  <c r="P16" i="14" s="1"/>
  <c r="H17" i="13"/>
  <c r="P17" i="14" s="1"/>
  <c r="H18" i="13"/>
  <c r="P18" i="14" s="1"/>
  <c r="H19" i="13"/>
  <c r="P19" i="14" s="1"/>
  <c r="H20" i="13"/>
  <c r="P20" i="14" s="1"/>
  <c r="H21" i="13"/>
  <c r="P21" i="14" s="1"/>
  <c r="H22" i="13"/>
  <c r="P22" i="14" s="1"/>
  <c r="H23" i="13"/>
  <c r="P23" i="14" s="1"/>
  <c r="H24" i="13"/>
  <c r="P24" i="14" s="1"/>
  <c r="H25" i="13"/>
  <c r="P25" i="14" s="1"/>
  <c r="H26" i="13"/>
  <c r="P26" i="14" s="1"/>
  <c r="H27" i="13"/>
  <c r="P27" i="14" s="1"/>
  <c r="H28" i="13"/>
  <c r="P28" i="14" s="1"/>
  <c r="H29" i="13"/>
  <c r="P29" i="14" s="1"/>
  <c r="H30" i="13"/>
  <c r="P30" i="14" s="1"/>
  <c r="H31" i="13"/>
  <c r="P31" i="14" s="1"/>
  <c r="H32" i="13"/>
  <c r="P32" i="14" s="1"/>
  <c r="H33" i="13"/>
  <c r="P33" i="14" s="1"/>
  <c r="H34" i="13"/>
  <c r="P34" i="14" s="1"/>
  <c r="H35" i="13"/>
  <c r="P35" i="14" s="1"/>
  <c r="H36" i="13"/>
  <c r="P36" i="14" s="1"/>
  <c r="H37" i="13"/>
  <c r="P37" i="14" s="1"/>
  <c r="H38" i="13"/>
  <c r="P38" i="14" s="1"/>
  <c r="H39" i="13"/>
  <c r="P39" i="14" s="1"/>
  <c r="H40" i="13"/>
  <c r="P40" i="14" s="1"/>
  <c r="H41" i="13"/>
  <c r="P41" i="14" s="1"/>
  <c r="H42" i="13"/>
  <c r="P42" i="14" s="1"/>
  <c r="H43" i="13"/>
  <c r="P43" i="14" s="1"/>
  <c r="H44" i="13"/>
  <c r="P44" i="14" s="1"/>
  <c r="H45" i="13"/>
  <c r="P45" i="14" s="1"/>
  <c r="H46" i="13"/>
  <c r="P46" i="14" s="1"/>
  <c r="H47" i="13"/>
  <c r="P47" i="14" s="1"/>
  <c r="H48" i="13"/>
  <c r="P48" i="14" s="1"/>
  <c r="H49" i="13"/>
  <c r="P49" i="14" s="1"/>
  <c r="H50" i="13"/>
  <c r="P50" i="14" s="1"/>
  <c r="H51" i="13"/>
  <c r="P51" i="14" s="1"/>
  <c r="H52" i="13"/>
  <c r="P52" i="14" s="1"/>
  <c r="H53" i="13"/>
  <c r="P53" i="14" s="1"/>
  <c r="H54" i="13"/>
  <c r="P54" i="14" s="1"/>
  <c r="H55" i="13"/>
  <c r="P55" i="14" s="1"/>
  <c r="H56" i="13"/>
  <c r="P56" i="14" s="1"/>
  <c r="H57" i="13"/>
  <c r="P57" i="14" s="1"/>
  <c r="H58" i="13"/>
  <c r="P58" i="14" s="1"/>
  <c r="H59" i="13"/>
  <c r="P59" i="14" s="1"/>
  <c r="H60" i="13"/>
  <c r="P60" i="14" s="1"/>
  <c r="H61" i="13"/>
  <c r="P61" i="14" s="1"/>
  <c r="H62" i="13"/>
  <c r="P62" i="14" s="1"/>
  <c r="H63" i="13"/>
  <c r="P63" i="14" s="1"/>
  <c r="H64" i="13"/>
  <c r="P64" i="14" s="1"/>
  <c r="H65" i="13"/>
  <c r="P65" i="14" s="1"/>
  <c r="H66" i="13"/>
  <c r="P66" i="14" s="1"/>
  <c r="H67" i="13"/>
  <c r="P67" i="14" s="1"/>
  <c r="H68" i="13"/>
  <c r="P68" i="14" s="1"/>
  <c r="H69" i="13"/>
  <c r="P69" i="14" s="1"/>
  <c r="H70" i="13"/>
  <c r="P70" i="14" s="1"/>
  <c r="H71" i="13"/>
  <c r="P71" i="14" s="1"/>
  <c r="H72" i="13"/>
  <c r="P72" i="14" s="1"/>
  <c r="H73" i="13"/>
  <c r="P73" i="14" s="1"/>
  <c r="H74" i="13"/>
  <c r="P74" i="14" s="1"/>
  <c r="H75" i="13"/>
  <c r="P75" i="14" s="1"/>
  <c r="H76" i="13"/>
  <c r="P76" i="14" s="1"/>
  <c r="H77" i="13"/>
  <c r="P77" i="14" s="1"/>
  <c r="H78" i="13"/>
  <c r="P78" i="14" s="1"/>
  <c r="H79" i="13"/>
  <c r="P79" i="14" s="1"/>
  <c r="H80" i="13"/>
  <c r="P80" i="14" s="1"/>
  <c r="H81" i="13"/>
  <c r="P81" i="14" s="1"/>
  <c r="H82" i="13"/>
  <c r="P82" i="14" s="1"/>
  <c r="H83" i="13"/>
  <c r="P83" i="14" s="1"/>
  <c r="H84" i="13"/>
  <c r="P84" i="14" s="1"/>
  <c r="H85" i="13"/>
  <c r="P85" i="14" s="1"/>
  <c r="H86" i="13"/>
  <c r="P86" i="14" s="1"/>
  <c r="H87" i="13"/>
  <c r="P87" i="14" s="1"/>
  <c r="H88" i="13"/>
  <c r="P88" i="14" s="1"/>
  <c r="H89" i="13"/>
  <c r="P89" i="14" s="1"/>
  <c r="H90" i="13"/>
  <c r="P90" i="14" s="1"/>
  <c r="H91" i="13"/>
  <c r="P91" i="14" s="1"/>
  <c r="H92" i="13"/>
  <c r="P92" i="14" s="1"/>
  <c r="H93" i="13"/>
  <c r="P93" i="14" s="1"/>
  <c r="H94" i="13"/>
  <c r="P94" i="14" s="1"/>
  <c r="H95" i="13"/>
  <c r="P95" i="14" s="1"/>
  <c r="H96" i="13"/>
  <c r="P96" i="14" s="1"/>
  <c r="H97" i="13"/>
  <c r="P97" i="14" s="1"/>
  <c r="H98" i="13"/>
  <c r="P98" i="14" s="1"/>
  <c r="H99" i="13"/>
  <c r="P99" i="14" s="1"/>
  <c r="H100" i="13"/>
  <c r="P100" i="14" s="1"/>
  <c r="H101" i="13"/>
  <c r="P101" i="14" s="1"/>
  <c r="H102" i="13"/>
  <c r="P102" i="14" s="1"/>
  <c r="H103" i="13"/>
  <c r="P103" i="14" s="1"/>
  <c r="H104" i="13"/>
  <c r="P104" i="14" s="1"/>
  <c r="H105" i="13"/>
  <c r="P105" i="14" s="1"/>
  <c r="H106" i="13"/>
  <c r="P106" i="14" s="1"/>
  <c r="H107" i="13"/>
  <c r="P107" i="14" s="1"/>
  <c r="H108" i="13"/>
  <c r="P108" i="14" s="1"/>
  <c r="H109" i="13"/>
  <c r="P109" i="14" s="1"/>
  <c r="H110" i="13"/>
  <c r="P110" i="14" s="1"/>
  <c r="H111" i="13"/>
  <c r="P111" i="14" s="1"/>
  <c r="H112" i="13"/>
  <c r="P112" i="14" s="1"/>
  <c r="H113" i="13"/>
  <c r="P113" i="14" s="1"/>
  <c r="H114" i="13"/>
  <c r="P114" i="14" s="1"/>
  <c r="H115" i="13"/>
  <c r="P115" i="14" s="1"/>
  <c r="H116" i="13"/>
  <c r="P116" i="14" s="1"/>
  <c r="H117" i="13"/>
  <c r="P117" i="14" s="1"/>
  <c r="H118" i="13"/>
  <c r="P118" i="14" s="1"/>
  <c r="H119" i="13"/>
  <c r="P119" i="14" s="1"/>
  <c r="H120" i="13"/>
  <c r="P120" i="14" s="1"/>
  <c r="H121" i="13"/>
  <c r="P121" i="14" s="1"/>
  <c r="H122" i="13"/>
  <c r="P122" i="14" s="1"/>
  <c r="H123" i="13"/>
  <c r="P123" i="14" s="1"/>
  <c r="H124" i="13"/>
  <c r="P124" i="14" s="1"/>
  <c r="H125" i="13"/>
  <c r="P125" i="14" s="1"/>
  <c r="H126" i="13"/>
  <c r="P126" i="14" s="1"/>
  <c r="H127" i="13"/>
  <c r="P127" i="14" s="1"/>
  <c r="H128" i="13"/>
  <c r="P128" i="14" s="1"/>
  <c r="H129" i="13"/>
  <c r="P129" i="14" s="1"/>
  <c r="H130" i="13"/>
  <c r="P130" i="14" s="1"/>
  <c r="H131" i="13"/>
  <c r="P131" i="14" s="1"/>
  <c r="H132" i="13"/>
  <c r="P132" i="14" s="1"/>
  <c r="H133" i="13"/>
  <c r="P133" i="14" s="1"/>
  <c r="H134" i="13"/>
  <c r="P134" i="14" s="1"/>
  <c r="H135" i="13"/>
  <c r="P135" i="14" s="1"/>
  <c r="H136" i="13"/>
  <c r="P136" i="14" s="1"/>
  <c r="H137" i="13"/>
  <c r="P137" i="14" s="1"/>
  <c r="H138" i="13"/>
  <c r="P138" i="14" s="1"/>
  <c r="H139" i="13"/>
  <c r="P139" i="14" s="1"/>
  <c r="H140" i="13"/>
  <c r="P140" i="14" s="1"/>
  <c r="H141" i="13"/>
  <c r="P141" i="14" s="1"/>
  <c r="H142" i="13"/>
  <c r="P142" i="14" s="1"/>
  <c r="H143" i="13"/>
  <c r="P143" i="14" s="1"/>
  <c r="H144" i="13"/>
  <c r="P144" i="14" s="1"/>
  <c r="H145" i="13"/>
  <c r="P145" i="14" s="1"/>
  <c r="H146" i="13"/>
  <c r="P146" i="14" s="1"/>
  <c r="H147" i="13"/>
  <c r="P147" i="14" s="1"/>
  <c r="H148" i="13"/>
  <c r="P148" i="14" s="1"/>
  <c r="H149" i="13"/>
  <c r="P149" i="14" s="1"/>
  <c r="H150" i="13"/>
  <c r="P150" i="14" s="1"/>
  <c r="H151" i="13"/>
  <c r="P151" i="14" s="1"/>
  <c r="H152" i="13"/>
  <c r="P152" i="14" s="1"/>
  <c r="H153" i="13"/>
  <c r="P153" i="14" s="1"/>
  <c r="H154" i="13"/>
  <c r="P154" i="14" s="1"/>
  <c r="H155" i="13"/>
  <c r="P155" i="14" s="1"/>
  <c r="H156" i="13"/>
  <c r="P156" i="14" s="1"/>
  <c r="H157" i="13"/>
  <c r="P157" i="14" s="1"/>
  <c r="H158" i="13"/>
  <c r="P158" i="14" s="1"/>
  <c r="H159" i="13"/>
  <c r="P159" i="14" s="1"/>
  <c r="H160" i="13"/>
  <c r="P160" i="14" s="1"/>
  <c r="H161" i="13"/>
  <c r="P161" i="14" s="1"/>
  <c r="H162" i="13"/>
  <c r="P162" i="14" s="1"/>
  <c r="H163" i="13"/>
  <c r="P163" i="14" s="1"/>
  <c r="H164" i="13"/>
  <c r="P164" i="14" s="1"/>
  <c r="H165" i="13"/>
  <c r="P165" i="14" s="1"/>
  <c r="H166" i="13"/>
  <c r="P166" i="14" s="1"/>
  <c r="H167" i="13"/>
  <c r="P167" i="14" s="1"/>
  <c r="H168" i="13"/>
  <c r="P168" i="14" s="1"/>
  <c r="H169" i="13"/>
  <c r="P169" i="14" s="1"/>
  <c r="H170" i="13"/>
  <c r="P170" i="14" s="1"/>
  <c r="H171" i="13"/>
  <c r="P171" i="14" s="1"/>
  <c r="H172" i="13"/>
  <c r="P172" i="14" s="1"/>
  <c r="H173" i="13"/>
  <c r="P173" i="14" s="1"/>
  <c r="M174" i="10"/>
  <c r="O174"/>
  <c r="Q174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G17" i="1" l="1"/>
  <c r="G18"/>
  <c r="G19"/>
  <c r="G15"/>
  <c r="G21"/>
  <c r="G13"/>
  <c r="G14"/>
  <c r="G20"/>
  <c r="G16"/>
  <c r="B13" i="15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B13" i="14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E13" i="16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D13"/>
  <c r="I13" s="1"/>
  <c r="D14"/>
  <c r="I14" s="1"/>
  <c r="D15"/>
  <c r="I15" s="1"/>
  <c r="D16"/>
  <c r="D17"/>
  <c r="I17" s="1"/>
  <c r="D18"/>
  <c r="I18" s="1"/>
  <c r="D19"/>
  <c r="D20"/>
  <c r="I20" s="1"/>
  <c r="D21"/>
  <c r="I21" s="1"/>
  <c r="D22"/>
  <c r="I22" s="1"/>
  <c r="D23"/>
  <c r="I23" s="1"/>
  <c r="D24"/>
  <c r="D25"/>
  <c r="I25" s="1"/>
  <c r="D26"/>
  <c r="I26" s="1"/>
  <c r="D27"/>
  <c r="D28"/>
  <c r="I28" s="1"/>
  <c r="D29"/>
  <c r="I29" s="1"/>
  <c r="D30"/>
  <c r="I30" s="1"/>
  <c r="D31"/>
  <c r="I31" s="1"/>
  <c r="D32"/>
  <c r="D33"/>
  <c r="I33" s="1"/>
  <c r="D34"/>
  <c r="I34" s="1"/>
  <c r="D35"/>
  <c r="D36"/>
  <c r="I36" s="1"/>
  <c r="D37"/>
  <c r="I37" s="1"/>
  <c r="D38"/>
  <c r="I38" s="1"/>
  <c r="D39"/>
  <c r="I39" s="1"/>
  <c r="D40"/>
  <c r="D41"/>
  <c r="I41" s="1"/>
  <c r="D42"/>
  <c r="I42" s="1"/>
  <c r="D43"/>
  <c r="D44"/>
  <c r="I44" s="1"/>
  <c r="D45"/>
  <c r="I45" s="1"/>
  <c r="D46"/>
  <c r="I46" s="1"/>
  <c r="D47"/>
  <c r="I47" s="1"/>
  <c r="D48"/>
  <c r="D49"/>
  <c r="I49" s="1"/>
  <c r="D50"/>
  <c r="I50" s="1"/>
  <c r="D51"/>
  <c r="D52"/>
  <c r="D53"/>
  <c r="I53" s="1"/>
  <c r="D54"/>
  <c r="I54" s="1"/>
  <c r="D55"/>
  <c r="I55" s="1"/>
  <c r="D56"/>
  <c r="D57"/>
  <c r="I57" s="1"/>
  <c r="D58"/>
  <c r="I58" s="1"/>
  <c r="D59"/>
  <c r="D60"/>
  <c r="D61"/>
  <c r="I61" s="1"/>
  <c r="D62"/>
  <c r="I62" s="1"/>
  <c r="D63"/>
  <c r="I63" s="1"/>
  <c r="D64"/>
  <c r="D65"/>
  <c r="I65" s="1"/>
  <c r="D66"/>
  <c r="I66" s="1"/>
  <c r="D67"/>
  <c r="D68"/>
  <c r="I68" s="1"/>
  <c r="D69"/>
  <c r="I69" s="1"/>
  <c r="D70"/>
  <c r="I70" s="1"/>
  <c r="D71"/>
  <c r="I71" s="1"/>
  <c r="D72"/>
  <c r="D73"/>
  <c r="I73" s="1"/>
  <c r="D74"/>
  <c r="I74" s="1"/>
  <c r="D75"/>
  <c r="D76"/>
  <c r="I76" s="1"/>
  <c r="D77"/>
  <c r="I77" s="1"/>
  <c r="D78"/>
  <c r="I78" s="1"/>
  <c r="D79"/>
  <c r="I79" s="1"/>
  <c r="D80"/>
  <c r="D81"/>
  <c r="I81" s="1"/>
  <c r="D82"/>
  <c r="I82" s="1"/>
  <c r="D83"/>
  <c r="D84"/>
  <c r="I84" s="1"/>
  <c r="D85"/>
  <c r="I85" s="1"/>
  <c r="D86"/>
  <c r="I86" s="1"/>
  <c r="D87"/>
  <c r="I87" s="1"/>
  <c r="D88"/>
  <c r="D89"/>
  <c r="I89" s="1"/>
  <c r="D90"/>
  <c r="I90" s="1"/>
  <c r="D91"/>
  <c r="D92"/>
  <c r="I92" s="1"/>
  <c r="D93"/>
  <c r="I93" s="1"/>
  <c r="D94"/>
  <c r="I94" s="1"/>
  <c r="D95"/>
  <c r="I95" s="1"/>
  <c r="D96"/>
  <c r="D97"/>
  <c r="I97" s="1"/>
  <c r="D98"/>
  <c r="I98" s="1"/>
  <c r="D99"/>
  <c r="D100"/>
  <c r="I100" s="1"/>
  <c r="D101"/>
  <c r="I101" s="1"/>
  <c r="D102"/>
  <c r="I102" s="1"/>
  <c r="D103"/>
  <c r="I103" s="1"/>
  <c r="D104"/>
  <c r="D105"/>
  <c r="I105" s="1"/>
  <c r="D106"/>
  <c r="I106" s="1"/>
  <c r="D107"/>
  <c r="D108"/>
  <c r="I108" s="1"/>
  <c r="D109"/>
  <c r="I109" s="1"/>
  <c r="D110"/>
  <c r="I110" s="1"/>
  <c r="D111"/>
  <c r="I111" s="1"/>
  <c r="D112"/>
  <c r="D113"/>
  <c r="I113" s="1"/>
  <c r="D114"/>
  <c r="I114" s="1"/>
  <c r="D115"/>
  <c r="D116"/>
  <c r="I116" s="1"/>
  <c r="D117"/>
  <c r="I117" s="1"/>
  <c r="D118"/>
  <c r="I118" s="1"/>
  <c r="D119"/>
  <c r="I119" s="1"/>
  <c r="D120"/>
  <c r="D121"/>
  <c r="I121" s="1"/>
  <c r="D122"/>
  <c r="I122" s="1"/>
  <c r="D123"/>
  <c r="D124"/>
  <c r="D125"/>
  <c r="I125" s="1"/>
  <c r="D126"/>
  <c r="I126" s="1"/>
  <c r="D127"/>
  <c r="I127" s="1"/>
  <c r="D128"/>
  <c r="D129"/>
  <c r="I129" s="1"/>
  <c r="D130"/>
  <c r="I130" s="1"/>
  <c r="D131"/>
  <c r="D132"/>
  <c r="D133"/>
  <c r="I133" s="1"/>
  <c r="D134"/>
  <c r="I134" s="1"/>
  <c r="D135"/>
  <c r="I135" s="1"/>
  <c r="D136"/>
  <c r="D137"/>
  <c r="I137" s="1"/>
  <c r="D138"/>
  <c r="I138" s="1"/>
  <c r="D139"/>
  <c r="D140"/>
  <c r="I140" s="1"/>
  <c r="D141"/>
  <c r="I141" s="1"/>
  <c r="D142"/>
  <c r="I142" s="1"/>
  <c r="D143"/>
  <c r="I143" s="1"/>
  <c r="D144"/>
  <c r="D145"/>
  <c r="I145" s="1"/>
  <c r="D146"/>
  <c r="I146" s="1"/>
  <c r="D147"/>
  <c r="D148"/>
  <c r="I148" s="1"/>
  <c r="D149"/>
  <c r="I149" s="1"/>
  <c r="D150"/>
  <c r="I150" s="1"/>
  <c r="D151"/>
  <c r="I151" s="1"/>
  <c r="D152"/>
  <c r="D153"/>
  <c r="I153" s="1"/>
  <c r="D154"/>
  <c r="I154" s="1"/>
  <c r="D155"/>
  <c r="D156"/>
  <c r="I156" s="1"/>
  <c r="D157"/>
  <c r="I157" s="1"/>
  <c r="D158"/>
  <c r="I158" s="1"/>
  <c r="D159"/>
  <c r="I159" s="1"/>
  <c r="D160"/>
  <c r="D161"/>
  <c r="I161" s="1"/>
  <c r="D162"/>
  <c r="I162" s="1"/>
  <c r="D163"/>
  <c r="D164"/>
  <c r="I164" s="1"/>
  <c r="D165"/>
  <c r="I165" s="1"/>
  <c r="D166"/>
  <c r="I166" s="1"/>
  <c r="D167"/>
  <c r="I167" s="1"/>
  <c r="D168"/>
  <c r="D169"/>
  <c r="I169" s="1"/>
  <c r="D170"/>
  <c r="I170" s="1"/>
  <c r="D171"/>
  <c r="D172"/>
  <c r="I172" s="1"/>
  <c r="D173"/>
  <c r="I173" s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D174" i="17"/>
  <c r="F174" i="9"/>
  <c r="G174"/>
  <c r="H174"/>
  <c r="I174"/>
  <c r="J174"/>
  <c r="R174"/>
  <c r="I3" i="18"/>
  <c r="I4"/>
  <c r="I5"/>
  <c r="I6"/>
  <c r="D44" i="9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B3"/>
  <c r="B4"/>
  <c r="B5"/>
  <c r="B6"/>
  <c r="B7"/>
  <c r="B8"/>
  <c r="B9"/>
  <c r="B10"/>
  <c r="B11"/>
  <c r="B12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G3" i="18"/>
  <c r="G4"/>
  <c r="G5"/>
  <c r="G6"/>
  <c r="G7"/>
  <c r="F3"/>
  <c r="F4"/>
  <c r="F5"/>
  <c r="F6"/>
  <c r="F7"/>
  <c r="F8"/>
  <c r="F9"/>
  <c r="D3"/>
  <c r="D4"/>
  <c r="D5"/>
  <c r="D6"/>
  <c r="D7"/>
  <c r="D8"/>
  <c r="D9"/>
  <c r="D10"/>
  <c r="D11"/>
  <c r="D12"/>
  <c r="E3"/>
  <c r="E4"/>
  <c r="E5"/>
  <c r="E6"/>
  <c r="E7"/>
  <c r="E8"/>
  <c r="E9"/>
  <c r="E10"/>
  <c r="D13"/>
  <c r="D14"/>
  <c r="D15"/>
  <c r="D16"/>
  <c r="D17"/>
  <c r="D18"/>
  <c r="D19"/>
  <c r="D20"/>
  <c r="D21"/>
  <c r="D22"/>
  <c r="D23"/>
  <c r="D24"/>
  <c r="D2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3"/>
  <c r="D13" i="4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P174" i="5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B3" i="1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C180"/>
  <c r="K167" i="16" l="1"/>
  <c r="P167" i="10" s="1"/>
  <c r="N167" s="1"/>
  <c r="K159" i="16"/>
  <c r="P159" i="10" s="1"/>
  <c r="N159" s="1"/>
  <c r="K151" i="16"/>
  <c r="P151" i="10" s="1"/>
  <c r="N151" s="1"/>
  <c r="K139" i="16"/>
  <c r="P139" i="10" s="1"/>
  <c r="N139" s="1"/>
  <c r="K131" i="16"/>
  <c r="P131" i="10" s="1"/>
  <c r="N131" s="1"/>
  <c r="K123" i="16"/>
  <c r="P123" i="10" s="1"/>
  <c r="N123" s="1"/>
  <c r="K115" i="16"/>
  <c r="P115" i="10" s="1"/>
  <c r="N115" s="1"/>
  <c r="K107" i="16"/>
  <c r="P107" i="10" s="1"/>
  <c r="N107" s="1"/>
  <c r="K99" i="16"/>
  <c r="P99" i="10" s="1"/>
  <c r="N99" s="1"/>
  <c r="K91" i="16"/>
  <c r="P91" i="10" s="1"/>
  <c r="N91" s="1"/>
  <c r="K83" i="16"/>
  <c r="P83" i="10" s="1"/>
  <c r="N83" s="1"/>
  <c r="K75" i="16"/>
  <c r="P75" i="10" s="1"/>
  <c r="N75" s="1"/>
  <c r="K67" i="16"/>
  <c r="P67" i="10" s="1"/>
  <c r="N67" s="1"/>
  <c r="K59" i="16"/>
  <c r="P59" i="10" s="1"/>
  <c r="N59" s="1"/>
  <c r="K51" i="16"/>
  <c r="P51" i="10" s="1"/>
  <c r="N51" s="1"/>
  <c r="K43" i="16"/>
  <c r="P43" i="10" s="1"/>
  <c r="N43" s="1"/>
  <c r="K35" i="16"/>
  <c r="P35" i="10" s="1"/>
  <c r="N35" s="1"/>
  <c r="K27" i="16"/>
  <c r="P27" i="10" s="1"/>
  <c r="N27" s="1"/>
  <c r="K15" i="16"/>
  <c r="P15" i="10" s="1"/>
  <c r="N15" s="1"/>
  <c r="K168" i="16"/>
  <c r="P168" i="10" s="1"/>
  <c r="N168" s="1"/>
  <c r="K160" i="16"/>
  <c r="P160" i="10" s="1"/>
  <c r="N160" s="1"/>
  <c r="K152" i="16"/>
  <c r="P152" i="10" s="1"/>
  <c r="N152" s="1"/>
  <c r="K144" i="16"/>
  <c r="P144" i="10" s="1"/>
  <c r="N144" s="1"/>
  <c r="K136" i="16"/>
  <c r="P136" i="10" s="1"/>
  <c r="N136" s="1"/>
  <c r="K128" i="16"/>
  <c r="P128" i="10" s="1"/>
  <c r="N128" s="1"/>
  <c r="K124" i="16"/>
  <c r="P124" i="10" s="1"/>
  <c r="N124" s="1"/>
  <c r="K116" i="16"/>
  <c r="P116" i="10" s="1"/>
  <c r="N116" s="1"/>
  <c r="K108" i="16"/>
  <c r="P108" i="10" s="1"/>
  <c r="N108" s="1"/>
  <c r="K100" i="16"/>
  <c r="P100" i="10" s="1"/>
  <c r="N100" s="1"/>
  <c r="K96" i="16"/>
  <c r="P96" i="10" s="1"/>
  <c r="N96" s="1"/>
  <c r="K88" i="16"/>
  <c r="P88" i="10" s="1"/>
  <c r="N88" s="1"/>
  <c r="K80" i="16"/>
  <c r="P80" i="10" s="1"/>
  <c r="N80" s="1"/>
  <c r="K76" i="16"/>
  <c r="P76" i="10" s="1"/>
  <c r="N76" s="1"/>
  <c r="K68" i="16"/>
  <c r="P68" i="10" s="1"/>
  <c r="N68" s="1"/>
  <c r="K64" i="16"/>
  <c r="P64" i="10" s="1"/>
  <c r="N64" s="1"/>
  <c r="K56" i="16"/>
  <c r="P56" i="10" s="1"/>
  <c r="N56" s="1"/>
  <c r="K48" i="16"/>
  <c r="P48" i="10" s="1"/>
  <c r="N48" s="1"/>
  <c r="K40" i="16"/>
  <c r="P40" i="10" s="1"/>
  <c r="N40" s="1"/>
  <c r="K32" i="16"/>
  <c r="P32" i="10" s="1"/>
  <c r="N32" s="1"/>
  <c r="K24" i="16"/>
  <c r="P24" i="10" s="1"/>
  <c r="N24" s="1"/>
  <c r="K16" i="16"/>
  <c r="P16" i="10" s="1"/>
  <c r="N16" s="1"/>
  <c r="K170" i="16"/>
  <c r="P170" i="10" s="1"/>
  <c r="N170" s="1"/>
  <c r="K166" i="16"/>
  <c r="P166" i="10" s="1"/>
  <c r="N166" s="1"/>
  <c r="K162" i="16"/>
  <c r="P162" i="10" s="1"/>
  <c r="N162" s="1"/>
  <c r="K158" i="16"/>
  <c r="P158" i="10" s="1"/>
  <c r="N158" s="1"/>
  <c r="K154" i="16"/>
  <c r="P154" i="10" s="1"/>
  <c r="N154" s="1"/>
  <c r="K150" i="16"/>
  <c r="P150" i="10" s="1"/>
  <c r="N150" s="1"/>
  <c r="K146" i="16"/>
  <c r="P146" i="10" s="1"/>
  <c r="N146" s="1"/>
  <c r="K142" i="16"/>
  <c r="P142" i="10" s="1"/>
  <c r="N142" s="1"/>
  <c r="K138" i="16"/>
  <c r="P138" i="10" s="1"/>
  <c r="N138" s="1"/>
  <c r="K134" i="16"/>
  <c r="P134" i="10" s="1"/>
  <c r="N134" s="1"/>
  <c r="K130" i="16"/>
  <c r="P130" i="10" s="1"/>
  <c r="N130" s="1"/>
  <c r="K126" i="16"/>
  <c r="P126" i="10" s="1"/>
  <c r="N126" s="1"/>
  <c r="K122" i="16"/>
  <c r="P122" i="10" s="1"/>
  <c r="N122" s="1"/>
  <c r="K118" i="16"/>
  <c r="P118" i="10" s="1"/>
  <c r="N118" s="1"/>
  <c r="K114" i="16"/>
  <c r="P114" i="10" s="1"/>
  <c r="N114" s="1"/>
  <c r="K110" i="16"/>
  <c r="P110" i="10" s="1"/>
  <c r="N110" s="1"/>
  <c r="K106" i="16"/>
  <c r="P106" i="10" s="1"/>
  <c r="N106" s="1"/>
  <c r="K102" i="16"/>
  <c r="P102" i="10" s="1"/>
  <c r="N102" s="1"/>
  <c r="K98" i="16"/>
  <c r="P98" i="10" s="1"/>
  <c r="N98" s="1"/>
  <c r="K94" i="16"/>
  <c r="P94" i="10" s="1"/>
  <c r="N94" s="1"/>
  <c r="K90" i="16"/>
  <c r="P90" i="10" s="1"/>
  <c r="N90" s="1"/>
  <c r="K86" i="16"/>
  <c r="P86" i="10" s="1"/>
  <c r="N86" s="1"/>
  <c r="K82" i="16"/>
  <c r="P82" i="10" s="1"/>
  <c r="N82" s="1"/>
  <c r="K78" i="16"/>
  <c r="P78" i="10" s="1"/>
  <c r="N78" s="1"/>
  <c r="K74" i="16"/>
  <c r="P74" i="10" s="1"/>
  <c r="N74" s="1"/>
  <c r="K70" i="16"/>
  <c r="P70" i="10" s="1"/>
  <c r="N70" s="1"/>
  <c r="K66" i="16"/>
  <c r="P66" i="10" s="1"/>
  <c r="N66" s="1"/>
  <c r="K62" i="16"/>
  <c r="P62" i="10" s="1"/>
  <c r="N62" s="1"/>
  <c r="K58" i="16"/>
  <c r="P58" i="10" s="1"/>
  <c r="N58" s="1"/>
  <c r="K54" i="16"/>
  <c r="P54" i="10" s="1"/>
  <c r="N54" s="1"/>
  <c r="K50" i="16"/>
  <c r="P50" i="10" s="1"/>
  <c r="N50" s="1"/>
  <c r="K46" i="16"/>
  <c r="P46" i="10" s="1"/>
  <c r="N46" s="1"/>
  <c r="K42" i="16"/>
  <c r="P42" i="10" s="1"/>
  <c r="N42" s="1"/>
  <c r="K38" i="16"/>
  <c r="P38" i="10" s="1"/>
  <c r="N38" s="1"/>
  <c r="K34" i="16"/>
  <c r="P34" i="10" s="1"/>
  <c r="N34" s="1"/>
  <c r="K30" i="16"/>
  <c r="P30" i="10" s="1"/>
  <c r="N30" s="1"/>
  <c r="K26" i="16"/>
  <c r="P26" i="10" s="1"/>
  <c r="N26" s="1"/>
  <c r="K22" i="16"/>
  <c r="P22" i="10" s="1"/>
  <c r="N22" s="1"/>
  <c r="K18" i="16"/>
  <c r="P18" i="10" s="1"/>
  <c r="N18" s="1"/>
  <c r="K14" i="16"/>
  <c r="P14" i="10" s="1"/>
  <c r="N14" s="1"/>
  <c r="K171" i="16"/>
  <c r="P171" i="10" s="1"/>
  <c r="N171" s="1"/>
  <c r="K163" i="16"/>
  <c r="P163" i="10" s="1"/>
  <c r="N163" s="1"/>
  <c r="K155" i="16"/>
  <c r="P155" i="10" s="1"/>
  <c r="N155" s="1"/>
  <c r="K147" i="16"/>
  <c r="P147" i="10" s="1"/>
  <c r="N147" s="1"/>
  <c r="K143" i="16"/>
  <c r="P143" i="10" s="1"/>
  <c r="N143" s="1"/>
  <c r="K135" i="16"/>
  <c r="P135" i="10" s="1"/>
  <c r="N135" s="1"/>
  <c r="K127" i="16"/>
  <c r="P127" i="10" s="1"/>
  <c r="N127" s="1"/>
  <c r="K119" i="16"/>
  <c r="P119" i="10" s="1"/>
  <c r="N119" s="1"/>
  <c r="K111" i="16"/>
  <c r="P111" i="10" s="1"/>
  <c r="N111" s="1"/>
  <c r="K103" i="16"/>
  <c r="P103" i="10" s="1"/>
  <c r="N103" s="1"/>
  <c r="K95" i="16"/>
  <c r="P95" i="10" s="1"/>
  <c r="N95" s="1"/>
  <c r="K87" i="16"/>
  <c r="P87" i="10" s="1"/>
  <c r="N87" s="1"/>
  <c r="K79" i="16"/>
  <c r="P79" i="10" s="1"/>
  <c r="N79" s="1"/>
  <c r="K71" i="16"/>
  <c r="P71" i="10" s="1"/>
  <c r="N71" s="1"/>
  <c r="K63" i="16"/>
  <c r="P63" i="10" s="1"/>
  <c r="N63" s="1"/>
  <c r="K55" i="16"/>
  <c r="P55" i="10" s="1"/>
  <c r="N55" s="1"/>
  <c r="K47" i="16"/>
  <c r="P47" i="10" s="1"/>
  <c r="N47" s="1"/>
  <c r="K39" i="16"/>
  <c r="P39" i="10" s="1"/>
  <c r="N39" s="1"/>
  <c r="K31" i="16"/>
  <c r="P31" i="10" s="1"/>
  <c r="N31" s="1"/>
  <c r="K23" i="16"/>
  <c r="P23" i="10" s="1"/>
  <c r="N23" s="1"/>
  <c r="K19" i="16"/>
  <c r="P19" i="10" s="1"/>
  <c r="N19" s="1"/>
  <c r="K172" i="16"/>
  <c r="P172" i="10" s="1"/>
  <c r="N172" s="1"/>
  <c r="K164" i="16"/>
  <c r="P164" i="10" s="1"/>
  <c r="N164" s="1"/>
  <c r="K156" i="16"/>
  <c r="P156" i="10" s="1"/>
  <c r="N156" s="1"/>
  <c r="K148" i="16"/>
  <c r="P148" i="10" s="1"/>
  <c r="N148" s="1"/>
  <c r="K140" i="16"/>
  <c r="P140" i="10" s="1"/>
  <c r="N140" s="1"/>
  <c r="K132" i="16"/>
  <c r="P132" i="10" s="1"/>
  <c r="N132" s="1"/>
  <c r="K120" i="16"/>
  <c r="P120" i="10" s="1"/>
  <c r="N120" s="1"/>
  <c r="K112" i="16"/>
  <c r="P112" i="10" s="1"/>
  <c r="N112" s="1"/>
  <c r="K104" i="16"/>
  <c r="P104" i="10" s="1"/>
  <c r="N104" s="1"/>
  <c r="K92" i="16"/>
  <c r="P92" i="10" s="1"/>
  <c r="N92" s="1"/>
  <c r="K84" i="16"/>
  <c r="P84" i="10" s="1"/>
  <c r="N84" s="1"/>
  <c r="K72" i="16"/>
  <c r="P72" i="10" s="1"/>
  <c r="N72" s="1"/>
  <c r="K60" i="16"/>
  <c r="P60" i="10" s="1"/>
  <c r="N60" s="1"/>
  <c r="K52" i="16"/>
  <c r="P52" i="10" s="1"/>
  <c r="N52" s="1"/>
  <c r="K44" i="16"/>
  <c r="P44" i="10" s="1"/>
  <c r="N44" s="1"/>
  <c r="K36" i="16"/>
  <c r="P36" i="10" s="1"/>
  <c r="N36" s="1"/>
  <c r="K28" i="16"/>
  <c r="P28" i="10" s="1"/>
  <c r="N28" s="1"/>
  <c r="K20" i="16"/>
  <c r="P20" i="10" s="1"/>
  <c r="N20" s="1"/>
  <c r="K173" i="16"/>
  <c r="P173" i="10" s="1"/>
  <c r="K169" i="16"/>
  <c r="P169" i="10" s="1"/>
  <c r="N169" s="1"/>
  <c r="K165" i="16"/>
  <c r="P165" i="10" s="1"/>
  <c r="N165" s="1"/>
  <c r="K161" i="16"/>
  <c r="P161" i="10" s="1"/>
  <c r="N161" s="1"/>
  <c r="K157" i="16"/>
  <c r="P157" i="10" s="1"/>
  <c r="N157" s="1"/>
  <c r="K153" i="16"/>
  <c r="P153" i="10" s="1"/>
  <c r="N153" s="1"/>
  <c r="K149" i="16"/>
  <c r="P149" i="10" s="1"/>
  <c r="N149" s="1"/>
  <c r="K145" i="16"/>
  <c r="P145" i="10" s="1"/>
  <c r="N145" s="1"/>
  <c r="K141" i="16"/>
  <c r="P141" i="10" s="1"/>
  <c r="N141" s="1"/>
  <c r="K137" i="16"/>
  <c r="P137" i="10" s="1"/>
  <c r="N137" s="1"/>
  <c r="K133" i="16"/>
  <c r="P133" i="10" s="1"/>
  <c r="N133" s="1"/>
  <c r="K129" i="16"/>
  <c r="P129" i="10" s="1"/>
  <c r="N129" s="1"/>
  <c r="K125" i="16"/>
  <c r="P125" i="10" s="1"/>
  <c r="N125" s="1"/>
  <c r="K121" i="16"/>
  <c r="P121" i="10" s="1"/>
  <c r="N121" s="1"/>
  <c r="K117" i="16"/>
  <c r="P117" i="10" s="1"/>
  <c r="N117" s="1"/>
  <c r="K113" i="16"/>
  <c r="P113" i="10" s="1"/>
  <c r="N113" s="1"/>
  <c r="K109" i="16"/>
  <c r="P109" i="10" s="1"/>
  <c r="N109" s="1"/>
  <c r="K105" i="16"/>
  <c r="P105" i="10" s="1"/>
  <c r="N105" s="1"/>
  <c r="K101" i="16"/>
  <c r="P101" i="10" s="1"/>
  <c r="N101" s="1"/>
  <c r="K97" i="16"/>
  <c r="P97" i="10" s="1"/>
  <c r="N97" s="1"/>
  <c r="K93" i="16"/>
  <c r="P93" i="10" s="1"/>
  <c r="N93" s="1"/>
  <c r="K89" i="16"/>
  <c r="P89" i="10" s="1"/>
  <c r="N89" s="1"/>
  <c r="K85" i="16"/>
  <c r="P85" i="10" s="1"/>
  <c r="N85" s="1"/>
  <c r="K81" i="16"/>
  <c r="P81" i="10" s="1"/>
  <c r="N81" s="1"/>
  <c r="K77" i="16"/>
  <c r="P77" i="10" s="1"/>
  <c r="N77" s="1"/>
  <c r="K73" i="16"/>
  <c r="P73" i="10" s="1"/>
  <c r="N73" s="1"/>
  <c r="K69" i="16"/>
  <c r="P69" i="10" s="1"/>
  <c r="N69" s="1"/>
  <c r="K65" i="16"/>
  <c r="P65" i="10" s="1"/>
  <c r="N65" s="1"/>
  <c r="K61" i="16"/>
  <c r="P61" i="10" s="1"/>
  <c r="N61" s="1"/>
  <c r="K57" i="16"/>
  <c r="P57" i="10" s="1"/>
  <c r="N57" s="1"/>
  <c r="K53" i="16"/>
  <c r="P53" i="10" s="1"/>
  <c r="N53" s="1"/>
  <c r="K49" i="16"/>
  <c r="P49" i="10" s="1"/>
  <c r="N49" s="1"/>
  <c r="K45" i="16"/>
  <c r="P45" i="10" s="1"/>
  <c r="N45" s="1"/>
  <c r="K41" i="16"/>
  <c r="P41" i="10" s="1"/>
  <c r="N41" s="1"/>
  <c r="K37" i="16"/>
  <c r="P37" i="10" s="1"/>
  <c r="N37" s="1"/>
  <c r="K33" i="16"/>
  <c r="P33" i="10" s="1"/>
  <c r="N33" s="1"/>
  <c r="K29" i="16"/>
  <c r="P29" i="10" s="1"/>
  <c r="N29" s="1"/>
  <c r="K25" i="16"/>
  <c r="P25" i="10" s="1"/>
  <c r="N25" s="1"/>
  <c r="K21" i="16"/>
  <c r="P21" i="10" s="1"/>
  <c r="N21" s="1"/>
  <c r="K17" i="16"/>
  <c r="P17" i="10" s="1"/>
  <c r="N17" s="1"/>
  <c r="K13" i="16"/>
  <c r="P13" i="10" s="1"/>
  <c r="N13" s="1"/>
  <c r="H160" i="16"/>
  <c r="I160"/>
  <c r="H152"/>
  <c r="I152"/>
  <c r="H132"/>
  <c r="I132"/>
  <c r="H124"/>
  <c r="I124"/>
  <c r="H120"/>
  <c r="I120"/>
  <c r="H104"/>
  <c r="I104"/>
  <c r="H88"/>
  <c r="I88"/>
  <c r="H72"/>
  <c r="I72"/>
  <c r="H64"/>
  <c r="I64"/>
  <c r="H56"/>
  <c r="I56"/>
  <c r="H32"/>
  <c r="I32"/>
  <c r="H24"/>
  <c r="I24"/>
  <c r="H16"/>
  <c r="I16"/>
  <c r="H168"/>
  <c r="I168"/>
  <c r="H144"/>
  <c r="I144"/>
  <c r="H136"/>
  <c r="I136"/>
  <c r="H128"/>
  <c r="I128"/>
  <c r="H112"/>
  <c r="I112"/>
  <c r="H96"/>
  <c r="I96"/>
  <c r="H80"/>
  <c r="I80"/>
  <c r="H60"/>
  <c r="I60"/>
  <c r="H52"/>
  <c r="I52"/>
  <c r="H48"/>
  <c r="I48"/>
  <c r="H40"/>
  <c r="I40"/>
  <c r="H171"/>
  <c r="I171"/>
  <c r="H163"/>
  <c r="I163"/>
  <c r="H155"/>
  <c r="I155"/>
  <c r="H147"/>
  <c r="I147"/>
  <c r="H139"/>
  <c r="I139"/>
  <c r="H131"/>
  <c r="I131"/>
  <c r="H123"/>
  <c r="I123"/>
  <c r="H115"/>
  <c r="I115"/>
  <c r="H107"/>
  <c r="I107"/>
  <c r="H99"/>
  <c r="I99"/>
  <c r="H91"/>
  <c r="I91"/>
  <c r="H83"/>
  <c r="I83"/>
  <c r="H75"/>
  <c r="I75"/>
  <c r="H67"/>
  <c r="I67"/>
  <c r="H59"/>
  <c r="I59"/>
  <c r="H51"/>
  <c r="I51"/>
  <c r="H43"/>
  <c r="I43"/>
  <c r="H35"/>
  <c r="I35"/>
  <c r="H27"/>
  <c r="I27"/>
  <c r="H19"/>
  <c r="I19"/>
  <c r="H169"/>
  <c r="J169" s="1"/>
  <c r="H169" i="1" s="1"/>
  <c r="L169" s="1"/>
  <c r="H161" i="16"/>
  <c r="J161" s="1"/>
  <c r="H161" i="1" s="1"/>
  <c r="L161" s="1"/>
  <c r="H153" i="16"/>
  <c r="J153" s="1"/>
  <c r="H153" i="1" s="1"/>
  <c r="L153" s="1"/>
  <c r="H145" i="16"/>
  <c r="J145" s="1"/>
  <c r="H145" i="1" s="1"/>
  <c r="L145" s="1"/>
  <c r="H137" i="16"/>
  <c r="J137" s="1"/>
  <c r="H137" i="1" s="1"/>
  <c r="L137" s="1"/>
  <c r="H129" i="16"/>
  <c r="J129" s="1"/>
  <c r="H129" i="1" s="1"/>
  <c r="L129" s="1"/>
  <c r="H121" i="16"/>
  <c r="J121" s="1"/>
  <c r="H121" i="1" s="1"/>
  <c r="L121" s="1"/>
  <c r="H113" i="16"/>
  <c r="J113" s="1"/>
  <c r="H113" i="1" s="1"/>
  <c r="L113" s="1"/>
  <c r="H109" i="16"/>
  <c r="J109" s="1"/>
  <c r="H109" i="1" s="1"/>
  <c r="L109" s="1"/>
  <c r="H101" i="16"/>
  <c r="J101" s="1"/>
  <c r="H101" i="1" s="1"/>
  <c r="L101" s="1"/>
  <c r="H93" i="16"/>
  <c r="J93" s="1"/>
  <c r="H93" i="1" s="1"/>
  <c r="L93" s="1"/>
  <c r="H85" i="16"/>
  <c r="J85" s="1"/>
  <c r="H85" i="1" s="1"/>
  <c r="L85" s="1"/>
  <c r="H77" i="16"/>
  <c r="J77" s="1"/>
  <c r="H77" i="1" s="1"/>
  <c r="L77" s="1"/>
  <c r="H69" i="16"/>
  <c r="J69" s="1"/>
  <c r="H69" i="1" s="1"/>
  <c r="H57" i="16"/>
  <c r="J57" s="1"/>
  <c r="H57" i="1" s="1"/>
  <c r="H49" i="16"/>
  <c r="J49" s="1"/>
  <c r="H49" i="1" s="1"/>
  <c r="H41" i="16"/>
  <c r="J41" s="1"/>
  <c r="H41" i="1" s="1"/>
  <c r="H33" i="16"/>
  <c r="J33" s="1"/>
  <c r="H33" i="1" s="1"/>
  <c r="H25" i="16"/>
  <c r="J25" s="1"/>
  <c r="H25" i="1" s="1"/>
  <c r="H17" i="16"/>
  <c r="J17" s="1"/>
  <c r="H17" i="1" s="1"/>
  <c r="H170" i="16"/>
  <c r="J170" s="1"/>
  <c r="H170" i="1" s="1"/>
  <c r="L170" s="1"/>
  <c r="H162" i="16"/>
  <c r="J162" s="1"/>
  <c r="H162" i="1" s="1"/>
  <c r="L162" s="1"/>
  <c r="H154" i="16"/>
  <c r="J154" s="1"/>
  <c r="H154" i="1" s="1"/>
  <c r="L154" s="1"/>
  <c r="H150" i="16"/>
  <c r="J150" s="1"/>
  <c r="H150" i="1" s="1"/>
  <c r="L150" s="1"/>
  <c r="H142" i="16"/>
  <c r="J142" s="1"/>
  <c r="H142" i="1" s="1"/>
  <c r="L142" s="1"/>
  <c r="H134" i="16"/>
  <c r="J134" s="1"/>
  <c r="H134" i="1" s="1"/>
  <c r="L134" s="1"/>
  <c r="H126" i="16"/>
  <c r="J126" s="1"/>
  <c r="H126" i="1" s="1"/>
  <c r="L126" s="1"/>
  <c r="H118" i="16"/>
  <c r="J118" s="1"/>
  <c r="H118" i="1" s="1"/>
  <c r="L118" s="1"/>
  <c r="H110" i="16"/>
  <c r="J110" s="1"/>
  <c r="H110" i="1" s="1"/>
  <c r="L110" s="1"/>
  <c r="H102" i="16"/>
  <c r="J102" s="1"/>
  <c r="H102" i="1" s="1"/>
  <c r="L102" s="1"/>
  <c r="H94" i="16"/>
  <c r="J94" s="1"/>
  <c r="H94" i="1" s="1"/>
  <c r="L94" s="1"/>
  <c r="H86" i="16"/>
  <c r="J86" s="1"/>
  <c r="H86" i="1" s="1"/>
  <c r="L86" s="1"/>
  <c r="H78" i="16"/>
  <c r="J78" s="1"/>
  <c r="H78" i="1" s="1"/>
  <c r="L78" s="1"/>
  <c r="H66" i="16"/>
  <c r="J66" s="1"/>
  <c r="H66" i="1" s="1"/>
  <c r="H58" i="16"/>
  <c r="J58" s="1"/>
  <c r="H58" i="1" s="1"/>
  <c r="H50" i="16"/>
  <c r="J50" s="1"/>
  <c r="H50" i="1" s="1"/>
  <c r="H42" i="16"/>
  <c r="J42" s="1"/>
  <c r="H42" i="1" s="1"/>
  <c r="H34" i="16"/>
  <c r="J34" s="1"/>
  <c r="H34" i="1" s="1"/>
  <c r="H26" i="16"/>
  <c r="J26" s="1"/>
  <c r="H26" i="1" s="1"/>
  <c r="H18" i="16"/>
  <c r="J18" s="1"/>
  <c r="H18" i="1" s="1"/>
  <c r="H167" i="16"/>
  <c r="J167" s="1"/>
  <c r="H167" i="1" s="1"/>
  <c r="L167" s="1"/>
  <c r="H159" i="16"/>
  <c r="J159" s="1"/>
  <c r="H159" i="1" s="1"/>
  <c r="L159" s="1"/>
  <c r="H151" i="16"/>
  <c r="J151" s="1"/>
  <c r="H151" i="1" s="1"/>
  <c r="L151" s="1"/>
  <c r="H143" i="16"/>
  <c r="J143" s="1"/>
  <c r="H143" i="1" s="1"/>
  <c r="L143" s="1"/>
  <c r="H135" i="16"/>
  <c r="J135" s="1"/>
  <c r="H135" i="1" s="1"/>
  <c r="L135" s="1"/>
  <c r="H127" i="16"/>
  <c r="J127" s="1"/>
  <c r="H127" i="1" s="1"/>
  <c r="L127" s="1"/>
  <c r="H119" i="16"/>
  <c r="J119" s="1"/>
  <c r="H119" i="1" s="1"/>
  <c r="L119" s="1"/>
  <c r="H111" i="16"/>
  <c r="J111" s="1"/>
  <c r="H111" i="1" s="1"/>
  <c r="L111" s="1"/>
  <c r="H103" i="16"/>
  <c r="J103" s="1"/>
  <c r="H103" i="1" s="1"/>
  <c r="L103" s="1"/>
  <c r="H95" i="16"/>
  <c r="J95" s="1"/>
  <c r="H95" i="1" s="1"/>
  <c r="L95" s="1"/>
  <c r="H87" i="16"/>
  <c r="J87" s="1"/>
  <c r="H87" i="1" s="1"/>
  <c r="L87" s="1"/>
  <c r="H79" i="16"/>
  <c r="J79" s="1"/>
  <c r="H79" i="1" s="1"/>
  <c r="L79" s="1"/>
  <c r="H71" i="16"/>
  <c r="J71" s="1"/>
  <c r="H71" i="1" s="1"/>
  <c r="H63" i="16"/>
  <c r="J63" s="1"/>
  <c r="H63" i="1" s="1"/>
  <c r="H55" i="16"/>
  <c r="J55" s="1"/>
  <c r="H55" i="1" s="1"/>
  <c r="H47" i="16"/>
  <c r="J47" s="1"/>
  <c r="H47" i="1" s="1"/>
  <c r="H39" i="16"/>
  <c r="J39" s="1"/>
  <c r="H39" i="1" s="1"/>
  <c r="H31" i="16"/>
  <c r="J31" s="1"/>
  <c r="H31" i="1" s="1"/>
  <c r="H23" i="16"/>
  <c r="J23" s="1"/>
  <c r="H23" i="1" s="1"/>
  <c r="H15" i="16"/>
  <c r="J15" s="1"/>
  <c r="H15" i="1" s="1"/>
  <c r="H173" i="16"/>
  <c r="J173" s="1"/>
  <c r="H173" i="1" s="1"/>
  <c r="L173" s="1"/>
  <c r="H165" i="16"/>
  <c r="J165" s="1"/>
  <c r="H165" i="1" s="1"/>
  <c r="L165" s="1"/>
  <c r="H157" i="16"/>
  <c r="J157" s="1"/>
  <c r="H157" i="1" s="1"/>
  <c r="L157" s="1"/>
  <c r="H149" i="16"/>
  <c r="J149" s="1"/>
  <c r="H149" i="1" s="1"/>
  <c r="L149" s="1"/>
  <c r="H141" i="16"/>
  <c r="J141" s="1"/>
  <c r="H141" i="1" s="1"/>
  <c r="L141" s="1"/>
  <c r="H133" i="16"/>
  <c r="J133" s="1"/>
  <c r="H133" i="1" s="1"/>
  <c r="L133" s="1"/>
  <c r="H125" i="16"/>
  <c r="J125" s="1"/>
  <c r="H125" i="1" s="1"/>
  <c r="L125" s="1"/>
  <c r="H117" i="16"/>
  <c r="J117" s="1"/>
  <c r="H117" i="1" s="1"/>
  <c r="L117" s="1"/>
  <c r="H105" i="16"/>
  <c r="J105" s="1"/>
  <c r="H105" i="1" s="1"/>
  <c r="L105" s="1"/>
  <c r="H97" i="16"/>
  <c r="J97" s="1"/>
  <c r="H97" i="1" s="1"/>
  <c r="L97" s="1"/>
  <c r="H89" i="16"/>
  <c r="J89" s="1"/>
  <c r="H89" i="1" s="1"/>
  <c r="L89" s="1"/>
  <c r="H81" i="16"/>
  <c r="J81" s="1"/>
  <c r="H81" i="1" s="1"/>
  <c r="L81" s="1"/>
  <c r="H73" i="16"/>
  <c r="J73" s="1"/>
  <c r="H73" i="1" s="1"/>
  <c r="H65" i="16"/>
  <c r="J65" s="1"/>
  <c r="H65" i="1" s="1"/>
  <c r="H61" i="16"/>
  <c r="J61" s="1"/>
  <c r="H61" i="1" s="1"/>
  <c r="H53" i="16"/>
  <c r="J53" s="1"/>
  <c r="H53" i="1" s="1"/>
  <c r="H45" i="16"/>
  <c r="J45" s="1"/>
  <c r="H45" i="1" s="1"/>
  <c r="H37" i="16"/>
  <c r="J37" s="1"/>
  <c r="H37" i="1" s="1"/>
  <c r="H29" i="16"/>
  <c r="J29" s="1"/>
  <c r="H29" i="1" s="1"/>
  <c r="H21" i="16"/>
  <c r="J21" s="1"/>
  <c r="H21" i="1" s="1"/>
  <c r="H13" i="16"/>
  <c r="J13" s="1"/>
  <c r="H13" i="1" s="1"/>
  <c r="H166" i="16"/>
  <c r="J166" s="1"/>
  <c r="H166" i="1" s="1"/>
  <c r="L166" s="1"/>
  <c r="H158" i="16"/>
  <c r="J158" s="1"/>
  <c r="H158" i="1" s="1"/>
  <c r="L158" s="1"/>
  <c r="H146" i="16"/>
  <c r="J146" s="1"/>
  <c r="H146" i="1" s="1"/>
  <c r="L146" s="1"/>
  <c r="H138" i="16"/>
  <c r="J138" s="1"/>
  <c r="H138" i="1" s="1"/>
  <c r="L138" s="1"/>
  <c r="H130" i="16"/>
  <c r="J130" s="1"/>
  <c r="H130" i="1" s="1"/>
  <c r="L130" s="1"/>
  <c r="H122" i="16"/>
  <c r="J122" s="1"/>
  <c r="H122" i="1" s="1"/>
  <c r="L122" s="1"/>
  <c r="H114" i="16"/>
  <c r="J114" s="1"/>
  <c r="H114" i="1" s="1"/>
  <c r="L114" s="1"/>
  <c r="H106" i="16"/>
  <c r="J106" s="1"/>
  <c r="H106" i="1" s="1"/>
  <c r="L106" s="1"/>
  <c r="H98" i="16"/>
  <c r="J98" s="1"/>
  <c r="H98" i="1" s="1"/>
  <c r="L98" s="1"/>
  <c r="H90" i="16"/>
  <c r="J90" s="1"/>
  <c r="H90" i="1" s="1"/>
  <c r="L90" s="1"/>
  <c r="H82" i="16"/>
  <c r="J82" s="1"/>
  <c r="H82" i="1" s="1"/>
  <c r="L82" s="1"/>
  <c r="H74" i="16"/>
  <c r="J74" s="1"/>
  <c r="H74" i="1" s="1"/>
  <c r="H70" i="16"/>
  <c r="J70" s="1"/>
  <c r="H70" i="1" s="1"/>
  <c r="H62" i="16"/>
  <c r="J62" s="1"/>
  <c r="H62" i="1" s="1"/>
  <c r="H54" i="16"/>
  <c r="J54" s="1"/>
  <c r="H54" i="1" s="1"/>
  <c r="H46" i="16"/>
  <c r="J46" s="1"/>
  <c r="H46" i="1" s="1"/>
  <c r="H38" i="16"/>
  <c r="J38" s="1"/>
  <c r="H38" i="1" s="1"/>
  <c r="H30" i="16"/>
  <c r="J30" s="1"/>
  <c r="H30" i="1" s="1"/>
  <c r="H22" i="16"/>
  <c r="J22" s="1"/>
  <c r="H22" i="1" s="1"/>
  <c r="H14" i="16"/>
  <c r="J14" s="1"/>
  <c r="H14" i="1" s="1"/>
  <c r="H172" i="16"/>
  <c r="J172" s="1"/>
  <c r="H172" i="1" s="1"/>
  <c r="L172" s="1"/>
  <c r="H164" i="16"/>
  <c r="J164" s="1"/>
  <c r="H164" i="1" s="1"/>
  <c r="L164" s="1"/>
  <c r="H156" i="16"/>
  <c r="J156" s="1"/>
  <c r="H156" i="1" s="1"/>
  <c r="L156" s="1"/>
  <c r="H148" i="16"/>
  <c r="J148" s="1"/>
  <c r="H148" i="1" s="1"/>
  <c r="L148" s="1"/>
  <c r="H140" i="16"/>
  <c r="J140" s="1"/>
  <c r="H140" i="1" s="1"/>
  <c r="L140" s="1"/>
  <c r="H116" i="16"/>
  <c r="J116" s="1"/>
  <c r="H116" i="1" s="1"/>
  <c r="L116" s="1"/>
  <c r="H108" i="16"/>
  <c r="J108" s="1"/>
  <c r="H108" i="1" s="1"/>
  <c r="L108" s="1"/>
  <c r="H100" i="16"/>
  <c r="J100" s="1"/>
  <c r="H100" i="1" s="1"/>
  <c r="L100" s="1"/>
  <c r="H92" i="16"/>
  <c r="J92" s="1"/>
  <c r="H92" i="1" s="1"/>
  <c r="L92" s="1"/>
  <c r="H84" i="16"/>
  <c r="J84" s="1"/>
  <c r="H84" i="1" s="1"/>
  <c r="L84" s="1"/>
  <c r="H76" i="16"/>
  <c r="J76" s="1"/>
  <c r="H76" i="1" s="1"/>
  <c r="H68" i="16"/>
  <c r="J68" s="1"/>
  <c r="H68" i="1" s="1"/>
  <c r="H44" i="16"/>
  <c r="J44" s="1"/>
  <c r="H44" i="1" s="1"/>
  <c r="H36" i="16"/>
  <c r="J36" s="1"/>
  <c r="H36" i="1" s="1"/>
  <c r="H28" i="16"/>
  <c r="J28" s="1"/>
  <c r="H28" i="1" s="1"/>
  <c r="H20" i="16"/>
  <c r="J20" s="1"/>
  <c r="H20" i="1" s="1"/>
  <c r="F173" i="18"/>
  <c r="G173"/>
  <c r="E173"/>
  <c r="O81" i="1" l="1"/>
  <c r="M81" i="9" s="1"/>
  <c r="O79" i="1"/>
  <c r="M79" i="9" s="1"/>
  <c r="O78" i="1"/>
  <c r="O77"/>
  <c r="O164"/>
  <c r="M164" i="9" s="1"/>
  <c r="C164" i="17"/>
  <c r="C164" i="23"/>
  <c r="E164" s="1"/>
  <c r="C90"/>
  <c r="E90" s="1"/>
  <c r="C90" i="17"/>
  <c r="O90" i="1"/>
  <c r="M90" i="9" s="1"/>
  <c r="C158" i="23"/>
  <c r="E158" s="1"/>
  <c r="O158" i="1"/>
  <c r="M158" i="9" s="1"/>
  <c r="C158" i="17"/>
  <c r="C157" i="23"/>
  <c r="E157" s="1"/>
  <c r="O157" i="1"/>
  <c r="M157" i="9" s="1"/>
  <c r="C157" i="17"/>
  <c r="O84" i="1"/>
  <c r="M84" i="9" s="1"/>
  <c r="C84" i="17"/>
  <c r="C84" i="23"/>
  <c r="E84" s="1"/>
  <c r="O116" i="1"/>
  <c r="M116" i="9" s="1"/>
  <c r="C116" i="17"/>
  <c r="C116" i="23"/>
  <c r="E116" s="1"/>
  <c r="C122"/>
  <c r="E122" s="1"/>
  <c r="C122" i="17"/>
  <c r="O122" i="1"/>
  <c r="M122" i="9" s="1"/>
  <c r="C89" i="23"/>
  <c r="E89" s="1"/>
  <c r="C89" i="17"/>
  <c r="O89" i="1"/>
  <c r="M89" i="9" s="1"/>
  <c r="O125" i="1"/>
  <c r="M125" i="9" s="1"/>
  <c r="C125" i="17"/>
  <c r="C125" i="23"/>
  <c r="E125" s="1"/>
  <c r="C87"/>
  <c r="E87" s="1"/>
  <c r="C87" i="17"/>
  <c r="O87" i="1"/>
  <c r="M87" i="9" s="1"/>
  <c r="C119" i="17"/>
  <c r="O119" i="1"/>
  <c r="M119" i="9" s="1"/>
  <c r="C119" i="23"/>
  <c r="E119" s="1"/>
  <c r="O151" i="1"/>
  <c r="M151" i="9" s="1"/>
  <c r="C151" i="23"/>
  <c r="E151" s="1"/>
  <c r="C151" i="17"/>
  <c r="C94" i="23"/>
  <c r="E94" s="1"/>
  <c r="O94" i="1"/>
  <c r="M94" i="9" s="1"/>
  <c r="C94" i="17"/>
  <c r="C126" i="23"/>
  <c r="E126" s="1"/>
  <c r="O126" i="1"/>
  <c r="M126" i="9" s="1"/>
  <c r="C126" i="17"/>
  <c r="C154"/>
  <c r="C154" i="23"/>
  <c r="E154" s="1"/>
  <c r="O154" i="1"/>
  <c r="M154" i="9" s="1"/>
  <c r="O93" i="1"/>
  <c r="M93" i="9" s="1"/>
  <c r="C93" i="17"/>
  <c r="C93" i="23"/>
  <c r="E93" s="1"/>
  <c r="C121"/>
  <c r="E121" s="1"/>
  <c r="C121" i="17"/>
  <c r="O121" i="1"/>
  <c r="M121" i="9" s="1"/>
  <c r="C153" i="17"/>
  <c r="C153" i="23"/>
  <c r="E153" s="1"/>
  <c r="O153" i="1"/>
  <c r="M153" i="9" s="1"/>
  <c r="C108" i="23"/>
  <c r="E108" s="1"/>
  <c r="C108" i="17"/>
  <c r="O108" i="1"/>
  <c r="M108" i="9" s="1"/>
  <c r="O156" i="1"/>
  <c r="M156" i="9" s="1"/>
  <c r="C156" i="17"/>
  <c r="C156" i="23"/>
  <c r="E156" s="1"/>
  <c r="O82" i="1"/>
  <c r="M82" i="9" s="1"/>
  <c r="C82" i="17"/>
  <c r="C114"/>
  <c r="O114" i="1"/>
  <c r="M114" i="9" s="1"/>
  <c r="C114" i="23"/>
  <c r="E114" s="1"/>
  <c r="C146"/>
  <c r="E146" s="1"/>
  <c r="O146" i="1"/>
  <c r="M146" i="9" s="1"/>
  <c r="C146" i="17"/>
  <c r="C117"/>
  <c r="C117" i="23"/>
  <c r="E117" s="1"/>
  <c r="O117" i="1"/>
  <c r="M117" i="9" s="1"/>
  <c r="C149" i="23"/>
  <c r="E149" s="1"/>
  <c r="O149" i="1"/>
  <c r="M149" i="9" s="1"/>
  <c r="C149" i="17"/>
  <c r="O111" i="1"/>
  <c r="M111" i="9" s="1"/>
  <c r="C111" i="23"/>
  <c r="E111" s="1"/>
  <c r="C111" i="17"/>
  <c r="C143" i="23"/>
  <c r="E143" s="1"/>
  <c r="O143" i="1"/>
  <c r="M143" i="9" s="1"/>
  <c r="C143" i="17"/>
  <c r="C86"/>
  <c r="C86" i="23"/>
  <c r="E86" s="1"/>
  <c r="O86" i="1"/>
  <c r="M86" i="9" s="1"/>
  <c r="C118" i="23"/>
  <c r="E118" s="1"/>
  <c r="C118" i="17"/>
  <c r="O118" i="1"/>
  <c r="M118" i="9" s="1"/>
  <c r="C150" i="23"/>
  <c r="E150" s="1"/>
  <c r="O150" i="1"/>
  <c r="M150" i="9" s="1"/>
  <c r="C150" i="17"/>
  <c r="C85"/>
  <c r="C85" i="23"/>
  <c r="E85" s="1"/>
  <c r="O85" i="1"/>
  <c r="M85" i="9" s="1"/>
  <c r="C113" i="23"/>
  <c r="E113" s="1"/>
  <c r="C113" i="17"/>
  <c r="O113" i="1"/>
  <c r="M113" i="9" s="1"/>
  <c r="C145" i="17"/>
  <c r="O145" i="1"/>
  <c r="M145" i="9" s="1"/>
  <c r="C145" i="23"/>
  <c r="E145" s="1"/>
  <c r="O100" i="1"/>
  <c r="M100" i="9" s="1"/>
  <c r="C100" i="17"/>
  <c r="C100" i="23"/>
  <c r="E100" s="1"/>
  <c r="O148" i="1"/>
  <c r="M148" i="9" s="1"/>
  <c r="C148" i="17"/>
  <c r="C148" i="23"/>
  <c r="E148" s="1"/>
  <c r="O106" i="1"/>
  <c r="M106" i="9" s="1"/>
  <c r="C106" i="23"/>
  <c r="E106" s="1"/>
  <c r="C106" i="17"/>
  <c r="C138"/>
  <c r="O138" i="1"/>
  <c r="M138" i="9" s="1"/>
  <c r="C138" i="23"/>
  <c r="E138" s="1"/>
  <c r="C105"/>
  <c r="E105" s="1"/>
  <c r="O105" i="1"/>
  <c r="M105" i="9" s="1"/>
  <c r="C105" i="17"/>
  <c r="C141" i="23"/>
  <c r="E141" s="1"/>
  <c r="O141" i="1"/>
  <c r="M141" i="9" s="1"/>
  <c r="C141" i="17"/>
  <c r="C173" i="23"/>
  <c r="E173" s="1"/>
  <c r="O173" i="1"/>
  <c r="M173" i="9" s="1"/>
  <c r="C173" i="17"/>
  <c r="C103" i="23"/>
  <c r="E103" s="1"/>
  <c r="C103" i="17"/>
  <c r="O103" i="1"/>
  <c r="M103" i="9" s="1"/>
  <c r="C135" i="17"/>
  <c r="O135" i="1"/>
  <c r="M135" i="9" s="1"/>
  <c r="C135" i="23"/>
  <c r="E135" s="1"/>
  <c r="C167"/>
  <c r="E167" s="1"/>
  <c r="O167" i="1"/>
  <c r="M167" i="9" s="1"/>
  <c r="C167" i="17"/>
  <c r="C110" i="23"/>
  <c r="E110" s="1"/>
  <c r="O110" i="1"/>
  <c r="M110" i="9" s="1"/>
  <c r="C110" i="17"/>
  <c r="C142" i="23"/>
  <c r="E142" s="1"/>
  <c r="O142" i="1"/>
  <c r="M142" i="9" s="1"/>
  <c r="C142" i="17"/>
  <c r="C170"/>
  <c r="O170" i="1"/>
  <c r="M170" i="9" s="1"/>
  <c r="C170" i="23"/>
  <c r="E170" s="1"/>
  <c r="O109" i="1"/>
  <c r="M109" i="9" s="1"/>
  <c r="C109" i="17"/>
  <c r="C109" i="23"/>
  <c r="E109" s="1"/>
  <c r="O137" i="1"/>
  <c r="M137" i="9" s="1"/>
  <c r="C137" i="17"/>
  <c r="C137" i="23"/>
  <c r="E137" s="1"/>
  <c r="O169" i="1"/>
  <c r="M169" i="9" s="1"/>
  <c r="C169" i="17"/>
  <c r="C169" i="23"/>
  <c r="E169" s="1"/>
  <c r="O92" i="1"/>
  <c r="M92" i="9" s="1"/>
  <c r="C92" i="17"/>
  <c r="C92" i="23"/>
  <c r="E92" s="1"/>
  <c r="C140" i="17"/>
  <c r="C140" i="23"/>
  <c r="E140" s="1"/>
  <c r="O140" i="1"/>
  <c r="M140" i="9" s="1"/>
  <c r="C172" i="17"/>
  <c r="C172" i="23"/>
  <c r="E172" s="1"/>
  <c r="O172" i="1"/>
  <c r="M172" i="9" s="1"/>
  <c r="C98" i="17"/>
  <c r="O98" i="1"/>
  <c r="M98" i="9" s="1"/>
  <c r="C98" i="23"/>
  <c r="E98" s="1"/>
  <c r="C130"/>
  <c r="E130" s="1"/>
  <c r="O130" i="1"/>
  <c r="M130" i="9" s="1"/>
  <c r="C130" i="17"/>
  <c r="C166" i="23"/>
  <c r="E166" s="1"/>
  <c r="O166" i="1"/>
  <c r="M166" i="9" s="1"/>
  <c r="C166" i="17"/>
  <c r="C97" i="23"/>
  <c r="E97" s="1"/>
  <c r="C97" i="17"/>
  <c r="O97" i="1"/>
  <c r="M97" i="9" s="1"/>
  <c r="C133" i="23"/>
  <c r="E133" s="1"/>
  <c r="O133" i="1"/>
  <c r="M133" i="9" s="1"/>
  <c r="C133" i="17"/>
  <c r="C165" i="23"/>
  <c r="E165" s="1"/>
  <c r="O165" i="1"/>
  <c r="M165" i="9" s="1"/>
  <c r="C165" i="17"/>
  <c r="O95" i="1"/>
  <c r="M95" i="9" s="1"/>
  <c r="C95" i="23"/>
  <c r="E95" s="1"/>
  <c r="C95" i="17"/>
  <c r="O127" i="1"/>
  <c r="M127" i="9" s="1"/>
  <c r="C127" i="23"/>
  <c r="E127" s="1"/>
  <c r="C127" i="17"/>
  <c r="C159"/>
  <c r="O159" i="1"/>
  <c r="M159" i="9" s="1"/>
  <c r="C159" i="23"/>
  <c r="E159" s="1"/>
  <c r="C102"/>
  <c r="E102" s="1"/>
  <c r="O102" i="1"/>
  <c r="M102" i="9" s="1"/>
  <c r="C102" i="17"/>
  <c r="C134" i="23"/>
  <c r="E134" s="1"/>
  <c r="O134" i="1"/>
  <c r="M134" i="9" s="1"/>
  <c r="C134" i="17"/>
  <c r="C162" i="23"/>
  <c r="E162" s="1"/>
  <c r="O162" i="1"/>
  <c r="M162" i="9" s="1"/>
  <c r="C162" i="17"/>
  <c r="O101" i="1"/>
  <c r="M101" i="9" s="1"/>
  <c r="C101" i="17"/>
  <c r="C101" i="23"/>
  <c r="E101" s="1"/>
  <c r="C129" i="17"/>
  <c r="O129" i="1"/>
  <c r="M129" i="9" s="1"/>
  <c r="C129" i="23"/>
  <c r="E129" s="1"/>
  <c r="C161" i="17"/>
  <c r="O161" i="1"/>
  <c r="M161" i="9" s="1"/>
  <c r="C161" i="23"/>
  <c r="E161" s="1"/>
  <c r="J27" i="16"/>
  <c r="H27" i="1" s="1"/>
  <c r="J43" i="16"/>
  <c r="H43" i="1" s="1"/>
  <c r="J59" i="16"/>
  <c r="H59" i="1" s="1"/>
  <c r="J75" i="16"/>
  <c r="H75" i="1" s="1"/>
  <c r="J91" i="16"/>
  <c r="H91" i="1" s="1"/>
  <c r="L91" s="1"/>
  <c r="J107" i="16"/>
  <c r="H107" i="1" s="1"/>
  <c r="L107" s="1"/>
  <c r="J123" i="16"/>
  <c r="H123" i="1" s="1"/>
  <c r="L123" s="1"/>
  <c r="J139" i="16"/>
  <c r="H139" i="1" s="1"/>
  <c r="L139" s="1"/>
  <c r="J155" i="16"/>
  <c r="H155" i="1" s="1"/>
  <c r="L155" s="1"/>
  <c r="J171" i="16"/>
  <c r="H171" i="1" s="1"/>
  <c r="L171" s="1"/>
  <c r="J48" i="16"/>
  <c r="H48" i="1" s="1"/>
  <c r="J96" i="16"/>
  <c r="H96" i="1" s="1"/>
  <c r="L96" s="1"/>
  <c r="J128" i="16"/>
  <c r="H128" i="1" s="1"/>
  <c r="L128" s="1"/>
  <c r="J144" i="16"/>
  <c r="H144" i="1" s="1"/>
  <c r="L144" s="1"/>
  <c r="J24" i="16"/>
  <c r="H24" i="1" s="1"/>
  <c r="J56" i="16"/>
  <c r="H56" i="1" s="1"/>
  <c r="J72" i="16"/>
  <c r="H72" i="1" s="1"/>
  <c r="J104" i="16"/>
  <c r="H104" i="1" s="1"/>
  <c r="L104" s="1"/>
  <c r="J124" i="16"/>
  <c r="H124" i="1" s="1"/>
  <c r="L124" s="1"/>
  <c r="J152" i="16"/>
  <c r="H152" i="1" s="1"/>
  <c r="L152" s="1"/>
  <c r="J60" i="16"/>
  <c r="H60" i="1" s="1"/>
  <c r="J19" i="16"/>
  <c r="H19" i="1" s="1"/>
  <c r="J35" i="16"/>
  <c r="H35" i="1" s="1"/>
  <c r="J51" i="16"/>
  <c r="H51" i="1" s="1"/>
  <c r="J67" i="16"/>
  <c r="H67" i="1" s="1"/>
  <c r="J83" i="16"/>
  <c r="H83" i="1" s="1"/>
  <c r="L83" s="1"/>
  <c r="J99" i="16"/>
  <c r="H99" i="1" s="1"/>
  <c r="L99" s="1"/>
  <c r="J115" i="16"/>
  <c r="H115" i="1" s="1"/>
  <c r="L115" s="1"/>
  <c r="J131" i="16"/>
  <c r="H131" i="1" s="1"/>
  <c r="L131" s="1"/>
  <c r="J147" i="16"/>
  <c r="H147" i="1" s="1"/>
  <c r="L147" s="1"/>
  <c r="J163" i="16"/>
  <c r="H163" i="1" s="1"/>
  <c r="L163" s="1"/>
  <c r="J40" i="16"/>
  <c r="H40" i="1" s="1"/>
  <c r="J52" i="16"/>
  <c r="H52" i="1" s="1"/>
  <c r="J136" i="16"/>
  <c r="H136" i="1" s="1"/>
  <c r="L136" s="1"/>
  <c r="J168" i="16"/>
  <c r="H168" i="1" s="1"/>
  <c r="L168" s="1"/>
  <c r="J16" i="16"/>
  <c r="H16" i="1" s="1"/>
  <c r="J64" i="16"/>
  <c r="H64" i="1" s="1"/>
  <c r="J88" i="16"/>
  <c r="H88" i="1" s="1"/>
  <c r="L88" s="1"/>
  <c r="J120" i="16"/>
  <c r="H120" i="1" s="1"/>
  <c r="L120" s="1"/>
  <c r="J80" i="16"/>
  <c r="H80" i="1" s="1"/>
  <c r="L80" s="1"/>
  <c r="J112" i="16"/>
  <c r="H112" i="1" s="1"/>
  <c r="L112" s="1"/>
  <c r="J32" i="16"/>
  <c r="H32" i="1" s="1"/>
  <c r="J132" i="16"/>
  <c r="H132" i="1" s="1"/>
  <c r="L132" s="1"/>
  <c r="J160" i="16"/>
  <c r="H160" i="1" s="1"/>
  <c r="L160" s="1"/>
  <c r="B3" i="1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C3"/>
  <c r="F3" s="1"/>
  <c r="C4"/>
  <c r="F4" s="1"/>
  <c r="C5"/>
  <c r="F5" s="1"/>
  <c r="C6"/>
  <c r="F6" s="1"/>
  <c r="C7"/>
  <c r="F7" s="1"/>
  <c r="C8"/>
  <c r="F8" s="1"/>
  <c r="C9"/>
  <c r="F9" s="1"/>
  <c r="C10"/>
  <c r="F10" s="1"/>
  <c r="C11"/>
  <c r="F11" s="1"/>
  <c r="C12"/>
  <c r="F12" s="1"/>
  <c r="C13"/>
  <c r="F13" s="1"/>
  <c r="C14"/>
  <c r="F14" s="1"/>
  <c r="C15"/>
  <c r="F15" s="1"/>
  <c r="C16"/>
  <c r="F16" s="1"/>
  <c r="C17"/>
  <c r="F17" s="1"/>
  <c r="C18"/>
  <c r="F18" s="1"/>
  <c r="C19"/>
  <c r="F19" s="1"/>
  <c r="C20"/>
  <c r="F20" s="1"/>
  <c r="C21"/>
  <c r="F21" s="1"/>
  <c r="C22"/>
  <c r="F22" s="1"/>
  <c r="C23"/>
  <c r="F23" s="1"/>
  <c r="C24"/>
  <c r="F24" s="1"/>
  <c r="C25"/>
  <c r="F25" s="1"/>
  <c r="C26"/>
  <c r="F26" s="1"/>
  <c r="C27"/>
  <c r="F27" s="1"/>
  <c r="C28"/>
  <c r="F28" s="1"/>
  <c r="C29"/>
  <c r="F29" s="1"/>
  <c r="C30"/>
  <c r="F30" s="1"/>
  <c r="C31"/>
  <c r="F31" s="1"/>
  <c r="C32"/>
  <c r="F32" s="1"/>
  <c r="C33"/>
  <c r="F33" s="1"/>
  <c r="C34"/>
  <c r="F34" s="1"/>
  <c r="C35"/>
  <c r="F35" s="1"/>
  <c r="C36"/>
  <c r="F36" s="1"/>
  <c r="C37"/>
  <c r="F37" s="1"/>
  <c r="C38"/>
  <c r="F38" s="1"/>
  <c r="C39"/>
  <c r="F39" s="1"/>
  <c r="C40"/>
  <c r="F40" s="1"/>
  <c r="C41"/>
  <c r="F41" s="1"/>
  <c r="C42"/>
  <c r="F42" s="1"/>
  <c r="C43"/>
  <c r="F43" s="1"/>
  <c r="C44"/>
  <c r="F44" s="1"/>
  <c r="C45"/>
  <c r="F45" s="1"/>
  <c r="C46"/>
  <c r="F46" s="1"/>
  <c r="C47"/>
  <c r="F47" s="1"/>
  <c r="C48"/>
  <c r="F48" s="1"/>
  <c r="C49"/>
  <c r="F49" s="1"/>
  <c r="C50"/>
  <c r="F50" s="1"/>
  <c r="C51"/>
  <c r="F51" s="1"/>
  <c r="C52"/>
  <c r="F52" s="1"/>
  <c r="C53"/>
  <c r="F53" s="1"/>
  <c r="C54"/>
  <c r="F54" s="1"/>
  <c r="C55"/>
  <c r="F55" s="1"/>
  <c r="C56"/>
  <c r="F56" s="1"/>
  <c r="C57"/>
  <c r="F57" s="1"/>
  <c r="C58"/>
  <c r="F58" s="1"/>
  <c r="C59"/>
  <c r="F59" s="1"/>
  <c r="C60"/>
  <c r="F60" s="1"/>
  <c r="C61"/>
  <c r="F61" s="1"/>
  <c r="C62"/>
  <c r="F62" s="1"/>
  <c r="C63"/>
  <c r="F63" s="1"/>
  <c r="C64"/>
  <c r="F64" s="1"/>
  <c r="C65"/>
  <c r="F65" s="1"/>
  <c r="C66"/>
  <c r="F66" s="1"/>
  <c r="C67"/>
  <c r="F67" s="1"/>
  <c r="C68"/>
  <c r="F68" s="1"/>
  <c r="C69"/>
  <c r="F69" s="1"/>
  <c r="C70"/>
  <c r="F70" s="1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J3" i="10"/>
  <c r="J4"/>
  <c r="J5"/>
  <c r="J6"/>
  <c r="J7"/>
  <c r="J8"/>
  <c r="J9"/>
  <c r="J10"/>
  <c r="J11"/>
  <c r="J12"/>
  <c r="H3"/>
  <c r="H4"/>
  <c r="H5"/>
  <c r="H6"/>
  <c r="H7"/>
  <c r="H8"/>
  <c r="H9"/>
  <c r="H10"/>
  <c r="H11"/>
  <c r="H12"/>
  <c r="G3"/>
  <c r="G4"/>
  <c r="G5"/>
  <c r="G6"/>
  <c r="G7"/>
  <c r="G8"/>
  <c r="G9"/>
  <c r="G10"/>
  <c r="G11"/>
  <c r="G12"/>
  <c r="E3"/>
  <c r="E4"/>
  <c r="E5"/>
  <c r="E6"/>
  <c r="E7"/>
  <c r="E8"/>
  <c r="E9"/>
  <c r="E10"/>
  <c r="E11"/>
  <c r="E12"/>
  <c r="C3"/>
  <c r="C4"/>
  <c r="C5"/>
  <c r="C6"/>
  <c r="C7"/>
  <c r="C8"/>
  <c r="C9"/>
  <c r="C10"/>
  <c r="C11"/>
  <c r="C12"/>
  <c r="E3" i="5"/>
  <c r="E4"/>
  <c r="E5"/>
  <c r="E6"/>
  <c r="E7"/>
  <c r="E8"/>
  <c r="E9"/>
  <c r="E10"/>
  <c r="E11"/>
  <c r="E12"/>
  <c r="D3"/>
  <c r="D4"/>
  <c r="D5"/>
  <c r="D6"/>
  <c r="D7"/>
  <c r="D8"/>
  <c r="D9"/>
  <c r="D10"/>
  <c r="D11"/>
  <c r="D12"/>
  <c r="C3"/>
  <c r="C4"/>
  <c r="C5"/>
  <c r="C6"/>
  <c r="C7"/>
  <c r="C8"/>
  <c r="C9"/>
  <c r="C10"/>
  <c r="C11"/>
  <c r="C12"/>
  <c r="B3"/>
  <c r="B4"/>
  <c r="B5"/>
  <c r="B6"/>
  <c r="B7"/>
  <c r="B8"/>
  <c r="B9"/>
  <c r="B10"/>
  <c r="B11"/>
  <c r="B1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D3" i="4"/>
  <c r="D4"/>
  <c r="D5"/>
  <c r="D6"/>
  <c r="D7"/>
  <c r="D8"/>
  <c r="D9"/>
  <c r="D10"/>
  <c r="D11"/>
  <c r="D12"/>
  <c r="C3"/>
  <c r="C4"/>
  <c r="C5"/>
  <c r="C6"/>
  <c r="C7"/>
  <c r="C8"/>
  <c r="C9"/>
  <c r="C10"/>
  <c r="C11"/>
  <c r="C1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D3" i="9"/>
  <c r="D4"/>
  <c r="D5"/>
  <c r="D6"/>
  <c r="D7"/>
  <c r="D8"/>
  <c r="D9"/>
  <c r="D10"/>
  <c r="D11"/>
  <c r="D12"/>
  <c r="C3"/>
  <c r="C4"/>
  <c r="C5"/>
  <c r="C6"/>
  <c r="C7"/>
  <c r="C8"/>
  <c r="C9"/>
  <c r="C10"/>
  <c r="C11"/>
  <c r="C12"/>
  <c r="E174"/>
  <c r="A3"/>
  <c r="A4"/>
  <c r="A5"/>
  <c r="A6"/>
  <c r="A7"/>
  <c r="A8"/>
  <c r="A9"/>
  <c r="A10"/>
  <c r="A11"/>
  <c r="A12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E3" i="16"/>
  <c r="E4"/>
  <c r="E5"/>
  <c r="E6"/>
  <c r="E7"/>
  <c r="E8"/>
  <c r="E9"/>
  <c r="E10"/>
  <c r="E11"/>
  <c r="E12"/>
  <c r="D3"/>
  <c r="D4"/>
  <c r="D5"/>
  <c r="D6"/>
  <c r="D7"/>
  <c r="D8"/>
  <c r="D9"/>
  <c r="D10"/>
  <c r="D11"/>
  <c r="D12"/>
  <c r="C3"/>
  <c r="C4"/>
  <c r="C5"/>
  <c r="C6"/>
  <c r="C7"/>
  <c r="C8"/>
  <c r="C9"/>
  <c r="C10"/>
  <c r="C11"/>
  <c r="C12"/>
  <c r="B3"/>
  <c r="B4"/>
  <c r="B5"/>
  <c r="B6"/>
  <c r="B7"/>
  <c r="B8"/>
  <c r="B9"/>
  <c r="B10"/>
  <c r="B11"/>
  <c r="B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3"/>
  <c r="A4"/>
  <c r="A5"/>
  <c r="A6"/>
  <c r="A7"/>
  <c r="A8"/>
  <c r="A9"/>
  <c r="A10"/>
  <c r="A11"/>
  <c r="A12"/>
  <c r="C3" i="15"/>
  <c r="C4"/>
  <c r="C5"/>
  <c r="C6"/>
  <c r="C7"/>
  <c r="C8"/>
  <c r="C9"/>
  <c r="C10"/>
  <c r="C11"/>
  <c r="C12"/>
  <c r="B3"/>
  <c r="B4"/>
  <c r="B5"/>
  <c r="B6"/>
  <c r="B7"/>
  <c r="B8"/>
  <c r="B9"/>
  <c r="B10"/>
  <c r="B11"/>
  <c r="B12"/>
  <c r="D174"/>
  <c r="F174"/>
  <c r="G174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3"/>
  <c r="A4"/>
  <c r="A5"/>
  <c r="A6"/>
  <c r="A7"/>
  <c r="A8"/>
  <c r="A9"/>
  <c r="A10"/>
  <c r="A11"/>
  <c r="A12"/>
  <c r="A13" i="14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B3"/>
  <c r="B4"/>
  <c r="B5"/>
  <c r="B6"/>
  <c r="B7"/>
  <c r="B8"/>
  <c r="B9"/>
  <c r="B10"/>
  <c r="B11"/>
  <c r="B12"/>
  <c r="A3"/>
  <c r="A4"/>
  <c r="A5"/>
  <c r="A6"/>
  <c r="A7"/>
  <c r="A8"/>
  <c r="A9"/>
  <c r="A10"/>
  <c r="A11"/>
  <c r="A12"/>
  <c r="I174" i="12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3" i="13"/>
  <c r="A4"/>
  <c r="A5"/>
  <c r="A6"/>
  <c r="A3" i="1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3" i="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E174" i="13"/>
  <c r="H3"/>
  <c r="P3" i="14" s="1"/>
  <c r="H4" i="13"/>
  <c r="P4" i="14" s="1"/>
  <c r="H5" i="13"/>
  <c r="P5" i="14" s="1"/>
  <c r="H6" i="13"/>
  <c r="P6" i="14" s="1"/>
  <c r="H7" i="13"/>
  <c r="P7" i="14" s="1"/>
  <c r="H8" i="13"/>
  <c r="P8" i="14" s="1"/>
  <c r="H9" i="13"/>
  <c r="P9" i="14" s="1"/>
  <c r="H10" i="13"/>
  <c r="P10" i="14" s="1"/>
  <c r="H11" i="13"/>
  <c r="P11" i="14" s="1"/>
  <c r="H12" i="13"/>
  <c r="P12" i="14" s="1"/>
  <c r="F174" i="5"/>
  <c r="O80" i="1" l="1"/>
  <c r="M80" i="9" s="1"/>
  <c r="U125" i="5"/>
  <c r="U133"/>
  <c r="U113"/>
  <c r="U137"/>
  <c r="U129"/>
  <c r="U135"/>
  <c r="U173"/>
  <c r="U156"/>
  <c r="U93"/>
  <c r="U154"/>
  <c r="U119"/>
  <c r="U89"/>
  <c r="U121"/>
  <c r="U94"/>
  <c r="U84"/>
  <c r="U127"/>
  <c r="U149"/>
  <c r="U82"/>
  <c r="U162"/>
  <c r="U110"/>
  <c r="U159"/>
  <c r="U166"/>
  <c r="U92"/>
  <c r="U141"/>
  <c r="U138"/>
  <c r="U100"/>
  <c r="U145"/>
  <c r="U143"/>
  <c r="U146"/>
  <c r="U108"/>
  <c r="U151"/>
  <c r="U122"/>
  <c r="U157"/>
  <c r="U153"/>
  <c r="U126"/>
  <c r="U134"/>
  <c r="U98"/>
  <c r="U167"/>
  <c r="U148"/>
  <c r="U114"/>
  <c r="U161"/>
  <c r="U95"/>
  <c r="U140"/>
  <c r="U170"/>
  <c r="U97"/>
  <c r="U102"/>
  <c r="U165"/>
  <c r="U172"/>
  <c r="U169"/>
  <c r="U103"/>
  <c r="U105"/>
  <c r="U150"/>
  <c r="U118"/>
  <c r="U86"/>
  <c r="U111"/>
  <c r="U117"/>
  <c r="U87"/>
  <c r="U116"/>
  <c r="U158"/>
  <c r="U90"/>
  <c r="U164"/>
  <c r="U101"/>
  <c r="U142"/>
  <c r="U106"/>
  <c r="U85"/>
  <c r="U130"/>
  <c r="U109"/>
  <c r="C120" i="23"/>
  <c r="E120" s="1"/>
  <c r="C120" i="17"/>
  <c r="O120" i="1"/>
  <c r="M120" i="9" s="1"/>
  <c r="C99" i="23"/>
  <c r="E99" s="1"/>
  <c r="C99" i="17"/>
  <c r="O99" i="1"/>
  <c r="M99" i="9" s="1"/>
  <c r="O124" i="1"/>
  <c r="M124" i="9" s="1"/>
  <c r="C124" i="17"/>
  <c r="C124" i="23"/>
  <c r="E124" s="1"/>
  <c r="C123"/>
  <c r="E123" s="1"/>
  <c r="O123" i="1"/>
  <c r="M123" i="9" s="1"/>
  <c r="C123" i="17"/>
  <c r="C160" i="23"/>
  <c r="E160" s="1"/>
  <c r="O160" i="1"/>
  <c r="M160" i="9" s="1"/>
  <c r="C160" i="17"/>
  <c r="C152" i="23"/>
  <c r="E152" s="1"/>
  <c r="C152" i="17"/>
  <c r="O152" i="1"/>
  <c r="M152" i="9" s="1"/>
  <c r="C96" i="23"/>
  <c r="E96" s="1"/>
  <c r="C96" i="17"/>
  <c r="O96" i="1"/>
  <c r="M96" i="9" s="1"/>
  <c r="C88" i="23"/>
  <c r="E88" s="1"/>
  <c r="O88" i="1"/>
  <c r="M88" i="9" s="1"/>
  <c r="C88" i="17"/>
  <c r="C136" i="23"/>
  <c r="E136" s="1"/>
  <c r="C136" i="17"/>
  <c r="O136" i="1"/>
  <c r="M136" i="9" s="1"/>
  <c r="C147" i="23"/>
  <c r="E147" s="1"/>
  <c r="O147" i="1"/>
  <c r="M147" i="9" s="1"/>
  <c r="C147" i="17"/>
  <c r="C83" i="23"/>
  <c r="E83" s="1"/>
  <c r="O83" i="1"/>
  <c r="M83" i="9" s="1"/>
  <c r="C83" i="17"/>
  <c r="C104" i="23"/>
  <c r="E104" s="1"/>
  <c r="O104" i="1"/>
  <c r="M104" i="9" s="1"/>
  <c r="C104" i="17"/>
  <c r="C144" i="23"/>
  <c r="E144" s="1"/>
  <c r="C144" i="17"/>
  <c r="O144" i="1"/>
  <c r="M144" i="9" s="1"/>
  <c r="C171" i="23"/>
  <c r="E171" s="1"/>
  <c r="C171" i="17"/>
  <c r="O171" i="1"/>
  <c r="M171" i="9" s="1"/>
  <c r="C107" i="23"/>
  <c r="E107" s="1"/>
  <c r="C107" i="17"/>
  <c r="O107" i="1"/>
  <c r="M107" i="9" s="1"/>
  <c r="O132" i="1"/>
  <c r="M132" i="9" s="1"/>
  <c r="C132" i="17"/>
  <c r="C132" i="23"/>
  <c r="E132" s="1"/>
  <c r="C168"/>
  <c r="E168" s="1"/>
  <c r="C168" i="17"/>
  <c r="O168" i="1"/>
  <c r="M168" i="9" s="1"/>
  <c r="C163" i="23"/>
  <c r="E163" s="1"/>
  <c r="O163" i="1"/>
  <c r="M163" i="9" s="1"/>
  <c r="C163" i="17"/>
  <c r="C115" i="23"/>
  <c r="E115" s="1"/>
  <c r="C115" i="17"/>
  <c r="O115" i="1"/>
  <c r="M115" i="9" s="1"/>
  <c r="C139" i="23"/>
  <c r="E139" s="1"/>
  <c r="O139" i="1"/>
  <c r="M139" i="9" s="1"/>
  <c r="C139" i="17"/>
  <c r="C112" i="23"/>
  <c r="E112" s="1"/>
  <c r="C112" i="17"/>
  <c r="O112" i="1"/>
  <c r="M112" i="9" s="1"/>
  <c r="C131" i="23"/>
  <c r="E131" s="1"/>
  <c r="C131" i="17"/>
  <c r="O131" i="1"/>
  <c r="M131" i="9" s="1"/>
  <c r="C128" i="23"/>
  <c r="E128" s="1"/>
  <c r="O128" i="1"/>
  <c r="M128" i="9" s="1"/>
  <c r="C128" i="17"/>
  <c r="C155" i="23"/>
  <c r="E155" s="1"/>
  <c r="C155" i="17"/>
  <c r="O155" i="1"/>
  <c r="M155" i="9" s="1"/>
  <c r="C91" i="23"/>
  <c r="E91" s="1"/>
  <c r="O91" i="1"/>
  <c r="M91" i="9" s="1"/>
  <c r="C91" i="17"/>
  <c r="K10" i="16"/>
  <c r="P10" i="10" s="1"/>
  <c r="N10" s="1"/>
  <c r="K7" i="16"/>
  <c r="P7" i="10" s="1"/>
  <c r="K3" i="16"/>
  <c r="P3" i="10" s="1"/>
  <c r="K9" i="16"/>
  <c r="P9" i="10" s="1"/>
  <c r="N9" s="1"/>
  <c r="K5" i="16"/>
  <c r="P5" i="10" s="1"/>
  <c r="K6" i="16"/>
  <c r="P6" i="10" s="1"/>
  <c r="K11" i="16"/>
  <c r="P11" i="10" s="1"/>
  <c r="N11" s="1"/>
  <c r="K12" i="16"/>
  <c r="P12" i="10" s="1"/>
  <c r="N12" s="1"/>
  <c r="K8" i="16"/>
  <c r="P8" i="10" s="1"/>
  <c r="N8" s="1"/>
  <c r="K4" i="16"/>
  <c r="P4" i="10" s="1"/>
  <c r="H9" i="16"/>
  <c r="I9"/>
  <c r="H5"/>
  <c r="I5"/>
  <c r="H10"/>
  <c r="I10"/>
  <c r="H6"/>
  <c r="I6"/>
  <c r="H12"/>
  <c r="I12"/>
  <c r="H8"/>
  <c r="I8"/>
  <c r="H4"/>
  <c r="I4"/>
  <c r="H11"/>
  <c r="I11"/>
  <c r="H7"/>
  <c r="I7"/>
  <c r="H3"/>
  <c r="I3"/>
  <c r="G11" i="1"/>
  <c r="G3"/>
  <c r="G12"/>
  <c r="G8"/>
  <c r="G4"/>
  <c r="G9"/>
  <c r="G5"/>
  <c r="G7"/>
  <c r="G10"/>
  <c r="G6"/>
  <c r="G170" i="13"/>
  <c r="E170" i="1" s="1"/>
  <c r="G162" i="13"/>
  <c r="E162" i="1" s="1"/>
  <c r="G154" i="13"/>
  <c r="E154" i="1" s="1"/>
  <c r="G146" i="13"/>
  <c r="E146" i="1" s="1"/>
  <c r="G138" i="13"/>
  <c r="E138" i="1" s="1"/>
  <c r="G130" i="13"/>
  <c r="E130" i="1" s="1"/>
  <c r="G122" i="13"/>
  <c r="E122" i="1" s="1"/>
  <c r="G114" i="13"/>
  <c r="E114" i="1" s="1"/>
  <c r="G106" i="13"/>
  <c r="E106" i="1" s="1"/>
  <c r="G98" i="13"/>
  <c r="E98" i="1" s="1"/>
  <c r="G90" i="13"/>
  <c r="E90" i="1" s="1"/>
  <c r="G82" i="13"/>
  <c r="E82" i="1" s="1"/>
  <c r="G74" i="13"/>
  <c r="E74" i="1" s="1"/>
  <c r="G66" i="13"/>
  <c r="G58"/>
  <c r="G54"/>
  <c r="G42"/>
  <c r="G34"/>
  <c r="G30"/>
  <c r="G22"/>
  <c r="G14"/>
  <c r="G7"/>
  <c r="G167"/>
  <c r="E167" i="1" s="1"/>
  <c r="G159" i="13"/>
  <c r="E159" i="1" s="1"/>
  <c r="G151" i="13"/>
  <c r="E151" i="1" s="1"/>
  <c r="G143" i="13"/>
  <c r="E143" i="1" s="1"/>
  <c r="G131" i="13"/>
  <c r="E131" i="1" s="1"/>
  <c r="G123" i="13"/>
  <c r="E123" i="1" s="1"/>
  <c r="G115" i="13"/>
  <c r="E115" i="1" s="1"/>
  <c r="G107" i="13"/>
  <c r="E107" i="1" s="1"/>
  <c r="G99" i="13"/>
  <c r="E99" i="1" s="1"/>
  <c r="G95" i="13"/>
  <c r="E95" i="1" s="1"/>
  <c r="G87" i="13"/>
  <c r="E87" i="1" s="1"/>
  <c r="G79" i="13"/>
  <c r="E79" i="1" s="1"/>
  <c r="G71" i="13"/>
  <c r="E71" i="1" s="1"/>
  <c r="G63" i="13"/>
  <c r="G55"/>
  <c r="G47"/>
  <c r="G39"/>
  <c r="G31"/>
  <c r="G19"/>
  <c r="G8"/>
  <c r="G172"/>
  <c r="E172" i="1" s="1"/>
  <c r="G168" i="13"/>
  <c r="E168" i="1" s="1"/>
  <c r="G164" i="13"/>
  <c r="E164" i="1" s="1"/>
  <c r="G160" i="13"/>
  <c r="E160" i="1" s="1"/>
  <c r="G156" i="13"/>
  <c r="E156" i="1" s="1"/>
  <c r="G152" i="13"/>
  <c r="E152" i="1" s="1"/>
  <c r="G148" i="13"/>
  <c r="E148" i="1" s="1"/>
  <c r="G144" i="13"/>
  <c r="E144" i="1" s="1"/>
  <c r="G140" i="13"/>
  <c r="E140" i="1" s="1"/>
  <c r="G136" i="13"/>
  <c r="E136" i="1" s="1"/>
  <c r="G132" i="13"/>
  <c r="E132" i="1" s="1"/>
  <c r="G128" i="13"/>
  <c r="E128" i="1" s="1"/>
  <c r="G124" i="13"/>
  <c r="E124" i="1" s="1"/>
  <c r="G120" i="13"/>
  <c r="E120" i="1" s="1"/>
  <c r="G116" i="13"/>
  <c r="E116" i="1" s="1"/>
  <c r="G112" i="13"/>
  <c r="E112" i="1" s="1"/>
  <c r="G108" i="13"/>
  <c r="E108" i="1" s="1"/>
  <c r="G104" i="13"/>
  <c r="E104" i="1" s="1"/>
  <c r="G100" i="13"/>
  <c r="E100" i="1" s="1"/>
  <c r="G96" i="13"/>
  <c r="E96" i="1" s="1"/>
  <c r="G92" i="13"/>
  <c r="E92" i="1" s="1"/>
  <c r="G88" i="13"/>
  <c r="E88" i="1" s="1"/>
  <c r="G84" i="13"/>
  <c r="E84" i="1" s="1"/>
  <c r="G80" i="13"/>
  <c r="E80" i="1" s="1"/>
  <c r="G76" i="13"/>
  <c r="E76" i="1" s="1"/>
  <c r="G72" i="13"/>
  <c r="E72" i="1" s="1"/>
  <c r="G68" i="13"/>
  <c r="G64"/>
  <c r="G60"/>
  <c r="G56"/>
  <c r="G52"/>
  <c r="G48"/>
  <c r="G44"/>
  <c r="G40"/>
  <c r="G36"/>
  <c r="G32"/>
  <c r="G28"/>
  <c r="G24"/>
  <c r="G20"/>
  <c r="G16"/>
  <c r="G9"/>
  <c r="G5"/>
  <c r="G166"/>
  <c r="E166" i="1" s="1"/>
  <c r="G158" i="13"/>
  <c r="E158" i="1" s="1"/>
  <c r="G150" i="13"/>
  <c r="E150" i="1" s="1"/>
  <c r="G142" i="13"/>
  <c r="E142" i="1" s="1"/>
  <c r="G134" i="13"/>
  <c r="E134" i="1" s="1"/>
  <c r="G126" i="13"/>
  <c r="E126" i="1" s="1"/>
  <c r="G118" i="13"/>
  <c r="E118" i="1" s="1"/>
  <c r="G110" i="13"/>
  <c r="E110" i="1" s="1"/>
  <c r="G102" i="13"/>
  <c r="E102" i="1" s="1"/>
  <c r="G94" i="13"/>
  <c r="E94" i="1" s="1"/>
  <c r="G86" i="13"/>
  <c r="E86" i="1" s="1"/>
  <c r="G78" i="13"/>
  <c r="E78" i="1" s="1"/>
  <c r="G70" i="13"/>
  <c r="G62"/>
  <c r="G50"/>
  <c r="G46"/>
  <c r="G38"/>
  <c r="G26"/>
  <c r="G18"/>
  <c r="G11"/>
  <c r="G3"/>
  <c r="G171"/>
  <c r="E171" i="1" s="1"/>
  <c r="G163" i="13"/>
  <c r="E163" i="1" s="1"/>
  <c r="G155" i="13"/>
  <c r="E155" i="1" s="1"/>
  <c r="G147" i="13"/>
  <c r="E147" i="1" s="1"/>
  <c r="G139" i="13"/>
  <c r="E139" i="1" s="1"/>
  <c r="G135" i="13"/>
  <c r="E135" i="1" s="1"/>
  <c r="G127" i="13"/>
  <c r="E127" i="1" s="1"/>
  <c r="G119" i="13"/>
  <c r="E119" i="1" s="1"/>
  <c r="G111" i="13"/>
  <c r="E111" i="1" s="1"/>
  <c r="G103" i="13"/>
  <c r="E103" i="1" s="1"/>
  <c r="G91" i="13"/>
  <c r="E91" i="1" s="1"/>
  <c r="G83" i="13"/>
  <c r="E83" i="1" s="1"/>
  <c r="G75" i="13"/>
  <c r="E75" i="1" s="1"/>
  <c r="G67" i="13"/>
  <c r="G59"/>
  <c r="G51"/>
  <c r="G43"/>
  <c r="G35"/>
  <c r="G27"/>
  <c r="G23"/>
  <c r="G15"/>
  <c r="G12"/>
  <c r="G4"/>
  <c r="G173"/>
  <c r="E173" i="1" s="1"/>
  <c r="G169" i="13"/>
  <c r="E169" i="1" s="1"/>
  <c r="G165" i="13"/>
  <c r="E165" i="1" s="1"/>
  <c r="G161" i="13"/>
  <c r="E161" i="1" s="1"/>
  <c r="G157" i="13"/>
  <c r="E157" i="1" s="1"/>
  <c r="G153" i="13"/>
  <c r="E153" i="1" s="1"/>
  <c r="G149" i="13"/>
  <c r="E149" i="1" s="1"/>
  <c r="G145" i="13"/>
  <c r="E145" i="1" s="1"/>
  <c r="G141" i="13"/>
  <c r="E141" i="1" s="1"/>
  <c r="G137" i="13"/>
  <c r="E137" i="1" s="1"/>
  <c r="G133" i="13"/>
  <c r="E133" i="1" s="1"/>
  <c r="G129" i="13"/>
  <c r="E129" i="1" s="1"/>
  <c r="G125" i="13"/>
  <c r="E125" i="1" s="1"/>
  <c r="G121" i="13"/>
  <c r="E121" i="1" s="1"/>
  <c r="G117" i="13"/>
  <c r="E117" i="1" s="1"/>
  <c r="G113" i="13"/>
  <c r="E113" i="1" s="1"/>
  <c r="G109" i="13"/>
  <c r="E109" i="1" s="1"/>
  <c r="G105" i="13"/>
  <c r="E105" i="1" s="1"/>
  <c r="G101" i="13"/>
  <c r="E101" i="1" s="1"/>
  <c r="G97" i="13"/>
  <c r="E97" i="1" s="1"/>
  <c r="G93" i="13"/>
  <c r="E93" i="1" s="1"/>
  <c r="G89" i="13"/>
  <c r="E89" i="1" s="1"/>
  <c r="G85" i="13"/>
  <c r="E85" i="1" s="1"/>
  <c r="G81" i="13"/>
  <c r="E81" i="1" s="1"/>
  <c r="G77" i="13"/>
  <c r="E77" i="1" s="1"/>
  <c r="G73" i="13"/>
  <c r="E73" i="1" s="1"/>
  <c r="G69" i="13"/>
  <c r="G65"/>
  <c r="G61"/>
  <c r="G57"/>
  <c r="G53"/>
  <c r="G49"/>
  <c r="G45"/>
  <c r="G41"/>
  <c r="G37"/>
  <c r="G33"/>
  <c r="G29"/>
  <c r="G25"/>
  <c r="G21"/>
  <c r="G17"/>
  <c r="G13"/>
  <c r="G10"/>
  <c r="G6"/>
  <c r="H174"/>
  <c r="U131" i="5" l="1"/>
  <c r="U144"/>
  <c r="U171"/>
  <c r="U132"/>
  <c r="U160"/>
  <c r="U155"/>
  <c r="U152"/>
  <c r="U128"/>
  <c r="U99"/>
  <c r="U168"/>
  <c r="U136"/>
  <c r="U120"/>
  <c r="U139"/>
  <c r="U115"/>
  <c r="U107"/>
  <c r="U104"/>
  <c r="U88"/>
  <c r="U123"/>
  <c r="U124"/>
  <c r="U91"/>
  <c r="U112"/>
  <c r="U147"/>
  <c r="U96"/>
  <c r="U163"/>
  <c r="U83"/>
  <c r="J3" i="16"/>
  <c r="H3" i="1" s="1"/>
  <c r="J11" i="16"/>
  <c r="H11" i="1" s="1"/>
  <c r="J8" i="16"/>
  <c r="H8" i="1" s="1"/>
  <c r="J6" i="16"/>
  <c r="H6" i="1" s="1"/>
  <c r="J5" i="16"/>
  <c r="H5" i="1" s="1"/>
  <c r="J7" i="16"/>
  <c r="H7" i="1" s="1"/>
  <c r="J4" i="16"/>
  <c r="H4" i="1" s="1"/>
  <c r="I174" i="16"/>
  <c r="J12"/>
  <c r="H12" i="1" s="1"/>
  <c r="J10" i="16"/>
  <c r="H10" i="1" s="1"/>
  <c r="J9" i="16"/>
  <c r="H9" i="1" s="1"/>
  <c r="E3"/>
  <c r="F174" i="13"/>
  <c r="J174" i="16" l="1"/>
  <c r="G174" i="13"/>
  <c r="K174" i="16" l="1"/>
  <c r="F174" i="12"/>
  <c r="L174" i="10"/>
  <c r="L34" i="1" l="1"/>
  <c r="L28"/>
  <c r="L19"/>
  <c r="L18"/>
  <c r="L38"/>
  <c r="L46"/>
  <c r="L59"/>
  <c r="L23"/>
  <c r="L73"/>
  <c r="L70"/>
  <c r="L57"/>
  <c r="L65"/>
  <c r="L58"/>
  <c r="L67"/>
  <c r="L64"/>
  <c r="L54"/>
  <c r="L35"/>
  <c r="L14"/>
  <c r="L17"/>
  <c r="L31"/>
  <c r="L55"/>
  <c r="L76"/>
  <c r="L29"/>
  <c r="L30"/>
  <c r="L47"/>
  <c r="C77" i="23"/>
  <c r="E77" s="1"/>
  <c r="L41" i="1"/>
  <c r="L45"/>
  <c r="L40"/>
  <c r="L33"/>
  <c r="L15"/>
  <c r="L66"/>
  <c r="L21"/>
  <c r="L16"/>
  <c r="C80" i="23"/>
  <c r="E80" s="1"/>
  <c r="L50" i="1"/>
  <c r="L22"/>
  <c r="L52"/>
  <c r="L51"/>
  <c r="C82" i="23"/>
  <c r="E82" s="1"/>
  <c r="L48" i="1"/>
  <c r="L69"/>
  <c r="L68"/>
  <c r="L44"/>
  <c r="L56"/>
  <c r="L62"/>
  <c r="L32"/>
  <c r="L53"/>
  <c r="C79" i="23"/>
  <c r="E79" s="1"/>
  <c r="L61" i="1"/>
  <c r="L37"/>
  <c r="L63"/>
  <c r="L20"/>
  <c r="L60"/>
  <c r="L24"/>
  <c r="L49"/>
  <c r="C78" i="23"/>
  <c r="E78" s="1"/>
  <c r="L13" i="1"/>
  <c r="C81" i="23"/>
  <c r="E81" s="1"/>
  <c r="L27" i="1"/>
  <c r="M174"/>
  <c r="L43"/>
  <c r="L71"/>
  <c r="L42"/>
  <c r="L75"/>
  <c r="L39"/>
  <c r="L26"/>
  <c r="L74"/>
  <c r="L72"/>
  <c r="L36"/>
  <c r="L25"/>
  <c r="E174" i="15"/>
  <c r="P174" i="14"/>
  <c r="H174" i="16"/>
  <c r="C74" i="23" l="1"/>
  <c r="E74" s="1"/>
  <c r="O74" i="1"/>
  <c r="C27" i="23"/>
  <c r="E27" s="1"/>
  <c r="O27" i="1"/>
  <c r="C72" i="23"/>
  <c r="E72" s="1"/>
  <c r="O72" i="1"/>
  <c r="C75" i="23"/>
  <c r="E75" s="1"/>
  <c r="O75" i="1"/>
  <c r="C20" i="23"/>
  <c r="E20" s="1"/>
  <c r="O20" i="1"/>
  <c r="C56" i="23"/>
  <c r="E56" s="1"/>
  <c r="O56" i="1"/>
  <c r="C48" i="23"/>
  <c r="E48" s="1"/>
  <c r="O48" i="1"/>
  <c r="C22" i="23"/>
  <c r="E22" s="1"/>
  <c r="O22" i="1"/>
  <c r="C21" i="23"/>
  <c r="E21" s="1"/>
  <c r="O21" i="1"/>
  <c r="C40" i="23"/>
  <c r="E40" s="1"/>
  <c r="O40" i="1"/>
  <c r="C47" i="23"/>
  <c r="E47" s="1"/>
  <c r="O47" i="1"/>
  <c r="C55" i="23"/>
  <c r="E55" s="1"/>
  <c r="O55" i="1"/>
  <c r="C35" i="23"/>
  <c r="E35" s="1"/>
  <c r="O35" i="1"/>
  <c r="C58" i="23"/>
  <c r="E58" s="1"/>
  <c r="O58" i="1"/>
  <c r="C73" i="23"/>
  <c r="E73" s="1"/>
  <c r="O73" i="1"/>
  <c r="C38" i="23"/>
  <c r="E38" s="1"/>
  <c r="O38" i="1"/>
  <c r="C34" i="23"/>
  <c r="E34" s="1"/>
  <c r="O34" i="1"/>
  <c r="C36" i="23"/>
  <c r="E36" s="1"/>
  <c r="O36" i="1"/>
  <c r="C39" i="23"/>
  <c r="E39" s="1"/>
  <c r="O39" i="1"/>
  <c r="C43" i="23"/>
  <c r="E43" s="1"/>
  <c r="O43" i="1"/>
  <c r="C13" i="23"/>
  <c r="E13" s="1"/>
  <c r="O13" i="1"/>
  <c r="C60" i="23"/>
  <c r="E60" s="1"/>
  <c r="O60" i="1"/>
  <c r="C61" i="23"/>
  <c r="E61" s="1"/>
  <c r="O61" i="1"/>
  <c r="C62" i="23"/>
  <c r="E62" s="1"/>
  <c r="O62" i="1"/>
  <c r="C69" i="23"/>
  <c r="E69" s="1"/>
  <c r="O69" i="1"/>
  <c r="C52" i="23"/>
  <c r="E52" s="1"/>
  <c r="O52" i="1"/>
  <c r="C16" i="23"/>
  <c r="E16" s="1"/>
  <c r="O16" i="1"/>
  <c r="C33" i="23"/>
  <c r="E33" s="1"/>
  <c r="O33" i="1"/>
  <c r="C76" i="23"/>
  <c r="E76" s="1"/>
  <c r="O76" i="1"/>
  <c r="C14" i="23"/>
  <c r="E14" s="1"/>
  <c r="O14" i="1"/>
  <c r="C67" i="23"/>
  <c r="E67" s="1"/>
  <c r="O67" i="1"/>
  <c r="C70" i="23"/>
  <c r="E70" s="1"/>
  <c r="O70" i="1"/>
  <c r="C46" i="23"/>
  <c r="E46" s="1"/>
  <c r="O46" i="1"/>
  <c r="C28" i="23"/>
  <c r="E28" s="1"/>
  <c r="O28" i="1"/>
  <c r="C25" i="23"/>
  <c r="E25" s="1"/>
  <c r="O25" i="1"/>
  <c r="C26" i="23"/>
  <c r="E26" s="1"/>
  <c r="O26" i="1"/>
  <c r="C71" i="23"/>
  <c r="E71" s="1"/>
  <c r="O71" i="1"/>
  <c r="C24" i="23"/>
  <c r="E24" s="1"/>
  <c r="O24" i="1"/>
  <c r="C37" i="23"/>
  <c r="E37" s="1"/>
  <c r="O37" i="1"/>
  <c r="C32" i="23"/>
  <c r="E32" s="1"/>
  <c r="O32" i="1"/>
  <c r="C68" i="23"/>
  <c r="E68" s="1"/>
  <c r="O68" i="1"/>
  <c r="C51" i="23"/>
  <c r="E51" s="1"/>
  <c r="O51" i="1"/>
  <c r="C15" i="23"/>
  <c r="E15" s="1"/>
  <c r="O15" i="1"/>
  <c r="C41" i="23"/>
  <c r="E41" s="1"/>
  <c r="O41" i="1"/>
  <c r="C29" i="23"/>
  <c r="E29" s="1"/>
  <c r="O29" i="1"/>
  <c r="C17" i="23"/>
  <c r="E17" s="1"/>
  <c r="O17" i="1"/>
  <c r="C64" i="23"/>
  <c r="E64" s="1"/>
  <c r="O64" i="1"/>
  <c r="C57" i="23"/>
  <c r="E57" s="1"/>
  <c r="O57" i="1"/>
  <c r="C59" i="23"/>
  <c r="E59" s="1"/>
  <c r="O59" i="1"/>
  <c r="C19" i="23"/>
  <c r="E19" s="1"/>
  <c r="O19" i="1"/>
  <c r="C42" i="23"/>
  <c r="E42" s="1"/>
  <c r="O42" i="1"/>
  <c r="C49" i="23"/>
  <c r="E49" s="1"/>
  <c r="O49" i="1"/>
  <c r="C63" i="23"/>
  <c r="E63" s="1"/>
  <c r="O63" i="1"/>
  <c r="C53" i="23"/>
  <c r="E53" s="1"/>
  <c r="O53" i="1"/>
  <c r="C44" i="23"/>
  <c r="E44" s="1"/>
  <c r="O44" i="1"/>
  <c r="C50" i="23"/>
  <c r="E50" s="1"/>
  <c r="O50" i="1"/>
  <c r="C66" i="23"/>
  <c r="E66" s="1"/>
  <c r="O66" i="1"/>
  <c r="C45" i="23"/>
  <c r="E45" s="1"/>
  <c r="O45" i="1"/>
  <c r="C30" i="23"/>
  <c r="E30" s="1"/>
  <c r="O30" i="1"/>
  <c r="C31" i="23"/>
  <c r="E31" s="1"/>
  <c r="O31" i="1"/>
  <c r="C54" i="23"/>
  <c r="E54" s="1"/>
  <c r="O54" i="1"/>
  <c r="C65" i="23"/>
  <c r="E65" s="1"/>
  <c r="O65" i="1"/>
  <c r="C23" i="23"/>
  <c r="E23" s="1"/>
  <c r="O23" i="1"/>
  <c r="C18" i="23"/>
  <c r="E18" s="1"/>
  <c r="O18" i="1"/>
  <c r="C78" i="17"/>
  <c r="C60"/>
  <c r="C32"/>
  <c r="C56"/>
  <c r="C69"/>
  <c r="C51"/>
  <c r="C80"/>
  <c r="C66"/>
  <c r="C30"/>
  <c r="C70"/>
  <c r="C18"/>
  <c r="C34"/>
  <c r="C43"/>
  <c r="C27"/>
  <c r="C20"/>
  <c r="C52"/>
  <c r="C16"/>
  <c r="C65"/>
  <c r="C23"/>
  <c r="C19"/>
  <c r="C36"/>
  <c r="C74"/>
  <c r="C39"/>
  <c r="C24"/>
  <c r="C37"/>
  <c r="C53"/>
  <c r="C50"/>
  <c r="C21"/>
  <c r="C45"/>
  <c r="C47"/>
  <c r="C29"/>
  <c r="C55"/>
  <c r="C14"/>
  <c r="C35"/>
  <c r="C58"/>
  <c r="C57"/>
  <c r="C26"/>
  <c r="C42"/>
  <c r="C63"/>
  <c r="C62"/>
  <c r="C68"/>
  <c r="C48"/>
  <c r="C22"/>
  <c r="C41"/>
  <c r="C76"/>
  <c r="C59"/>
  <c r="C13"/>
  <c r="C61"/>
  <c r="C33"/>
  <c r="C31"/>
  <c r="C54"/>
  <c r="C64"/>
  <c r="C38"/>
  <c r="C25"/>
  <c r="C72"/>
  <c r="C75"/>
  <c r="C71"/>
  <c r="C81"/>
  <c r="C49"/>
  <c r="C79"/>
  <c r="C44"/>
  <c r="C15"/>
  <c r="C40"/>
  <c r="C77"/>
  <c r="C17"/>
  <c r="C67"/>
  <c r="C73"/>
  <c r="C46"/>
  <c r="C28"/>
  <c r="D174" i="13"/>
  <c r="U81" i="5" l="1"/>
  <c r="E27" i="17"/>
  <c r="E143"/>
  <c r="G143" i="5" s="1"/>
  <c r="E90" i="17"/>
  <c r="G90" i="5" s="1"/>
  <c r="E113" i="17"/>
  <c r="G113" i="5" s="1"/>
  <c r="E85" i="17"/>
  <c r="G85" i="5" s="1"/>
  <c r="E121" i="17"/>
  <c r="G121" i="5" s="1"/>
  <c r="E114" i="17"/>
  <c r="G114" i="5" s="1"/>
  <c r="E14" i="17"/>
  <c r="G14" i="5" s="1"/>
  <c r="E119" i="17"/>
  <c r="G119" i="5" s="1"/>
  <c r="E155" i="17"/>
  <c r="G155" i="5" s="1"/>
  <c r="E169" i="17"/>
  <c r="G169" i="5" s="1"/>
  <c r="E127" i="17"/>
  <c r="G127" i="5" s="1"/>
  <c r="E146" i="17"/>
  <c r="G146" i="5" s="1"/>
  <c r="E50" i="17"/>
  <c r="G50" i="5" s="1"/>
  <c r="E87" i="17"/>
  <c r="G87" i="5" s="1"/>
  <c r="U50"/>
  <c r="K50" s="1"/>
  <c r="E98" i="17"/>
  <c r="G98" i="5" s="1"/>
  <c r="E40" i="17"/>
  <c r="G40" i="5" s="1"/>
  <c r="E20" i="17"/>
  <c r="G20" i="5" s="1"/>
  <c r="U45"/>
  <c r="K45" s="1"/>
  <c r="M45" i="9"/>
  <c r="U20" i="5"/>
  <c r="K20" s="1"/>
  <c r="M20" i="9"/>
  <c r="U51" i="5"/>
  <c r="K51" s="1"/>
  <c r="M51" i="9"/>
  <c r="U22" i="5"/>
  <c r="K22" s="1"/>
  <c r="M22" i="9"/>
  <c r="U67" i="5"/>
  <c r="K67" s="1"/>
  <c r="M67" i="9"/>
  <c r="U53" i="5"/>
  <c r="K53" s="1"/>
  <c r="M53" i="9"/>
  <c r="U58" i="5"/>
  <c r="K58" s="1"/>
  <c r="M58" i="9"/>
  <c r="E145" i="17"/>
  <c r="G145" i="5" s="1"/>
  <c r="U36"/>
  <c r="K36" s="1"/>
  <c r="M36" i="9"/>
  <c r="U52" i="5"/>
  <c r="K52" s="1"/>
  <c r="M52" i="9"/>
  <c r="U55" i="5"/>
  <c r="K55" s="1"/>
  <c r="M55" i="9"/>
  <c r="U61" i="5"/>
  <c r="K61" s="1"/>
  <c r="M61" i="9"/>
  <c r="M25"/>
  <c r="U25" i="5"/>
  <c r="K25" s="1"/>
  <c r="U68"/>
  <c r="K68" s="1"/>
  <c r="M68" i="9"/>
  <c r="U70" i="5"/>
  <c r="K70" s="1"/>
  <c r="M70" i="9"/>
  <c r="U48" i="5"/>
  <c r="K48" s="1"/>
  <c r="M48" i="9"/>
  <c r="M17"/>
  <c r="U17" i="5"/>
  <c r="K17" s="1"/>
  <c r="U16"/>
  <c r="K16" s="1"/>
  <c r="M16" i="9"/>
  <c r="U62" i="5"/>
  <c r="K62" s="1"/>
  <c r="M62" i="9"/>
  <c r="U37" i="5"/>
  <c r="K37" s="1"/>
  <c r="M37" i="9"/>
  <c r="U78" i="5"/>
  <c r="M78" i="9"/>
  <c r="U43" i="5"/>
  <c r="K43" s="1"/>
  <c r="M43" i="9"/>
  <c r="U75" i="5"/>
  <c r="K75" s="1"/>
  <c r="M75" i="9"/>
  <c r="U63" i="5"/>
  <c r="K63" s="1"/>
  <c r="M63" i="9"/>
  <c r="U39" i="5"/>
  <c r="K39" s="1"/>
  <c r="M39" i="9"/>
  <c r="U21" i="5"/>
  <c r="K21" s="1"/>
  <c r="M21" i="9"/>
  <c r="U76" i="5"/>
  <c r="K76" s="1"/>
  <c r="M76" i="9"/>
  <c r="U30" i="5"/>
  <c r="K30" s="1"/>
  <c r="M30" i="9"/>
  <c r="U40" i="5"/>
  <c r="K40" s="1"/>
  <c r="M40" i="9"/>
  <c r="U47" i="5"/>
  <c r="K47" s="1"/>
  <c r="M47" i="9"/>
  <c r="U34" i="5"/>
  <c r="K34" s="1"/>
  <c r="M34" i="9"/>
  <c r="U74" i="5"/>
  <c r="K74" s="1"/>
  <c r="M74" i="9"/>
  <c r="U66" i="5"/>
  <c r="K66" s="1"/>
  <c r="M66" i="9"/>
  <c r="U29" i="5"/>
  <c r="K29" s="1"/>
  <c r="M29" i="9"/>
  <c r="M41"/>
  <c r="U41" i="5"/>
  <c r="K41" s="1"/>
  <c r="U56"/>
  <c r="K56" s="1"/>
  <c r="M56" i="9"/>
  <c r="U32" i="5"/>
  <c r="K32" s="1"/>
  <c r="M32" i="9"/>
  <c r="U77" i="5"/>
  <c r="M77" i="9"/>
  <c r="U64" i="5"/>
  <c r="K64" s="1"/>
  <c r="M64" i="9"/>
  <c r="M49"/>
  <c r="M73"/>
  <c r="U73" i="5"/>
  <c r="K73" s="1"/>
  <c r="U18"/>
  <c r="K18" s="1"/>
  <c r="M18" i="9"/>
  <c r="U80" i="5"/>
  <c r="U31"/>
  <c r="K31" s="1"/>
  <c r="M31" i="9"/>
  <c r="U38" i="5"/>
  <c r="K38" s="1"/>
  <c r="M38" i="9"/>
  <c r="U28" i="5"/>
  <c r="K28" s="1"/>
  <c r="M28" i="9"/>
  <c r="U14" i="5"/>
  <c r="K14" s="1"/>
  <c r="M14" i="9"/>
  <c r="U23" i="5"/>
  <c r="K23" s="1"/>
  <c r="M23" i="9"/>
  <c r="U15" i="5"/>
  <c r="K15" s="1"/>
  <c r="M15" i="9"/>
  <c r="M33"/>
  <c r="U33" i="5"/>
  <c r="K33" s="1"/>
  <c r="U35"/>
  <c r="K35" s="1"/>
  <c r="M35" i="9"/>
  <c r="U46" i="5"/>
  <c r="K46" s="1"/>
  <c r="M46" i="9"/>
  <c r="U71" i="5"/>
  <c r="K71" s="1"/>
  <c r="M71" i="9"/>
  <c r="U54" i="5"/>
  <c r="K54" s="1"/>
  <c r="M54" i="9"/>
  <c r="U60" i="5"/>
  <c r="K60" s="1"/>
  <c r="M60" i="9"/>
  <c r="U42" i="5"/>
  <c r="K42" s="1"/>
  <c r="M42" i="9"/>
  <c r="U72" i="5"/>
  <c r="K72" s="1"/>
  <c r="M72" i="9"/>
  <c r="U13" i="5"/>
  <c r="K13" s="1"/>
  <c r="M13" i="9"/>
  <c r="U44" i="5"/>
  <c r="K44" s="1"/>
  <c r="M44" i="9"/>
  <c r="M57"/>
  <c r="U57" i="5"/>
  <c r="K57" s="1"/>
  <c r="U69"/>
  <c r="K69" s="1"/>
  <c r="M69" i="9"/>
  <c r="M65"/>
  <c r="U65" i="5"/>
  <c r="K65" s="1"/>
  <c r="M50" i="9"/>
  <c r="U59" i="5"/>
  <c r="K59" s="1"/>
  <c r="M59" i="9"/>
  <c r="U19" i="5"/>
  <c r="K19" s="1"/>
  <c r="M19" i="9"/>
  <c r="U27" i="5"/>
  <c r="K27" s="1"/>
  <c r="M27" i="9"/>
  <c r="U26" i="5"/>
  <c r="K26" s="1"/>
  <c r="M26" i="9"/>
  <c r="U79" i="5"/>
  <c r="U24"/>
  <c r="K24" s="1"/>
  <c r="M24" i="9"/>
  <c r="E46" i="17"/>
  <c r="G46" i="5" s="1"/>
  <c r="E21" i="17"/>
  <c r="G21" i="5" s="1"/>
  <c r="E47" i="17"/>
  <c r="G47" i="5" s="1"/>
  <c r="E74" i="17"/>
  <c r="G74" i="5" s="1"/>
  <c r="E107" i="17"/>
  <c r="G107" i="5" s="1"/>
  <c r="E53" i="17"/>
  <c r="G53" i="5" s="1"/>
  <c r="E115" i="17"/>
  <c r="G115" i="5" s="1"/>
  <c r="E17" i="17"/>
  <c r="G17" i="5" s="1"/>
  <c r="E16" i="17"/>
  <c r="G16" i="5" s="1"/>
  <c r="E148" i="17"/>
  <c r="G148" i="5" s="1"/>
  <c r="E104" i="17"/>
  <c r="G104" i="5" s="1"/>
  <c r="E166" i="17"/>
  <c r="G166" i="5" s="1"/>
  <c r="E36" i="17"/>
  <c r="G36" i="5" s="1"/>
  <c r="E75" i="17"/>
  <c r="G75" i="5" s="1"/>
  <c r="E71" i="17"/>
  <c r="G71" i="5" s="1"/>
  <c r="E25" i="17"/>
  <c r="G25" i="5" s="1"/>
  <c r="E55" i="17"/>
  <c r="G55" i="5" s="1"/>
  <c r="E77" i="17"/>
  <c r="G77" i="5" s="1"/>
  <c r="E65" i="17"/>
  <c r="G65" i="5" s="1"/>
  <c r="E165" i="17"/>
  <c r="G165" i="5" s="1"/>
  <c r="E49" i="17"/>
  <c r="G49" i="5" s="1"/>
  <c r="E162" i="17"/>
  <c r="G162" i="5" s="1"/>
  <c r="E64" i="17"/>
  <c r="G64" i="5" s="1"/>
  <c r="E84" i="17"/>
  <c r="G84" i="5" s="1"/>
  <c r="E118" i="17"/>
  <c r="G118" i="5" s="1"/>
  <c r="E158" i="17"/>
  <c r="G158" i="5" s="1"/>
  <c r="E173" i="17"/>
  <c r="G173" i="5" s="1"/>
  <c r="E144" i="17"/>
  <c r="G144" i="5" s="1"/>
  <c r="E141" i="17"/>
  <c r="G141" i="5" s="1"/>
  <c r="E147" i="17"/>
  <c r="G147" i="5" s="1"/>
  <c r="E117" i="17"/>
  <c r="G117" i="5" s="1"/>
  <c r="E61" i="17"/>
  <c r="G61" i="5" s="1"/>
  <c r="E63" i="17"/>
  <c r="G63" i="5" s="1"/>
  <c r="E111" i="17"/>
  <c r="G111" i="5" s="1"/>
  <c r="E39" i="17"/>
  <c r="G39" i="5" s="1"/>
  <c r="E116" i="17"/>
  <c r="G116" i="5" s="1"/>
  <c r="E33" i="17"/>
  <c r="G33" i="5" s="1"/>
  <c r="E54" i="17"/>
  <c r="G54" i="5" s="1"/>
  <c r="E34" i="17"/>
  <c r="G34" i="5" s="1"/>
  <c r="E88" i="17"/>
  <c r="G88" i="5" s="1"/>
  <c r="E105" i="17"/>
  <c r="G105" i="5" s="1"/>
  <c r="E120" i="17"/>
  <c r="G120" i="5" s="1"/>
  <c r="E151" i="17"/>
  <c r="G151" i="5" s="1"/>
  <c r="E123" i="17"/>
  <c r="G123" i="5" s="1"/>
  <c r="E106" i="17"/>
  <c r="G106" i="5" s="1"/>
  <c r="E42" i="17"/>
  <c r="G42" i="5" s="1"/>
  <c r="E60" i="17"/>
  <c r="G60" i="5" s="1"/>
  <c r="E100" i="17"/>
  <c r="G100" i="5" s="1"/>
  <c r="E142" i="17"/>
  <c r="G142" i="5" s="1"/>
  <c r="E23" i="17"/>
  <c r="G23" i="5" s="1"/>
  <c r="E81" i="17"/>
  <c r="G81" i="5" s="1"/>
  <c r="E129" i="17"/>
  <c r="G129" i="5" s="1"/>
  <c r="E124" i="17"/>
  <c r="G124" i="5" s="1"/>
  <c r="E68" i="17"/>
  <c r="G68" i="5" s="1"/>
  <c r="E15" i="17"/>
  <c r="G15" i="5" s="1"/>
  <c r="E97" i="17"/>
  <c r="G97" i="5" s="1"/>
  <c r="E164" i="17"/>
  <c r="G164" i="5" s="1"/>
  <c r="E112" i="17"/>
  <c r="G112" i="5" s="1"/>
  <c r="E149" i="17"/>
  <c r="G149" i="5" s="1"/>
  <c r="E101" i="17"/>
  <c r="G101" i="5" s="1"/>
  <c r="E52" i="17"/>
  <c r="G52" i="5" s="1"/>
  <c r="E126" i="17"/>
  <c r="G126" i="5" s="1"/>
  <c r="E130" i="17"/>
  <c r="G130" i="5" s="1"/>
  <c r="E92" i="17"/>
  <c r="G92" i="5" s="1"/>
  <c r="E59" i="17"/>
  <c r="G59" i="5" s="1"/>
  <c r="E136" i="17"/>
  <c r="G136" i="5" s="1"/>
  <c r="E99" i="17"/>
  <c r="G99" i="5" s="1"/>
  <c r="E62" i="17"/>
  <c r="G62" i="5" s="1"/>
  <c r="E110" i="17"/>
  <c r="G110" i="5" s="1"/>
  <c r="E94" i="17"/>
  <c r="G94" i="5" s="1"/>
  <c r="E35" i="17"/>
  <c r="G35" i="5" s="1"/>
  <c r="E38" i="17"/>
  <c r="G38" i="5" s="1"/>
  <c r="E153" i="17"/>
  <c r="G153" i="5" s="1"/>
  <c r="E161" i="17"/>
  <c r="G161" i="5" s="1"/>
  <c r="E28" i="17"/>
  <c r="G28" i="5" s="1"/>
  <c r="E138" i="17"/>
  <c r="G138" i="5" s="1"/>
  <c r="E122" i="17"/>
  <c r="G122" i="5" s="1"/>
  <c r="E132" i="17"/>
  <c r="G132" i="5" s="1"/>
  <c r="E160" i="17"/>
  <c r="G160" i="5" s="1"/>
  <c r="E67" i="17"/>
  <c r="G67" i="5" s="1"/>
  <c r="E135" i="17"/>
  <c r="G135" i="5" s="1"/>
  <c r="E44" i="17"/>
  <c r="G44" i="5" s="1"/>
  <c r="E57" i="17"/>
  <c r="G57" i="5" s="1"/>
  <c r="E93" i="17"/>
  <c r="G93" i="5" s="1"/>
  <c r="E69" i="17"/>
  <c r="G69" i="5" s="1"/>
  <c r="E154" i="17"/>
  <c r="G154" i="5" s="1"/>
  <c r="E140" i="17"/>
  <c r="G140" i="5" s="1"/>
  <c r="E157" i="17"/>
  <c r="G157" i="5" s="1"/>
  <c r="E128" i="17"/>
  <c r="G128" i="5" s="1"/>
  <c r="E58" i="17"/>
  <c r="G58" i="5" s="1"/>
  <c r="E139" i="17"/>
  <c r="G139" i="5" s="1"/>
  <c r="E45" i="17"/>
  <c r="G45" i="5" s="1"/>
  <c r="E167" i="17"/>
  <c r="G167" i="5" s="1"/>
  <c r="E37" i="17"/>
  <c r="G37" i="5" s="1"/>
  <c r="E24" i="17"/>
  <c r="G24" i="5" s="1"/>
  <c r="E72" i="17"/>
  <c r="G72" i="5" s="1"/>
  <c r="E80" i="17"/>
  <c r="G80" i="5" s="1"/>
  <c r="E66" i="17"/>
  <c r="G66" i="5" s="1"/>
  <c r="E51" i="17"/>
  <c r="G51" i="5" s="1"/>
  <c r="E109" i="17"/>
  <c r="G109" i="5" s="1"/>
  <c r="E163" i="17"/>
  <c r="G163" i="5" s="1"/>
  <c r="E134" i="17"/>
  <c r="G134" i="5" s="1"/>
  <c r="E150" i="17"/>
  <c r="G150" i="5" s="1"/>
  <c r="E13" i="17"/>
  <c r="G13" i="5" s="1"/>
  <c r="E56" i="17"/>
  <c r="G56" i="5" s="1"/>
  <c r="E125" i="17"/>
  <c r="G125" i="5" s="1"/>
  <c r="E159" i="17"/>
  <c r="G159" i="5" s="1"/>
  <c r="E171" i="17"/>
  <c r="G171" i="5" s="1"/>
  <c r="E32" i="17"/>
  <c r="G32" i="5" s="1"/>
  <c r="E26" i="17"/>
  <c r="G26" i="5" s="1"/>
  <c r="E172" i="17"/>
  <c r="G172" i="5" s="1"/>
  <c r="E89" i="17"/>
  <c r="G89" i="5" s="1"/>
  <c r="E43" i="17"/>
  <c r="G43" i="5" s="1"/>
  <c r="E31" i="17"/>
  <c r="G31" i="5" s="1"/>
  <c r="E76" i="17"/>
  <c r="G76" i="5" s="1"/>
  <c r="E103" i="17"/>
  <c r="G103" i="5" s="1"/>
  <c r="E18" i="17"/>
  <c r="G18" i="5" s="1"/>
  <c r="E95" i="17"/>
  <c r="G95" i="5" s="1"/>
  <c r="E30" i="17"/>
  <c r="G30" i="5" s="1"/>
  <c r="E82" i="17"/>
  <c r="G82" i="5" s="1"/>
  <c r="E79" i="17"/>
  <c r="G79" i="5" s="1"/>
  <c r="E70" i="17"/>
  <c r="G70" i="5" s="1"/>
  <c r="E91" i="17"/>
  <c r="G91" i="5" s="1"/>
  <c r="E156" i="17"/>
  <c r="G156" i="5" s="1"/>
  <c r="E168" i="17"/>
  <c r="G168" i="5" s="1"/>
  <c r="E96" i="17"/>
  <c r="G96" i="5" s="1"/>
  <c r="E78" i="17"/>
  <c r="G78" i="5" s="1"/>
  <c r="E22" i="17"/>
  <c r="G22" i="5" s="1"/>
  <c r="E137" i="17"/>
  <c r="G137" i="5" s="1"/>
  <c r="E48" i="17"/>
  <c r="G48" i="5" s="1"/>
  <c r="E86" i="17"/>
  <c r="G86" i="5" s="1"/>
  <c r="E83" i="17"/>
  <c r="G83" i="5" s="1"/>
  <c r="E152" i="17"/>
  <c r="G152" i="5" s="1"/>
  <c r="E131" i="17"/>
  <c r="G131" i="5" s="1"/>
  <c r="E73" i="17"/>
  <c r="G73" i="5" s="1"/>
  <c r="E102" i="17"/>
  <c r="G102" i="5" s="1"/>
  <c r="E29" i="17"/>
  <c r="G29" i="5" s="1"/>
  <c r="E108" i="17"/>
  <c r="G108" i="5" s="1"/>
  <c r="E41" i="17"/>
  <c r="G41" i="5" s="1"/>
  <c r="E19" i="17"/>
  <c r="G19" i="5" s="1"/>
  <c r="E170" i="17"/>
  <c r="G170" i="5" s="1"/>
  <c r="E133" i="17"/>
  <c r="G133" i="5" s="1"/>
  <c r="F174" i="1"/>
  <c r="U49" i="5"/>
  <c r="K49" s="1"/>
  <c r="R174"/>
  <c r="K77" l="1"/>
  <c r="K78"/>
  <c r="Q78"/>
  <c r="Q157"/>
  <c r="K157"/>
  <c r="Q129"/>
  <c r="K129"/>
  <c r="Q106"/>
  <c r="K106"/>
  <c r="K80"/>
  <c r="Q80"/>
  <c r="K115"/>
  <c r="Q115"/>
  <c r="Q133"/>
  <c r="K133"/>
  <c r="Q149"/>
  <c r="K149"/>
  <c r="K86"/>
  <c r="Q86"/>
  <c r="Q82"/>
  <c r="K82"/>
  <c r="K140"/>
  <c r="Q140"/>
  <c r="Q145"/>
  <c r="K145"/>
  <c r="K168"/>
  <c r="Q168"/>
  <c r="K163"/>
  <c r="Q163"/>
  <c r="K88"/>
  <c r="Q88"/>
  <c r="Q141"/>
  <c r="K141"/>
  <c r="Q93"/>
  <c r="K93"/>
  <c r="K150"/>
  <c r="Q150"/>
  <c r="K151"/>
  <c r="Q151"/>
  <c r="K170"/>
  <c r="Q170"/>
  <c r="K108"/>
  <c r="Q108"/>
  <c r="K84"/>
  <c r="Q84"/>
  <c r="K160"/>
  <c r="Q160"/>
  <c r="K95"/>
  <c r="Q95"/>
  <c r="Q105"/>
  <c r="K105"/>
  <c r="Q98"/>
  <c r="K98"/>
  <c r="Q113"/>
  <c r="K113"/>
  <c r="Q81"/>
  <c r="K81"/>
  <c r="K164"/>
  <c r="Q164"/>
  <c r="Q89"/>
  <c r="K89"/>
  <c r="K124"/>
  <c r="Q124"/>
  <c r="K120"/>
  <c r="Q120"/>
  <c r="K103"/>
  <c r="Q103"/>
  <c r="K127"/>
  <c r="Q127"/>
  <c r="K83"/>
  <c r="Q83"/>
  <c r="K128"/>
  <c r="Q128"/>
  <c r="Q173"/>
  <c r="K173"/>
  <c r="Q117"/>
  <c r="K117"/>
  <c r="Q153"/>
  <c r="K153"/>
  <c r="Q146"/>
  <c r="K146"/>
  <c r="K142"/>
  <c r="Q142"/>
  <c r="Q166"/>
  <c r="K166"/>
  <c r="K119"/>
  <c r="Q119"/>
  <c r="Q161"/>
  <c r="K161"/>
  <c r="Q137"/>
  <c r="K137"/>
  <c r="K112"/>
  <c r="Q112"/>
  <c r="K162"/>
  <c r="Q162"/>
  <c r="Q125"/>
  <c r="K125"/>
  <c r="K102"/>
  <c r="Q102"/>
  <c r="Q97"/>
  <c r="K97"/>
  <c r="K100"/>
  <c r="Q100"/>
  <c r="Q121"/>
  <c r="K121"/>
  <c r="K79"/>
  <c r="Q79"/>
  <c r="K167"/>
  <c r="Q167"/>
  <c r="K144"/>
  <c r="Q144"/>
  <c r="Q165"/>
  <c r="K165"/>
  <c r="K132"/>
  <c r="Q132"/>
  <c r="K136"/>
  <c r="Q136"/>
  <c r="K152"/>
  <c r="Q152"/>
  <c r="K118"/>
  <c r="Q118"/>
  <c r="K156"/>
  <c r="Q156"/>
  <c r="K147"/>
  <c r="Q147"/>
  <c r="K134"/>
  <c r="Q134"/>
  <c r="K172"/>
  <c r="Q172"/>
  <c r="K94"/>
  <c r="Q94"/>
  <c r="K131"/>
  <c r="Q131"/>
  <c r="K139"/>
  <c r="Q139"/>
  <c r="Q130"/>
  <c r="K130"/>
  <c r="Q90"/>
  <c r="K90"/>
  <c r="Q114"/>
  <c r="K114"/>
  <c r="K159"/>
  <c r="Q159"/>
  <c r="K148"/>
  <c r="Q148"/>
  <c r="Q85"/>
  <c r="K85"/>
  <c r="K91"/>
  <c r="Q91"/>
  <c r="Q169"/>
  <c r="K169"/>
  <c r="K123"/>
  <c r="Q123"/>
  <c r="K135"/>
  <c r="Q135"/>
  <c r="Q138"/>
  <c r="K138"/>
  <c r="K92"/>
  <c r="Q92"/>
  <c r="K99"/>
  <c r="Q99"/>
  <c r="Q158"/>
  <c r="K158"/>
  <c r="Q154"/>
  <c r="K154"/>
  <c r="Q101"/>
  <c r="K101"/>
  <c r="K126"/>
  <c r="Q126"/>
  <c r="Q109"/>
  <c r="K109"/>
  <c r="K171"/>
  <c r="Q171"/>
  <c r="K155"/>
  <c r="Q155"/>
  <c r="K111"/>
  <c r="Q111"/>
  <c r="K107"/>
  <c r="Q107"/>
  <c r="K110"/>
  <c r="Q110"/>
  <c r="K96"/>
  <c r="Q96"/>
  <c r="K116"/>
  <c r="Q116"/>
  <c r="Q122"/>
  <c r="K122"/>
  <c r="K143"/>
  <c r="Q143"/>
  <c r="K104"/>
  <c r="Q104"/>
  <c r="K87"/>
  <c r="Q87"/>
  <c r="G27"/>
  <c r="Q27" s="1"/>
  <c r="N27" i="9"/>
  <c r="N41"/>
  <c r="Q41" i="5"/>
  <c r="N73" i="9"/>
  <c r="Q73" i="5"/>
  <c r="N137" i="9"/>
  <c r="N168"/>
  <c r="N18"/>
  <c r="Q18" i="5"/>
  <c r="N43" i="9"/>
  <c r="Q43" i="5"/>
  <c r="N32" i="9"/>
  <c r="Q32" i="5"/>
  <c r="N150" i="9"/>
  <c r="N51"/>
  <c r="Q51" i="5"/>
  <c r="N167" i="9"/>
  <c r="N57"/>
  <c r="Q57" i="5"/>
  <c r="N160" i="9"/>
  <c r="N28"/>
  <c r="Q28" i="5"/>
  <c r="N99" i="9"/>
  <c r="N52"/>
  <c r="Q52" i="5"/>
  <c r="N164" i="9"/>
  <c r="N124"/>
  <c r="N106"/>
  <c r="N63"/>
  <c r="Q63" i="5"/>
  <c r="N115" i="9"/>
  <c r="N47"/>
  <c r="Q47" i="5"/>
  <c r="N127" i="9"/>
  <c r="N19"/>
  <c r="Q19" i="5"/>
  <c r="N102" i="9"/>
  <c r="N22"/>
  <c r="Q22" i="5"/>
  <c r="N70" i="9"/>
  <c r="Q70" i="5"/>
  <c r="N95" i="9"/>
  <c r="N31"/>
  <c r="Q31" i="5"/>
  <c r="N66" i="9"/>
  <c r="Q66" i="5"/>
  <c r="N58" i="9"/>
  <c r="Q58" i="5"/>
  <c r="N138" i="9"/>
  <c r="N38"/>
  <c r="Q38" i="5"/>
  <c r="N94" i="9"/>
  <c r="N126"/>
  <c r="N23"/>
  <c r="Q23" i="5"/>
  <c r="N105" i="9"/>
  <c r="N33"/>
  <c r="Q33" i="5"/>
  <c r="N173" i="9"/>
  <c r="N64"/>
  <c r="Q64" i="5"/>
  <c r="N49" i="9"/>
  <c r="Q49" i="5"/>
  <c r="N77" i="9"/>
  <c r="Q77" i="5"/>
  <c r="N75" i="9"/>
  <c r="Q75" i="5"/>
  <c r="N148" i="9"/>
  <c r="N145"/>
  <c r="N121"/>
  <c r="N133"/>
  <c r="N131"/>
  <c r="N83"/>
  <c r="N48"/>
  <c r="Q48" i="5"/>
  <c r="N96" i="9"/>
  <c r="N156"/>
  <c r="N89"/>
  <c r="N26"/>
  <c r="Q26" i="5"/>
  <c r="N171" i="9"/>
  <c r="N125"/>
  <c r="N13"/>
  <c r="Q13" i="5"/>
  <c r="N134" i="9"/>
  <c r="N109"/>
  <c r="N72"/>
  <c r="Q72" i="5"/>
  <c r="N37" i="9"/>
  <c r="Q37" i="5"/>
  <c r="N45" i="9"/>
  <c r="Q45" i="5"/>
  <c r="N157" i="9"/>
  <c r="N93"/>
  <c r="N44"/>
  <c r="Q44" i="5"/>
  <c r="N67" i="9"/>
  <c r="Q67" i="5"/>
  <c r="N132" i="9"/>
  <c r="N161"/>
  <c r="N136"/>
  <c r="N92"/>
  <c r="N101"/>
  <c r="N112"/>
  <c r="N97"/>
  <c r="N68"/>
  <c r="Q68" i="5"/>
  <c r="N129" i="9"/>
  <c r="N100"/>
  <c r="N42"/>
  <c r="Q42" i="5"/>
  <c r="N54" i="9"/>
  <c r="Q54" i="5"/>
  <c r="N147" i="9"/>
  <c r="N158"/>
  <c r="N162"/>
  <c r="N55"/>
  <c r="Q55" i="5"/>
  <c r="N71" i="9"/>
  <c r="Q71" i="5"/>
  <c r="N74" i="9"/>
  <c r="Q74" i="5"/>
  <c r="N46" i="9"/>
  <c r="Q46" i="5"/>
  <c r="N50" i="9"/>
  <c r="Q50" i="5"/>
  <c r="N114" i="9"/>
  <c r="N85"/>
  <c r="N29"/>
  <c r="Q29" i="5"/>
  <c r="N152" i="9"/>
  <c r="N91"/>
  <c r="N30"/>
  <c r="Q30" i="5"/>
  <c r="N76" i="9"/>
  <c r="Q76" i="5"/>
  <c r="N159" i="9"/>
  <c r="N56"/>
  <c r="Q56" i="5"/>
  <c r="N163" i="9"/>
  <c r="N80"/>
  <c r="N24"/>
  <c r="Q24" i="5"/>
  <c r="N139" i="9"/>
  <c r="N128"/>
  <c r="N69"/>
  <c r="Q69" i="5"/>
  <c r="N135" i="9"/>
  <c r="N153"/>
  <c r="N59"/>
  <c r="Q59" i="5"/>
  <c r="N149" i="9"/>
  <c r="N81"/>
  <c r="N60"/>
  <c r="Q60" i="5"/>
  <c r="N151" i="9"/>
  <c r="N39"/>
  <c r="Q39" i="5"/>
  <c r="N40" i="9"/>
  <c r="Q40" i="5"/>
  <c r="N155" i="9"/>
  <c r="N119"/>
  <c r="N90"/>
  <c r="N108"/>
  <c r="N82"/>
  <c r="N103"/>
  <c r="N154"/>
  <c r="N62"/>
  <c r="Q62" i="5"/>
  <c r="N34" i="9"/>
  <c r="Q34" i="5"/>
  <c r="N117" i="9"/>
  <c r="N141"/>
  <c r="N118"/>
  <c r="N65"/>
  <c r="Q65" i="5"/>
  <c r="N25" i="9"/>
  <c r="Q25" i="5"/>
  <c r="N166" i="9"/>
  <c r="N17"/>
  <c r="Q17" i="5"/>
  <c r="N107" i="9"/>
  <c r="N20"/>
  <c r="Q20" i="5"/>
  <c r="N113" i="9"/>
  <c r="N170"/>
  <c r="N86"/>
  <c r="N78"/>
  <c r="N79"/>
  <c r="N172"/>
  <c r="N140"/>
  <c r="N122"/>
  <c r="N35"/>
  <c r="Q35" i="5"/>
  <c r="N110" i="9"/>
  <c r="N130"/>
  <c r="N15"/>
  <c r="Q15" i="5"/>
  <c r="N142" i="9"/>
  <c r="N123"/>
  <c r="N120"/>
  <c r="N88"/>
  <c r="N116"/>
  <c r="N111"/>
  <c r="N61"/>
  <c r="Q61" i="5"/>
  <c r="N144" i="9"/>
  <c r="N84"/>
  <c r="N165"/>
  <c r="N36"/>
  <c r="Q36" i="5"/>
  <c r="N104" i="9"/>
  <c r="N16"/>
  <c r="Q16" i="5"/>
  <c r="N53" i="9"/>
  <c r="Q53" i="5"/>
  <c r="N21" i="9"/>
  <c r="Q21" i="5"/>
  <c r="N98" i="9"/>
  <c r="N87"/>
  <c r="N146"/>
  <c r="N169"/>
  <c r="N14"/>
  <c r="Q14" i="5"/>
  <c r="N143" i="9"/>
  <c r="L5" i="1"/>
  <c r="L12"/>
  <c r="L3"/>
  <c r="C3" i="23" l="1"/>
  <c r="C5"/>
  <c r="E5" s="1"/>
  <c r="O5" i="1"/>
  <c r="C12" i="23"/>
  <c r="E12" s="1"/>
  <c r="O12" i="1"/>
  <c r="E3" i="23"/>
  <c r="O3" i="1"/>
  <c r="C3" i="17"/>
  <c r="C12"/>
  <c r="H5" i="18"/>
  <c r="N5" i="10" s="1"/>
  <c r="C5" i="17"/>
  <c r="G174" i="1"/>
  <c r="L4"/>
  <c r="L9"/>
  <c r="L8"/>
  <c r="L7"/>
  <c r="L10"/>
  <c r="L6"/>
  <c r="L11"/>
  <c r="C4" i="23" l="1"/>
  <c r="E4" s="1"/>
  <c r="C7"/>
  <c r="E7" s="1"/>
  <c r="O7" i="1"/>
  <c r="C10" i="23"/>
  <c r="E10" s="1"/>
  <c r="O10" i="1"/>
  <c r="C6" i="23"/>
  <c r="E6" s="1"/>
  <c r="O6" i="1"/>
  <c r="C9" i="23"/>
  <c r="E9" s="1"/>
  <c r="O9" i="1"/>
  <c r="C11" i="23"/>
  <c r="E11" s="1"/>
  <c r="O11" i="1"/>
  <c r="C8" i="23"/>
  <c r="E8" s="1"/>
  <c r="O8" i="1"/>
  <c r="O4"/>
  <c r="H7" i="18"/>
  <c r="N7" i="10" s="1"/>
  <c r="C7" i="17"/>
  <c r="C10"/>
  <c r="H6" i="18"/>
  <c r="N6" i="10" s="1"/>
  <c r="C6" i="17"/>
  <c r="C9"/>
  <c r="C4"/>
  <c r="H4" i="18"/>
  <c r="N4" i="10" s="1"/>
  <c r="H3" i="18"/>
  <c r="N3" i="10" s="1"/>
  <c r="C11" i="17"/>
  <c r="C8"/>
  <c r="U12" i="5"/>
  <c r="K12" s="1"/>
  <c r="M12" i="9"/>
  <c r="M3"/>
  <c r="U5" i="5"/>
  <c r="K5" s="1"/>
  <c r="M5" i="9"/>
  <c r="E3" i="17"/>
  <c r="G3" i="5" s="1"/>
  <c r="E5" i="17"/>
  <c r="G5" i="5" s="1"/>
  <c r="E12" i="17"/>
  <c r="G12" i="5" s="1"/>
  <c r="L174" i="1"/>
  <c r="L174" i="9"/>
  <c r="I173" i="18"/>
  <c r="C174" i="23" l="1"/>
  <c r="E174"/>
  <c r="N5" i="9"/>
  <c r="Q5" i="5"/>
  <c r="N3" i="9"/>
  <c r="N12"/>
  <c r="K174"/>
  <c r="K176" s="1"/>
  <c r="H173" i="18"/>
  <c r="U6" i="5"/>
  <c r="K6" s="1"/>
  <c r="M6" i="9"/>
  <c r="U4" i="5"/>
  <c r="K4" s="1"/>
  <c r="M4" i="9"/>
  <c r="U8" i="5"/>
  <c r="K8" s="1"/>
  <c r="M8" i="9"/>
  <c r="M9"/>
  <c r="U9" i="5"/>
  <c r="K9" s="1"/>
  <c r="U11"/>
  <c r="K11" s="1"/>
  <c r="M11" i="9"/>
  <c r="U7" i="5"/>
  <c r="K7" s="1"/>
  <c r="M7" i="9"/>
  <c r="U10" i="5"/>
  <c r="K10" s="1"/>
  <c r="M10" i="9"/>
  <c r="E6" i="17"/>
  <c r="G6" i="5" s="1"/>
  <c r="E9" i="17"/>
  <c r="G9" i="5" s="1"/>
  <c r="E8" i="17"/>
  <c r="G8" i="5" s="1"/>
  <c r="E4" i="17"/>
  <c r="G4" i="5" s="1"/>
  <c r="E7" i="17"/>
  <c r="G7" i="5" s="1"/>
  <c r="E11" i="17"/>
  <c r="G11" i="5" s="1"/>
  <c r="E10" i="17"/>
  <c r="G10" i="5" s="1"/>
  <c r="Q12"/>
  <c r="C174" i="17"/>
  <c r="N174" i="1"/>
  <c r="H175" i="18" l="1"/>
  <c r="N173" i="10"/>
  <c r="N11" i="9"/>
  <c r="Q11" i="5"/>
  <c r="N8" i="9"/>
  <c r="Q8" i="5"/>
  <c r="N10" i="9"/>
  <c r="Q10" i="5"/>
  <c r="N4" i="9"/>
  <c r="Q4" i="5"/>
  <c r="N6" i="9"/>
  <c r="Q6" i="5"/>
  <c r="N7" i="9"/>
  <c r="Q7" i="5"/>
  <c r="N9" i="9"/>
  <c r="Q9" i="5"/>
  <c r="M174" i="9"/>
  <c r="O174" i="1"/>
  <c r="E174" i="17"/>
  <c r="N174" i="9" l="1"/>
  <c r="G174" i="5"/>
  <c r="H174" i="1" l="1"/>
  <c r="E174" l="1"/>
  <c r="P174" i="10" l="1"/>
  <c r="N174"/>
  <c r="BH174" i="24"/>
  <c r="BI3"/>
  <c r="Q3" i="9" l="1"/>
  <c r="H3" i="5" s="1"/>
  <c r="BI174" i="24"/>
  <c r="F174" i="17"/>
  <c r="I174" i="5"/>
  <c r="S3" l="1"/>
  <c r="S174" s="1"/>
  <c r="O3"/>
  <c r="O174" s="1"/>
  <c r="H174"/>
  <c r="Q174" i="9"/>
  <c r="U3" i="5" l="1"/>
  <c r="Q3" s="1"/>
  <c r="Q174" s="1"/>
  <c r="U174" l="1"/>
  <c r="K3"/>
  <c r="K174" s="1"/>
  <c r="S176" s="1"/>
</calcChain>
</file>

<file path=xl/sharedStrings.xml><?xml version="1.0" encoding="utf-8"?>
<sst xmlns="http://schemas.openxmlformats.org/spreadsheetml/2006/main" count="6942" uniqueCount="417">
  <si>
    <t>ΕΙΔΟΣ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</si>
  <si>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</si>
  <si>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</si>
  <si>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</si>
  <si>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</si>
  <si>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</si>
  <si>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</si>
  <si>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</si>
  <si>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</si>
  <si>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</si>
  <si>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</si>
  <si>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</si>
  <si>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</si>
  <si>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</si>
  <si>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</si>
  <si>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</si>
  <si>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</si>
  <si>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</si>
  <si>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</si>
  <si>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</si>
  <si>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</si>
  <si>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</si>
  <si>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</si>
  <si>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</si>
  <si>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</si>
  <si>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</si>
  <si>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</si>
  <si>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</si>
  <si>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</si>
  <si>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</si>
  <si>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</si>
  <si>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συμβόλαιο</t>
  </si>
  <si>
    <t>ημ/νία απόδειξης</t>
  </si>
  <si>
    <t>διαφορά</t>
  </si>
  <si>
    <t>200π.χ.-1</t>
  </si>
  <si>
    <t>ΣΥΝΟΛΑ</t>
  </si>
  <si>
    <t>13η</t>
  </si>
  <si>
    <t>14η</t>
  </si>
  <si>
    <t>15η</t>
  </si>
  <si>
    <t>16η</t>
  </si>
  <si>
    <t>17η</t>
  </si>
  <si>
    <t>18η</t>
  </si>
  <si>
    <t>19η</t>
  </si>
  <si>
    <t>βιβλίο εσόδων</t>
  </si>
  <si>
    <t>υποχρεωτικά</t>
  </si>
  <si>
    <t>ΣΥΝΟΛΟ</t>
  </si>
  <si>
    <t>μεγαροσημα = αναφορά ΣΥΜΒΟΛΑΙΟ</t>
  </si>
  <si>
    <t>υπογραφές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</si>
  <si>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</si>
  <si>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</si>
  <si>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</si>
  <si>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</si>
  <si>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</si>
  <si>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</si>
  <si>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</si>
  <si>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</si>
  <si>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αντιγραφα</t>
  </si>
  <si>
    <t xml:space="preserve">σύνολο </t>
  </si>
  <si>
    <t>για πολίτη εν 200</t>
  </si>
  <si>
    <t>ηθικώς πρέπει</t>
  </si>
  <si>
    <t>χαρτόσημα</t>
  </si>
  <si>
    <t>συνολα</t>
  </si>
  <si>
    <t>εξαιρέσεις = ΙΔΕ νομοθεσία</t>
  </si>
  <si>
    <t>0,8% ( έως 120χιλ ) + 0,7% ( έως 380χιλ ) + 0,65 ( έως 380χιλ ) + κλιμακούμενο το υπόλοιπο {{{ 9/10/2015 έως σήμερα }}}</t>
  </si>
  <si>
    <t>ΦΠΑ</t>
  </si>
  <si>
    <t>αξια Πραξης</t>
  </si>
  <si>
    <t>συμβολαιογραφος προ ΦΠΑ</t>
  </si>
  <si>
    <t>συμβολαιογραφος ΤΕΛΙΚΟ</t>
  </si>
  <si>
    <t>παρακρατηση</t>
  </si>
  <si>
    <t>συμβολαιογραφος</t>
  </si>
  <si>
    <t>πάγιες = 20€ για 1ο φύλλο  {{{ 3/8/2009 έως σήμερα }}}</t>
  </si>
  <si>
    <t>αριθμος</t>
  </si>
  <si>
    <t>ημερομηνία</t>
  </si>
  <si>
    <t>βιβλίο</t>
  </si>
  <si>
    <t>ΕΠΙ ΠΑΝΤΟΣ συμβολαιογραφικού εγγράφου ο Συμβολαιογράφος παίρνει ως αμοιβή = 20€ ( 3/8/2009 έως σήμερα )</t>
  </si>
  <si>
    <t>ΑΓΑΠΕ σύνολο</t>
  </si>
  <si>
    <t>καθυστέρηση μεταγραφή</t>
  </si>
  <si>
    <t xml:space="preserve">φύλλα περίληψης   </t>
  </si>
  <si>
    <t xml:space="preserve">σύνταξη περίληψης   </t>
  </si>
  <si>
    <t>δικαιώ ματα</t>
  </si>
  <si>
    <t>διαφορά σε μήνες</t>
  </si>
  <si>
    <t>διαφορά σε έτη</t>
  </si>
  <si>
    <t>ΦΑΚΕΛΟΣ</t>
  </si>
  <si>
    <t>έπρεπε</t>
  </si>
  <si>
    <t>πήρε</t>
  </si>
  <si>
    <t>ΤΟΓΚΑ</t>
  </si>
  <si>
    <t>σύνολο συμβολαίου</t>
  </si>
  <si>
    <t>δικαιώματα = 20 ή 20 + D*0,8% + κλιμακούμενες</t>
  </si>
  <si>
    <t>πάγια</t>
  </si>
  <si>
    <t>ή πάγιο</t>
  </si>
  <si>
    <t>συν (+) αναλογικά</t>
  </si>
  <si>
    <t>ΦΠΑ = 24%</t>
  </si>
  <si>
    <t>σχετικά συμβόλαια</t>
  </si>
  <si>
    <t>ζημιά</t>
  </si>
  <si>
    <t>έτη/μήνες εξόφλησης</t>
  </si>
  <si>
    <t>συμβολαιο γραφος</t>
  </si>
  <si>
    <t>παρα κρατηση</t>
  </si>
  <si>
    <t>2α φύλλα = 5€ αναλογικές &amp; 6€ υπόλοιπες πράξεις {{{ 21/1/2012 έως σήμερα }}}</t>
  </si>
  <si>
    <t>δικαιώματα 2'+κλπ φύλλα = 5€ ή 6€</t>
  </si>
  <si>
    <t>τροποποίηση</t>
  </si>
  <si>
    <t xml:space="preserve">συμβολαιογραφος </t>
  </si>
  <si>
    <t>παρατηρησεις</t>
  </si>
  <si>
    <t>αξία πράξης</t>
  </si>
  <si>
    <t>πληθος</t>
  </si>
  <si>
    <t>γιαΒιβλίο συμβολαίων</t>
  </si>
  <si>
    <t>δικαιώματα επί μεταγραφής = 10€ ή 15€</t>
  </si>
  <si>
    <t>ημερ</t>
  </si>
  <si>
    <t>προς Δ.Ο.Υ</t>
  </si>
  <si>
    <t>από Δ.Ο.Υ</t>
  </si>
  <si>
    <t>ΦΠΑ = 24% από 1/7/2016</t>
  </si>
  <si>
    <t>ΒΙΒΛΙΑ ΕΣΟΔΩΝ - ???</t>
  </si>
  <si>
    <t>αντι γραφα</t>
  </si>
  <si>
    <t>χαρτό σημα</t>
  </si>
  <si>
    <t>δικαιώματα</t>
  </si>
  <si>
    <t>αντίγραφα</t>
  </si>
  <si>
    <t>μεταγραφή</t>
  </si>
  <si>
    <t>δηλΦόρου</t>
  </si>
  <si>
    <t>4€ αναλογΕπιΠράξης - 5€ αναλΜετάΠράξη &amp; πάγιες</t>
  </si>
  <si>
    <t>10/φύλο</t>
  </si>
  <si>
    <t>διαφοροποίηση ποσών</t>
  </si>
  <si>
    <t>ζημιά εκπρόθεσμου</t>
  </si>
  <si>
    <t>**14** = εκτός γραφείου = ΔΕΝ γράφει</t>
  </si>
  <si>
    <t>**1** = αφαίρεση ΤΑΧΔΙΚ - κλπ</t>
  </si>
  <si>
    <t>**1β** = δικηγόροι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</si>
  <si>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</si>
  <si>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</si>
  <si>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</si>
  <si>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</si>
  <si>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</si>
  <si>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</si>
  <si>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</si>
  <si>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</si>
  <si>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>**12** = συμβόλαιο - 1η σελίδα , αριστερά , επάνω = ΔΕΝ έχει σφραγίδα</t>
  </si>
  <si>
    <t xml:space="preserve">**13** = περί δήλωση φόρου = ΔΕΝ γράφει </t>
  </si>
  <si>
    <t>**55* = ΔΕΝ γράφει ποσά</t>
  </si>
  <si>
    <t>**19** = ΤΑΧΔΙΚ = ΔΕΝ χρεώνει</t>
  </si>
  <si>
    <t>**21** = ΤΑΧΔΙΚ = ΔΕΝ έχει στο συμβόλαιο</t>
  </si>
  <si>
    <t>**25** = αντίγραφα ΚΛΠ συνημμένα = από αρχείο φωτοτυπία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</si>
  <si>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</si>
  <si>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</si>
  <si>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</si>
  <si>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</si>
  <si>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</si>
  <si>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</si>
  <si>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</si>
  <si>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</si>
  <si>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</si>
  <si>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</si>
  <si>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</si>
  <si>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</si>
  <si>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</si>
  <si>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</si>
  <si>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</si>
  <si>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</si>
  <si>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**41β** =  εφαρμογή ''e'' = ΔΕΝ έχει επάνω αριθμό ή φύλλο ή όνομα συμβολαιογράφου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</si>
  <si>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</si>
  <si>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</si>
  <si>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</si>
  <si>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</si>
  <si>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</si>
  <si>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</si>
  <si>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</si>
  <si>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</si>
  <si>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</si>
  <si>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</si>
  <si>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**26** = ταμεία &amp; χαρτόσημα μεταγραφής</t>
  </si>
  <si>
    <t>**27** = ταμεία &amp; χαρτόσημα δήλωση φόρου Δ.Ο.Υ.</t>
  </si>
  <si>
    <t>**32** = φάκελος - συμβόλαιο = ΕΧΕΙ επάνω όνομα συμβολαιογράφου = διόρθωση από κύρο</t>
  </si>
  <si>
    <t>**37** = φάκελος = έχω αντίγραφα σε WORD</t>
  </si>
  <si>
    <t>**41β** =  εφαρμογή ''e'' = ΔΕΝ έχει επάνω αριθμό ή φύλλο ή όνομα συμβολαιογράφου ή έχει Κύρου</t>
  </si>
  <si>
    <t>**25** = ΚΑΒΑΛΑ</t>
  </si>
  <si>
    <t>γιαΠολυπρ</t>
  </si>
  <si>
    <t>*7α*</t>
  </si>
  <si>
    <t>*7β*</t>
  </si>
  <si>
    <t>*7γ*</t>
  </si>
  <si>
    <t>*21*</t>
  </si>
  <si>
    <t>10 συν(+) 15</t>
  </si>
  <si>
    <t>*1β1* = γραμματοσειρά</t>
  </si>
  <si>
    <t>**1β3** = μεσιτης</t>
  </si>
  <si>
    <t>10 ή 25</t>
  </si>
  <si>
    <t>διαθήκη</t>
  </si>
  <si>
    <t>κληρονομιάςΑποδοχή</t>
  </si>
  <si>
    <t>οριζόντιος</t>
  </si>
  <si>
    <t>*2β*</t>
  </si>
  <si>
    <t>*19*</t>
  </si>
  <si>
    <t>συμβό λαιο</t>
  </si>
  <si>
    <t>8 εως 80</t>
  </si>
  <si>
    <t>4 εως 40</t>
  </si>
  <si>
    <t>4 εως 80</t>
  </si>
  <si>
    <t>*1β2* = πολύ χαμηλά το κείμενο</t>
  </si>
  <si>
    <t>*1β4* = γραμματοσειρά</t>
  </si>
  <si>
    <t>*1β5* = διάστιχο</t>
  </si>
  <si>
    <t>μεΜυαλάΤου2019δενΘάπερνε</t>
  </si>
  <si>
    <t>ντιΜιΧο</t>
  </si>
  <si>
    <t>%</t>
  </si>
  <si>
    <t>συμβ/γράφος</t>
  </si>
  <si>
    <t>εκτόςΓραφ</t>
  </si>
  <si>
    <t>γιαΤροποπ</t>
  </si>
  <si>
    <t>bookmabOldStyle</t>
  </si>
  <si>
    <t>πολλυπρ</t>
  </si>
  <si>
    <t>πολλαπλή</t>
  </si>
  <si>
    <t>δικαιώματα για πολλυπρόσωπες</t>
  </si>
  <si>
    <t>**2α** = φύλλα 2α ΚΛΠ = ΔΕΝ αναφέρει</t>
  </si>
  <si>
    <t>**2β** = φύλλα 2α ΚΛΠ = ΔΕΝ χρεώνει</t>
  </si>
  <si>
    <t>**2γ** = φύλλα 2α ΚΛΠ = ΛΑΘΟΣ χρέωση</t>
  </si>
  <si>
    <t>**5α** = ΔΕΝ αναφέρει</t>
  </si>
  <si>
    <t>**5β** = πολλυπρόσωπη ΔΕΝ χρεώνει</t>
  </si>
  <si>
    <t>**5γ** = ΛΑΘΟΣ χρέωση</t>
  </si>
  <si>
    <t>*5β*</t>
  </si>
  <si>
    <t>*5α*</t>
  </si>
  <si>
    <t>*5γ*</t>
  </si>
  <si>
    <t>*7δ*</t>
  </si>
  <si>
    <t>*7ε*</t>
  </si>
  <si>
    <t>*7ζ*</t>
  </si>
  <si>
    <t>*7η*</t>
  </si>
  <si>
    <t>**7α** = αντίγραφα ΚΛΠ συνημμένα = από αρχείο φωτοτυπία = ΑΤΕΛΩΣ</t>
  </si>
  <si>
    <t>προς υποθηκοφ κτηματολογ</t>
  </si>
  <si>
    <t>απο υποθηκοφ κτηματολογ</t>
  </si>
  <si>
    <t>**8α1** = αίτηση ΔΕΝ γράφει</t>
  </si>
  <si>
    <t>**8α2* = αίτηση ΔΕΝ χρεώνει</t>
  </si>
  <si>
    <t>**8β1** = περίληψη ΔΕΝ γράφει</t>
  </si>
  <si>
    <t>**8β2** = περίληψη ΔΕΝ χρεώνει</t>
  </si>
  <si>
    <t>8α1-8α2</t>
  </si>
  <si>
    <t>8β1-8β2</t>
  </si>
  <si>
    <t>προς ντιΜιΧο</t>
  </si>
  <si>
    <t>*--Μ-- στο βιβλΣυμβ</t>
  </si>
  <si>
    <t>**9α** = μεταγραφή ΔΕΝ έχω</t>
  </si>
  <si>
    <t>**9β** = φάκελο ΔΕΝ έχω</t>
  </si>
  <si>
    <t>**13α** = περί δήλωση φόρου ΔΕΝ γράφει</t>
  </si>
  <si>
    <t>**13β** = δήλωση φόρου ΔΕΝ χρεώνει</t>
  </si>
  <si>
    <t>δήλωση φόρου</t>
  </si>
  <si>
    <t>συνημμένα</t>
  </si>
  <si>
    <t>*13α*</t>
  </si>
  <si>
    <t>*13β*</t>
  </si>
  <si>
    <t>καβαλα</t>
  </si>
  <si>
    <t>ζημία εκπρόθεσμου</t>
  </si>
  <si>
    <t>καβάλα</t>
  </si>
  <si>
    <t>προςΔ.Ο.Υ.</t>
  </si>
  <si>
    <t>*7αα*</t>
  </si>
  <si>
    <t>*7δδ*</t>
  </si>
  <si>
    <t>παρατηρήσεις /// προς ντιΜιΧο</t>
  </si>
  <si>
    <t>αιτήσεις</t>
  </si>
  <si>
    <t>υπεύθυνες δηλώσεις</t>
  </si>
  <si>
    <t>μεΜυαλάΤου2024θάΠάρει</t>
  </si>
  <si>
    <t>με τα μυαλά του 2019  ΔΕΝ θάπερνε</t>
  </si>
  <si>
    <t>με τα μυαλά του 2024 ΘΑ πάρει</t>
  </si>
  <si>
    <t>*81*</t>
  </si>
  <si>
    <t>*82*</t>
  </si>
  <si>
    <t>*83*</t>
  </si>
  <si>
    <t>**81** = υπΔηλ - αιγιαλο-ρεμα = 1*10=10</t>
  </si>
  <si>
    <t>**82** = υπΔηλ-αδόμητο = 1*10=10</t>
  </si>
  <si>
    <t>*84*</t>
  </si>
  <si>
    <t>*85*</t>
  </si>
  <si>
    <t>*86*</t>
  </si>
  <si>
    <t>διάφορα</t>
  </si>
  <si>
    <t>**91α** = ενημερότητα φορολογική</t>
  </si>
  <si>
    <t>**91β** = ενημερότητα ασφαλιστική</t>
  </si>
  <si>
    <t>**91β2** = ενημερότητα ασφαλιστική = ΔΕΝ</t>
  </si>
  <si>
    <t>**91α2** = ενημερότητα φορολογική = ΔΕΝ</t>
  </si>
  <si>
    <t>*91α*</t>
  </si>
  <si>
    <t>91α2*</t>
  </si>
  <si>
    <t>*91β2*</t>
  </si>
  <si>
    <t>ενημερότητες</t>
  </si>
  <si>
    <t>*91β*</t>
  </si>
  <si>
    <t>**91γ** = ΕΝΦΙΑ</t>
  </si>
  <si>
    <t>*91γ*</t>
  </si>
  <si>
    <t>πληρωμές</t>
  </si>
  <si>
    <t>**92α** = τράπεζα</t>
  </si>
  <si>
    <t>**92β** = από ιντερνετ</t>
  </si>
  <si>
    <t>*92γ* = στην υπηρεσία</t>
  </si>
  <si>
    <t>*92α*</t>
  </si>
  <si>
    <t>*92β*</t>
  </si>
  <si>
    <t>*92γ*</t>
  </si>
  <si>
    <t>κτηματολόγιο</t>
  </si>
  <si>
    <t>φόρος</t>
  </si>
  <si>
    <t>υποθηκοφυλακείο</t>
  </si>
  <si>
    <t>εξόφληση πωλητή</t>
  </si>
  <si>
    <t>10 ανά φύλλο</t>
  </si>
  <si>
    <t>**13γ** = ααΓης</t>
  </si>
  <si>
    <t>**13δ** = Κ1</t>
  </si>
  <si>
    <t>**13ε** = φύλλο αντικειμενικού προσδιορισμού</t>
  </si>
  <si>
    <t>**93α** = συμβουλές = 30/ώρα</t>
  </si>
  <si>
    <t>*93α*</t>
  </si>
  <si>
    <t>*93β*</t>
  </si>
  <si>
    <t>*93β* = επικύρωση = 5</t>
  </si>
  <si>
    <t>**93γ** = τηλέφωνα</t>
  </si>
  <si>
    <t>*93γ*</t>
  </si>
  <si>
    <t>**93δ** = e mail</t>
  </si>
  <si>
    <t>**93ε** = ταλαιπωρία ''ΠΡΟΣ''</t>
  </si>
  <si>
    <t>**93ζ** = μετάφραση</t>
  </si>
  <si>
    <t>**93η** = σεξουαλική παρενόχληση</t>
  </si>
  <si>
    <t>*93δ*</t>
  </si>
  <si>
    <t>*93ε*</t>
  </si>
  <si>
    <t>*93ζ*</t>
  </si>
  <si>
    <t>1β</t>
  </si>
  <si>
    <t>1β1</t>
  </si>
  <si>
    <t>1β2</t>
  </si>
  <si>
    <t>1β3</t>
  </si>
  <si>
    <t>1β4</t>
  </si>
  <si>
    <t>1β5</t>
  </si>
  <si>
    <t>**14α** = εκτός γραφείου = ΔΕΝ γράφει</t>
  </si>
  <si>
    <t>**14β** = εκτός γραφείου = ΔΕΝ χρεώνει</t>
  </si>
  <si>
    <t>*2α*</t>
  </si>
  <si>
    <t>*2γ*</t>
  </si>
  <si>
    <t>δικαιώματα πολλυπρόσωπης σύμβασης</t>
  </si>
  <si>
    <t>**7αα**=σφραγίδα - υπογραφή στα ΑΤΕΛΩΣ = 5</t>
  </si>
  <si>
    <t>**7β**=συν (+) 1 για κτηματολόγιο -μεταγραφή</t>
  </si>
  <si>
    <t>**7ββ**= χαρτόσημο για κτηματολόγιο -μεταγραφή</t>
  </si>
  <si>
    <t>**7γγ**= σφραγίδα - υπογραφή για Δ.Ο.Υ. ΑΤΕΛΩΣ</t>
  </si>
  <si>
    <t>**7δ**=συν (+) 1 για δάνειο</t>
  </si>
  <si>
    <t>**7ε**=συν (+) 1 για ΕΣΠΑ</t>
  </si>
  <si>
    <t>**7ζ**=συν (+) 1 για λογιστή ΑΤΕΛΩΣ</t>
  </si>
  <si>
    <t>**7ζζ**= σφραγίδα - υπογραφή για λογιστή ΑΤΕΛΩΣ</t>
  </si>
  <si>
    <t>13γ</t>
  </si>
  <si>
    <t>13δ</t>
  </si>
  <si>
    <t>13ε</t>
  </si>
  <si>
    <t>**56* = ΔΕΝ γράφει ΦΠΑ</t>
  </si>
  <si>
    <t>**57* = λάθος ΦΠΑ</t>
  </si>
  <si>
    <t>*55*</t>
  </si>
  <si>
    <t>*56*</t>
  </si>
  <si>
    <t>*57*</t>
  </si>
  <si>
    <t>ΦΠΑ ντιΜιΧο</t>
  </si>
  <si>
    <t>**61* = ΔΕΝ αναφέρει</t>
  </si>
  <si>
    <t>**62** = ΔΕΝ χρεώνει</t>
  </si>
  <si>
    <t>**63* = λάθος χρέωση</t>
  </si>
  <si>
    <t>*71α*</t>
  </si>
  <si>
    <t>*71β*</t>
  </si>
  <si>
    <t>*71γ*</t>
  </si>
  <si>
    <t>*71δ*</t>
  </si>
  <si>
    <t>*71ε*</t>
  </si>
  <si>
    <t>*72α*</t>
  </si>
  <si>
    <t>*73α*</t>
  </si>
  <si>
    <t>*74α*</t>
  </si>
  <si>
    <t>*74β*</t>
  </si>
  <si>
    <t>*74γ*</t>
  </si>
  <si>
    <t>**83** = υπΔηλ-μόνιμη κατοικία = 1*10=10</t>
  </si>
  <si>
    <t>**84** = υπΔηλ-κτησίματος οικίας = 1*10=10</t>
  </si>
  <si>
    <t>ΤΑΠ</t>
  </si>
  <si>
    <t>ΔΕΥΑΘ</t>
  </si>
  <si>
    <t>ταμεία</t>
  </si>
  <si>
    <t>**71α** = δημοςΓη = αίτηση-πήγαινε-έλα =10+10+10 = 30</t>
  </si>
  <si>
    <t>**71β** = δημοςΔηλΙδικτησίας = αίτηση-πήγαινε-έλα =10+10+10 = 30</t>
  </si>
  <si>
    <t>**71γ** = δημοςΤΑΠ = αίτηση-πήγαινε-έλα =10+10+10 = 30</t>
  </si>
  <si>
    <t>**71δ** = δήμος - πλησιετέρων = αίτηση-πήγαινε-έλα =10+10+10 = 30</t>
  </si>
  <si>
    <t>**71ε** = δήμος -ληξιαρχική θανάτου= αίτηση-πήγαινε-έλα =10+10+10 = 30</t>
  </si>
  <si>
    <t>**72α** = Δ.Ο.Υ.-πιστοποιητικό Νομου...= αίτηση-πήγαινε-έλα =10+25+25 = 60</t>
  </si>
  <si>
    <t>**73α** = Νομαρχία = αίτηση-πήγαινε-έλα =10+25+25 = 60</t>
  </si>
  <si>
    <t>**74α** = πρωτοδικείο = αίτηση-πήγαινε-έλα =10+25+25 = 60</t>
  </si>
  <si>
    <t>**74β** = ειρηνοδικείο = αίτηση-πήγαινε-έλα =10+10+10 = 30</t>
  </si>
  <si>
    <t>**74γ** = χαρτόσημο = 5</t>
  </si>
  <si>
    <t>σύνολα ντιΜιΧο</t>
  </si>
  <si>
    <t>αίτηση υποθ/κείο</t>
  </si>
  <si>
    <t>αίτηση κτημ/λόγιο</t>
  </si>
  <si>
    <t>8γ1-8γ2</t>
  </si>
  <si>
    <t>3-αίτηση /// 2-συμβόλαιο</t>
  </si>
  <si>
    <t>*7ββ*</t>
  </si>
  <si>
    <t>*7γγ*</t>
  </si>
  <si>
    <t>*7εε*</t>
  </si>
  <si>
    <t>*7ζζ*</t>
  </si>
  <si>
    <t>**7γ**=συν (+) 1 για Δ.Ο.Υ. = ΑΤΕΛΩΣ =5</t>
  </si>
  <si>
    <t>**7δδ**= χαρτόσημο για δάνειο</t>
  </si>
  <si>
    <t>**7εε**= χαρτόσημο για ΕΣΠΑ</t>
  </si>
  <si>
    <t>**85** = υπΔηλ-μετάθεσης του χρόνου γένεσης φορολογικής υποχρέωσης = 1*10=10</t>
  </si>
  <si>
    <t>**8γ1** = αίτηση κτηματολόγιο ΔΕΝ γράφει</t>
  </si>
  <si>
    <t>**8γ2* = αίτηση κτηματολόγιο ΔΕΝ χρεώνει</t>
  </si>
  <si>
    <t>**86** = υπΔηλ-τακτοποίησης η ΜΗ = 1*10=10</t>
  </si>
  <si>
    <t>**88** = υπΔηλ-??? = 1*10=10</t>
  </si>
  <si>
    <t>**64** = πολλαπλή πάγια</t>
  </si>
  <si>
    <t>**64α** = κληρονομιά ΑΤΥΠΗ</t>
  </si>
  <si>
    <t>**64β** = διαθήκη στο μαξιλάρι</t>
  </si>
  <si>
    <t>**64γ** = διανομή , …… ΚΛΠ … ΑΤΥΠΗ</t>
  </si>
  <si>
    <t>**65* = πολλαπλή αναλογική</t>
  </si>
  <si>
    <t>**65α** = δωρεά-γονική ΑΤΥΠΗ</t>
  </si>
  <si>
    <t>**65β* = αγοραπωλησία ΑΤΥΠΗ ή ΠΑΛΙΟΧΑΡΤΟ</t>
  </si>
  <si>
    <t>**65γ* = χρησικτησία</t>
  </si>
  <si>
    <t>**65δ** = διανομή , …… ΚΛΠ … ΑΤΥΠΗ</t>
  </si>
  <si>
    <t>**66α* = γονικής - δωρεάς ΕΠΙΚΑΡΠΙΑ</t>
  </si>
  <si>
    <t>**66β* = γονικής - δωρεάς ΨΙΛΗ ΚΥΡΙΟΤΗΤΑ</t>
  </si>
  <si>
    <t>*1δ1α*</t>
  </si>
  <si>
    <t>*1δ1β*</t>
  </si>
  <si>
    <t>*1δ1γ*</t>
  </si>
  <si>
    <t>*1δ2α*</t>
  </si>
  <si>
    <t>*1δ2β*</t>
  </si>
  <si>
    <t>**1δ1α** = πάγιο αναλογικής ΔΕΝ αναφέρει</t>
  </si>
  <si>
    <t>**1δ1β** = πάγιο αναλογικής ΔΕΝ χρεώνει</t>
  </si>
  <si>
    <t>**1δ1γ** = ΛΑΘΟΣ χρέωση πάγιο αναλογικής</t>
  </si>
  <si>
    <t>**1δ2α** = ΛΑΘΟΣ χρέωση πάγιο</t>
  </si>
  <si>
    <t>**1δ2β** = ΛΑΘΟΣ χρέωση δικαιώματα</t>
  </si>
  <si>
    <t>**87** = υπΔηλ-ΟΧΙμεσίτης = 1*10=10</t>
  </si>
  <si>
    <t>**89** = υπΔηλ-??? = 1*10=10</t>
  </si>
  <si>
    <t>*87*</t>
  </si>
  <si>
    <t>*88*</t>
  </si>
  <si>
    <t>*89*</t>
  </si>
  <si>
    <t>*7θ*</t>
  </si>
  <si>
    <t>*7θθ*</t>
  </si>
  <si>
    <t>*7ι*</t>
  </si>
  <si>
    <t>*7κ*</t>
  </si>
  <si>
    <t>*7κκ*</t>
  </si>
  <si>
    <t>**7η**=συν (+) 1 για πιστοποιητικό μεταγραφής</t>
  </si>
  <si>
    <t>**7θ**=συν (+) 1 για τοπογραφικό</t>
  </si>
  <si>
    <t>**7θθ**=  σφραγίδα - υπογραφή για τοπογραφικό</t>
  </si>
  <si>
    <t>**7ι**=συν (+) 1 για πιστοποιητικό κτηματολογίου</t>
  </si>
  <si>
    <t>**7κ**=συν (+) 1 για ;;;????;;;</t>
  </si>
  <si>
    <t>**7κκ**= χαρτόσημα ΥΠΟΛΟΙΠΩΝ</t>
  </si>
  <si>
    <t>*75*β</t>
  </si>
  <si>
    <t>*76*</t>
  </si>
  <si>
    <t>*75α*</t>
  </si>
  <si>
    <t>**75α** = διαθήκη δημοσίευση = αίτηση-διαθήκη-πήγαινε-έλα =10+12+25+25 = 72</t>
  </si>
  <si>
    <t>**75ββ** = διαθήκη δημοσίευση χαρτόσημα</t>
  </si>
  <si>
    <t>**76** = κλπ υπηρεσίες = αίτηση-πήγαινε-έλα =10+25+25 = 60</t>
  </si>
  <si>
    <t>*93η*</t>
  </si>
  <si>
    <t>*93θ*</t>
  </si>
  <si>
    <t>*93θ* = χαρτοσήμανση εγγράφου συμβολαίου  (π.χ. τοπογραφικό</t>
  </si>
  <si>
    <t>**30** = φάκελος - συμβόλαιο = ΔΕΝ έχει επάνω αα συμβολαιου &amp; φύλλο &amp; συμβολαιογράφου</t>
  </si>
  <si>
    <t>ντιΜιΧο-ΦΠΑ</t>
  </si>
  <si>
    <t>ντιμΙΧο-ΦΠΑ</t>
  </si>
  <si>
    <t>προς 14-βιβλίο εσόδων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</si>
</sst>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</numFmts>
  <fonts count="48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9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2"/>
      <color rgb="FF0070C0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indexed="8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70C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257">
    <xf numFmtId="0" fontId="0" fillId="0" borderId="0"/>
    <xf numFmtId="43" fontId="1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7" fillId="0" borderId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7" fillId="0" borderId="0"/>
    <xf numFmtId="43" fontId="1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7" fillId="0" borderId="0"/>
    <xf numFmtId="43" fontId="1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71">
    <xf numFmtId="0" fontId="0" fillId="0" borderId="0" xfId="0"/>
    <xf numFmtId="43" fontId="20" fillId="0" borderId="1" xfId="0" applyNumberFormat="1" applyFont="1" applyFill="1" applyBorder="1" applyAlignment="1"/>
    <xf numFmtId="43" fontId="22" fillId="0" borderId="0" xfId="1" applyFont="1"/>
    <xf numFmtId="0" fontId="22" fillId="0" borderId="0" xfId="0" applyFont="1"/>
    <xf numFmtId="43" fontId="22" fillId="0" borderId="0" xfId="1" applyFont="1" applyFill="1"/>
    <xf numFmtId="0" fontId="22" fillId="0" borderId="0" xfId="0" applyFont="1" applyFill="1"/>
    <xf numFmtId="0" fontId="22" fillId="0" borderId="0" xfId="0" applyFont="1" applyAlignment="1">
      <alignment wrapText="1"/>
    </xf>
    <xf numFmtId="164" fontId="21" fillId="0" borderId="9" xfId="1" applyNumberFormat="1" applyFont="1" applyBorder="1" applyAlignment="1">
      <alignment horizontal="center" vertical="center" wrapText="1"/>
    </xf>
    <xf numFmtId="164" fontId="22" fillId="0" borderId="0" xfId="1" applyNumberFormat="1" applyFont="1"/>
    <xf numFmtId="0" fontId="22" fillId="0" borderId="0" xfId="0" applyFont="1" applyAlignment="1">
      <alignment horizontal="center"/>
    </xf>
    <xf numFmtId="164" fontId="21" fillId="0" borderId="9" xfId="1" applyNumberFormat="1" applyFont="1" applyFill="1" applyBorder="1" applyAlignment="1">
      <alignment horizontal="center" vertical="center" wrapText="1"/>
    </xf>
    <xf numFmtId="43" fontId="20" fillId="0" borderId="1" xfId="1" applyFont="1" applyBorder="1"/>
    <xf numFmtId="0" fontId="21" fillId="0" borderId="0" xfId="0" applyFont="1"/>
    <xf numFmtId="164" fontId="22" fillId="7" borderId="1" xfId="1" applyNumberFormat="1" applyFont="1" applyFill="1" applyBorder="1"/>
    <xf numFmtId="164" fontId="24" fillId="7" borderId="2" xfId="1" applyNumberFormat="1" applyFont="1" applyFill="1" applyBorder="1" applyAlignment="1">
      <alignment horizontal="center" vertical="center"/>
    </xf>
    <xf numFmtId="0" fontId="19" fillId="7" borderId="1" xfId="0" applyFont="1" applyFill="1" applyBorder="1"/>
    <xf numFmtId="164" fontId="19" fillId="7" borderId="1" xfId="1" applyNumberFormat="1" applyFont="1" applyFill="1" applyBorder="1"/>
    <xf numFmtId="43" fontId="19" fillId="7" borderId="15" xfId="1" applyFont="1" applyFill="1" applyBorder="1" applyAlignment="1">
      <alignment horizontal="right" vertical="center"/>
    </xf>
    <xf numFmtId="43" fontId="19" fillId="7" borderId="1" xfId="1" applyFont="1" applyFill="1" applyBorder="1" applyAlignment="1">
      <alignment horizontal="right" vertical="center"/>
    </xf>
    <xf numFmtId="0" fontId="22" fillId="7" borderId="0" xfId="0" applyFont="1" applyFill="1"/>
    <xf numFmtId="14" fontId="19" fillId="7" borderId="1" xfId="0" applyNumberFormat="1" applyFont="1" applyFill="1" applyBorder="1" applyAlignment="1">
      <alignment horizontal="center" vertical="center"/>
    </xf>
    <xf numFmtId="164" fontId="19" fillId="7" borderId="15" xfId="1" applyNumberFormat="1" applyFont="1" applyFill="1" applyBorder="1"/>
    <xf numFmtId="1" fontId="24" fillId="7" borderId="1" xfId="1" applyNumberFormat="1" applyFont="1" applyFill="1" applyBorder="1" applyAlignment="1">
      <alignment horizontal="center" vertical="center"/>
    </xf>
    <xf numFmtId="43" fontId="24" fillId="7" borderId="1" xfId="0" applyNumberFormat="1" applyFont="1" applyFill="1" applyBorder="1" applyAlignment="1">
      <alignment horizontal="center" vertical="center" wrapText="1"/>
    </xf>
    <xf numFmtId="43" fontId="19" fillId="7" borderId="3" xfId="1" applyFont="1" applyFill="1" applyBorder="1" applyAlignment="1">
      <alignment horizontal="right" vertical="center"/>
    </xf>
    <xf numFmtId="43" fontId="19" fillId="7" borderId="3" xfId="1" applyFont="1" applyFill="1" applyBorder="1" applyAlignment="1">
      <alignment horizontal="center" vertical="center"/>
    </xf>
    <xf numFmtId="0" fontId="22" fillId="7" borderId="1" xfId="0" applyFont="1" applyFill="1" applyBorder="1"/>
    <xf numFmtId="0" fontId="22" fillId="7" borderId="1" xfId="0" applyFont="1" applyFill="1" applyBorder="1" applyAlignment="1">
      <alignment wrapText="1"/>
    </xf>
    <xf numFmtId="164" fontId="24" fillId="7" borderId="1" xfId="1" applyNumberFormat="1" applyFont="1" applyFill="1" applyBorder="1" applyAlignment="1">
      <alignment horizontal="center" vertical="center"/>
    </xf>
    <xf numFmtId="43" fontId="22" fillId="7" borderId="15" xfId="1" applyFont="1" applyFill="1" applyBorder="1"/>
    <xf numFmtId="14" fontId="22" fillId="0" borderId="0" xfId="0" applyNumberFormat="1" applyFont="1"/>
    <xf numFmtId="14" fontId="22" fillId="7" borderId="1" xfId="0" applyNumberFormat="1" applyFont="1" applyFill="1" applyBorder="1"/>
    <xf numFmtId="43" fontId="24" fillId="7" borderId="1" xfId="1" applyFont="1" applyFill="1" applyBorder="1" applyAlignment="1">
      <alignment horizontal="right" vertical="center"/>
    </xf>
    <xf numFmtId="164" fontId="22" fillId="7" borderId="1" xfId="1" applyNumberFormat="1" applyFont="1" applyFill="1" applyBorder="1" applyAlignment="1">
      <alignment wrapText="1"/>
    </xf>
    <xf numFmtId="14" fontId="22" fillId="7" borderId="1" xfId="1" applyNumberFormat="1" applyFont="1" applyFill="1" applyBorder="1" applyAlignment="1">
      <alignment wrapText="1"/>
    </xf>
    <xf numFmtId="165" fontId="22" fillId="7" borderId="1" xfId="1" applyNumberFormat="1" applyFont="1" applyFill="1" applyBorder="1" applyAlignment="1">
      <alignment wrapText="1"/>
    </xf>
    <xf numFmtId="43" fontId="22" fillId="7" borderId="1" xfId="1" applyFont="1" applyFill="1" applyBorder="1" applyAlignment="1">
      <alignment wrapText="1"/>
    </xf>
    <xf numFmtId="43" fontId="22" fillId="7" borderId="0" xfId="1" applyFont="1" applyFill="1" applyAlignment="1">
      <alignment wrapText="1"/>
    </xf>
    <xf numFmtId="43" fontId="22" fillId="7" borderId="1" xfId="1" applyFont="1" applyFill="1" applyBorder="1"/>
    <xf numFmtId="0" fontId="21" fillId="6" borderId="9" xfId="0" applyFont="1" applyFill="1" applyBorder="1" applyAlignment="1">
      <alignment horizontal="center" vertical="center" wrapText="1"/>
    </xf>
    <xf numFmtId="43" fontId="21" fillId="7" borderId="9" xfId="1" applyFont="1" applyFill="1" applyBorder="1" applyAlignment="1">
      <alignment horizontal="center" vertical="center" wrapText="1"/>
    </xf>
    <xf numFmtId="43" fontId="21" fillId="4" borderId="9" xfId="1" applyFont="1" applyFill="1" applyBorder="1" applyAlignment="1">
      <alignment horizontal="center" vertical="center" wrapText="1"/>
    </xf>
    <xf numFmtId="43" fontId="21" fillId="5" borderId="9" xfId="1" applyFont="1" applyFill="1" applyBorder="1" applyAlignment="1">
      <alignment horizontal="center" vertical="center" wrapText="1"/>
    </xf>
    <xf numFmtId="43" fontId="19" fillId="7" borderId="15" xfId="1" applyFont="1" applyFill="1" applyBorder="1"/>
    <xf numFmtId="164" fontId="16" fillId="0" borderId="0" xfId="1" applyNumberFormat="1" applyFont="1"/>
    <xf numFmtId="0" fontId="16" fillId="0" borderId="0" xfId="0" applyFont="1"/>
    <xf numFmtId="164" fontId="24" fillId="7" borderId="19" xfId="1" applyNumberFormat="1" applyFont="1" applyFill="1" applyBorder="1" applyAlignment="1">
      <alignment horizontal="center" vertical="center"/>
    </xf>
    <xf numFmtId="43" fontId="20" fillId="0" borderId="1" xfId="1" applyFont="1" applyFill="1" applyBorder="1" applyAlignment="1"/>
    <xf numFmtId="164" fontId="21" fillId="7" borderId="9" xfId="1" applyNumberFormat="1" applyFont="1" applyFill="1" applyBorder="1" applyAlignment="1">
      <alignment horizontal="center" vertical="center" wrapText="1"/>
    </xf>
    <xf numFmtId="164" fontId="21" fillId="6" borderId="9" xfId="1" applyNumberFormat="1" applyFont="1" applyFill="1" applyBorder="1" applyAlignment="1">
      <alignment horizontal="center" vertical="center" wrapText="1"/>
    </xf>
    <xf numFmtId="43" fontId="21" fillId="0" borderId="9" xfId="1" applyFont="1" applyFill="1" applyBorder="1" applyAlignment="1">
      <alignment horizontal="center" vertical="center" wrapText="1"/>
    </xf>
    <xf numFmtId="43" fontId="21" fillId="2" borderId="9" xfId="1" applyFont="1" applyFill="1" applyBorder="1" applyAlignment="1">
      <alignment horizontal="center" vertical="center" wrapText="1"/>
    </xf>
    <xf numFmtId="43" fontId="21" fillId="0" borderId="15" xfId="1" applyFont="1" applyBorder="1"/>
    <xf numFmtId="0" fontId="1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0" fillId="2" borderId="13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4" fontId="24" fillId="7" borderId="15" xfId="1" applyNumberFormat="1" applyFont="1" applyFill="1" applyBorder="1" applyAlignment="1">
      <alignment horizontal="center" vertical="center"/>
    </xf>
    <xf numFmtId="43" fontId="24" fillId="7" borderId="15" xfId="1" applyFont="1" applyFill="1" applyBorder="1" applyAlignment="1">
      <alignment horizontal="right" vertical="center"/>
    </xf>
    <xf numFmtId="0" fontId="14" fillId="0" borderId="0" xfId="0" applyFont="1"/>
    <xf numFmtId="0" fontId="27" fillId="0" borderId="9" xfId="0" applyFont="1" applyFill="1" applyBorder="1" applyAlignment="1">
      <alignment horizontal="center" vertical="center" wrapText="1"/>
    </xf>
    <xf numFmtId="0" fontId="31" fillId="0" borderId="0" xfId="0" applyFont="1"/>
    <xf numFmtId="43" fontId="19" fillId="3" borderId="15" xfId="1" applyFont="1" applyFill="1" applyBorder="1"/>
    <xf numFmtId="164" fontId="24" fillId="7" borderId="14" xfId="1" applyNumberFormat="1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vertical="center" wrapText="1"/>
    </xf>
    <xf numFmtId="0" fontId="21" fillId="7" borderId="9" xfId="0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4" fontId="21" fillId="0" borderId="9" xfId="1" applyNumberFormat="1" applyFont="1" applyFill="1" applyBorder="1" applyAlignment="1">
      <alignment horizontal="center" vertical="center" wrapText="1"/>
    </xf>
    <xf numFmtId="43" fontId="21" fillId="0" borderId="9" xfId="1" applyFont="1" applyFill="1" applyBorder="1" applyAlignment="1">
      <alignment horizontal="center"/>
    </xf>
    <xf numFmtId="14" fontId="21" fillId="0" borderId="9" xfId="1" applyNumberFormat="1" applyFont="1" applyFill="1" applyBorder="1" applyAlignment="1">
      <alignment horizontal="center"/>
    </xf>
    <xf numFmtId="164" fontId="22" fillId="0" borderId="0" xfId="1" applyNumberFormat="1" applyFont="1" applyFill="1"/>
    <xf numFmtId="164" fontId="21" fillId="2" borderId="10" xfId="1" applyNumberFormat="1" applyFont="1" applyFill="1" applyBorder="1" applyAlignment="1">
      <alignment horizontal="center" vertical="center" wrapText="1"/>
    </xf>
    <xf numFmtId="43" fontId="21" fillId="0" borderId="10" xfId="1" applyFont="1" applyBorder="1" applyAlignment="1">
      <alignment horizontal="center" vertical="center" wrapText="1"/>
    </xf>
    <xf numFmtId="43" fontId="28" fillId="0" borderId="0" xfId="1" applyFont="1" applyFill="1" applyAlignment="1"/>
    <xf numFmtId="43" fontId="29" fillId="0" borderId="0" xfId="1" applyFont="1" applyFill="1" applyAlignment="1"/>
    <xf numFmtId="43" fontId="16" fillId="0" borderId="0" xfId="1" applyFont="1"/>
    <xf numFmtId="43" fontId="20" fillId="0" borderId="9" xfId="1" applyFont="1" applyFill="1" applyBorder="1" applyAlignment="1">
      <alignment horizontal="center" wrapText="1"/>
    </xf>
    <xf numFmtId="43" fontId="20" fillId="6" borderId="9" xfId="1" applyFont="1" applyFill="1" applyBorder="1" applyAlignment="1">
      <alignment horizontal="center" wrapText="1"/>
    </xf>
    <xf numFmtId="43" fontId="20" fillId="7" borderId="9" xfId="1" applyFont="1" applyFill="1" applyBorder="1" applyAlignment="1">
      <alignment horizontal="center" wrapText="1"/>
    </xf>
    <xf numFmtId="43" fontId="22" fillId="4" borderId="0" xfId="1" applyFont="1" applyFill="1"/>
    <xf numFmtId="43" fontId="25" fillId="0" borderId="0" xfId="1" applyFont="1"/>
    <xf numFmtId="43" fontId="29" fillId="7" borderId="27" xfId="1" applyFont="1" applyFill="1" applyBorder="1" applyAlignment="1">
      <alignment horizontal="center" wrapText="1"/>
    </xf>
    <xf numFmtId="43" fontId="29" fillId="6" borderId="27" xfId="1" applyFont="1" applyFill="1" applyBorder="1" applyAlignment="1">
      <alignment horizontal="center" wrapText="1"/>
    </xf>
    <xf numFmtId="43" fontId="18" fillId="7" borderId="27" xfId="1" applyFont="1" applyFill="1" applyBorder="1" applyAlignment="1">
      <alignment horizontal="center" wrapText="1"/>
    </xf>
    <xf numFmtId="43" fontId="27" fillId="6" borderId="9" xfId="1" applyFont="1" applyFill="1" applyBorder="1" applyAlignment="1">
      <alignment horizontal="center" vertical="center" wrapText="1"/>
    </xf>
    <xf numFmtId="43" fontId="31" fillId="4" borderId="0" xfId="1" applyFont="1" applyFill="1"/>
    <xf numFmtId="43" fontId="21" fillId="0" borderId="10" xfId="1" applyFont="1" applyFill="1" applyBorder="1" applyAlignment="1">
      <alignment horizontal="center" vertical="center" wrapText="1"/>
    </xf>
    <xf numFmtId="43" fontId="13" fillId="0" borderId="0" xfId="1" applyFont="1" applyFill="1"/>
    <xf numFmtId="14" fontId="27" fillId="0" borderId="9" xfId="1" applyNumberFormat="1" applyFont="1" applyFill="1" applyBorder="1" applyAlignment="1">
      <alignment horizontal="center" vertical="center" wrapText="1"/>
    </xf>
    <xf numFmtId="14" fontId="27" fillId="7" borderId="9" xfId="1" applyNumberFormat="1" applyFont="1" applyFill="1" applyBorder="1" applyAlignment="1">
      <alignment horizontal="center" vertical="center" wrapText="1"/>
    </xf>
    <xf numFmtId="43" fontId="21" fillId="0" borderId="14" xfId="1" applyFont="1" applyFill="1" applyBorder="1" applyAlignment="1">
      <alignment horizontal="right"/>
    </xf>
    <xf numFmtId="0" fontId="27" fillId="0" borderId="1" xfId="0" applyFont="1" applyBorder="1" applyAlignment="1">
      <alignment horizontal="center" wrapText="1"/>
    </xf>
    <xf numFmtId="43" fontId="33" fillId="0" borderId="10" xfId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164" fontId="21" fillId="5" borderId="9" xfId="1" applyNumberFormat="1" applyFont="1" applyFill="1" applyBorder="1" applyAlignment="1">
      <alignment horizontal="center" vertical="center" wrapText="1"/>
    </xf>
    <xf numFmtId="164" fontId="21" fillId="0" borderId="14" xfId="1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14" fontId="32" fillId="0" borderId="0" xfId="0" applyNumberFormat="1" applyFont="1" applyAlignment="1"/>
    <xf numFmtId="0" fontId="22" fillId="0" borderId="1" xfId="0" applyFont="1" applyFill="1" applyBorder="1"/>
    <xf numFmtId="43" fontId="22" fillId="0" borderId="0" xfId="1" applyFont="1" applyAlignment="1">
      <alignment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2" fillId="7" borderId="15" xfId="1" applyNumberFormat="1" applyFont="1" applyFill="1" applyBorder="1"/>
    <xf numFmtId="0" fontId="21" fillId="0" borderId="15" xfId="1" applyNumberFormat="1" applyFont="1" applyBorder="1"/>
    <xf numFmtId="0" fontId="22" fillId="0" borderId="0" xfId="1" applyNumberFormat="1" applyFont="1"/>
    <xf numFmtId="43" fontId="22" fillId="7" borderId="15" xfId="0" applyNumberFormat="1" applyFont="1" applyFill="1" applyBorder="1"/>
    <xf numFmtId="0" fontId="22" fillId="0" borderId="1" xfId="0" applyFont="1" applyBorder="1"/>
    <xf numFmtId="164" fontId="22" fillId="7" borderId="1" xfId="1" applyNumberFormat="1" applyFont="1" applyFill="1" applyBorder="1" applyAlignment="1">
      <alignment horizontal="center"/>
    </xf>
    <xf numFmtId="164" fontId="22" fillId="0" borderId="0" xfId="1" applyNumberFormat="1" applyFont="1" applyAlignment="1">
      <alignment horizontal="center"/>
    </xf>
    <xf numFmtId="43" fontId="12" fillId="2" borderId="27" xfId="1" applyFont="1" applyFill="1" applyBorder="1" applyAlignment="1">
      <alignment horizontal="center" vertical="center" wrapText="1"/>
    </xf>
    <xf numFmtId="164" fontId="27" fillId="0" borderId="9" xfId="1" applyNumberFormat="1" applyFont="1" applyFill="1" applyBorder="1" applyAlignment="1">
      <alignment horizontal="center" vertical="center" wrapText="1"/>
    </xf>
    <xf numFmtId="164" fontId="19" fillId="7" borderId="1" xfId="1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3" fontId="21" fillId="0" borderId="14" xfId="1" applyFont="1" applyFill="1" applyBorder="1" applyAlignment="1">
      <alignment horizontal="center" wrapText="1"/>
    </xf>
    <xf numFmtId="43" fontId="20" fillId="0" borderId="1" xfId="1" applyFont="1" applyBorder="1" applyAlignment="1">
      <alignment horizontal="center" wrapText="1"/>
    </xf>
    <xf numFmtId="164" fontId="22" fillId="0" borderId="0" xfId="1" applyNumberFormat="1" applyFont="1" applyAlignment="1">
      <alignment horizontal="center" wrapText="1"/>
    </xf>
    <xf numFmtId="164" fontId="32" fillId="0" borderId="0" xfId="1" applyNumberFormat="1" applyFont="1" applyAlignment="1"/>
    <xf numFmtId="164" fontId="21" fillId="0" borderId="10" xfId="1" applyNumberFormat="1" applyFont="1" applyBorder="1" applyAlignment="1">
      <alignment vertical="center" wrapText="1"/>
    </xf>
    <xf numFmtId="43" fontId="19" fillId="7" borderId="1" xfId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164" fontId="19" fillId="7" borderId="15" xfId="1" applyNumberFormat="1" applyFont="1" applyFill="1" applyBorder="1" applyAlignment="1">
      <alignment horizontal="center" vertical="center"/>
    </xf>
    <xf numFmtId="164" fontId="21" fillId="0" borderId="9" xfId="1" applyNumberFormat="1" applyFont="1" applyBorder="1" applyAlignment="1">
      <alignment horizontal="center" vertical="center" wrapText="1"/>
    </xf>
    <xf numFmtId="164" fontId="27" fillId="0" borderId="9" xfId="1" applyNumberFormat="1" applyFont="1" applyBorder="1" applyAlignment="1">
      <alignment horizontal="center" vertical="center" wrapText="1"/>
    </xf>
    <xf numFmtId="43" fontId="22" fillId="0" borderId="10" xfId="1" applyFont="1" applyFill="1" applyBorder="1" applyAlignment="1">
      <alignment horizontal="center" vertical="center" wrapText="1"/>
    </xf>
    <xf numFmtId="0" fontId="27" fillId="0" borderId="9" xfId="1" applyNumberFormat="1" applyFont="1" applyFill="1" applyBorder="1" applyAlignment="1">
      <alignment horizontal="center" vertical="center" wrapText="1"/>
    </xf>
    <xf numFmtId="0" fontId="22" fillId="7" borderId="15" xfId="1" applyNumberFormat="1" applyFont="1" applyFill="1" applyBorder="1" applyAlignment="1">
      <alignment horizontal="left" wrapText="1"/>
    </xf>
    <xf numFmtId="0" fontId="22" fillId="0" borderId="0" xfId="0" applyNumberFormat="1" applyFont="1" applyAlignment="1">
      <alignment horizontal="left"/>
    </xf>
    <xf numFmtId="0" fontId="19" fillId="7" borderId="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14" fontId="37" fillId="0" borderId="9" xfId="1" applyNumberFormat="1" applyFont="1" applyFill="1" applyBorder="1" applyAlignment="1">
      <alignment horizontal="center" vertical="center" wrapText="1"/>
    </xf>
    <xf numFmtId="0" fontId="24" fillId="7" borderId="15" xfId="1" applyNumberFormat="1" applyFont="1" applyFill="1" applyBorder="1" applyAlignment="1">
      <alignment horizontal="left" vertical="center"/>
    </xf>
    <xf numFmtId="164" fontId="31" fillId="0" borderId="0" xfId="1" applyNumberFormat="1" applyFont="1"/>
    <xf numFmtId="0" fontId="27" fillId="0" borderId="9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left"/>
    </xf>
    <xf numFmtId="164" fontId="27" fillId="0" borderId="1" xfId="1" applyNumberFormat="1" applyFont="1" applyFill="1" applyBorder="1" applyAlignment="1">
      <alignment horizontal="center"/>
    </xf>
    <xf numFmtId="164" fontId="21" fillId="0" borderId="28" xfId="1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7" borderId="15" xfId="0" applyFont="1" applyFill="1" applyBorder="1" applyAlignment="1">
      <alignment horizontal="left"/>
    </xf>
    <xf numFmtId="43" fontId="22" fillId="3" borderId="9" xfId="1" applyFont="1" applyFill="1" applyBorder="1" applyAlignment="1">
      <alignment horizontal="center" vertical="center" wrapText="1"/>
    </xf>
    <xf numFmtId="43" fontId="22" fillId="3" borderId="10" xfId="1" applyFont="1" applyFill="1" applyBorder="1" applyAlignment="1">
      <alignment horizontal="center" vertical="center" wrapText="1"/>
    </xf>
    <xf numFmtId="164" fontId="39" fillId="7" borderId="2" xfId="1" applyNumberFormat="1" applyFont="1" applyFill="1" applyBorder="1" applyAlignment="1">
      <alignment horizontal="center" vertical="center"/>
    </xf>
    <xf numFmtId="43" fontId="18" fillId="7" borderId="1" xfId="1" applyFont="1" applyFill="1" applyBorder="1" applyAlignment="1">
      <alignment horizontal="right" vertical="center"/>
    </xf>
    <xf numFmtId="43" fontId="18" fillId="7" borderId="15" xfId="1" applyFont="1" applyFill="1" applyBorder="1" applyAlignment="1">
      <alignment horizontal="right" vertical="center"/>
    </xf>
    <xf numFmtId="0" fontId="10" fillId="7" borderId="0" xfId="0" applyFont="1" applyFill="1"/>
    <xf numFmtId="43" fontId="29" fillId="0" borderId="1" xfId="1" applyFont="1" applyFill="1" applyBorder="1" applyAlignment="1"/>
    <xf numFmtId="0" fontId="10" fillId="0" borderId="0" xfId="0" applyFont="1"/>
    <xf numFmtId="0" fontId="39" fillId="7" borderId="14" xfId="1" applyNumberFormat="1" applyFont="1" applyFill="1" applyBorder="1" applyAlignment="1">
      <alignment horizontal="left" vertical="center"/>
    </xf>
    <xf numFmtId="164" fontId="39" fillId="7" borderId="1" xfId="1" applyNumberFormat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/>
    <xf numFmtId="43" fontId="10" fillId="7" borderId="1" xfId="1" applyFont="1" applyFill="1" applyBorder="1"/>
    <xf numFmtId="43" fontId="39" fillId="7" borderId="14" xfId="1" applyFont="1" applyFill="1" applyBorder="1" applyAlignment="1">
      <alignment horizontal="center" vertical="center"/>
    </xf>
    <xf numFmtId="6" fontId="27" fillId="0" borderId="10" xfId="1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/>
    </xf>
    <xf numFmtId="43" fontId="18" fillId="7" borderId="15" xfId="1" applyFont="1" applyFill="1" applyBorder="1"/>
    <xf numFmtId="43" fontId="33" fillId="7" borderId="10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3" fontId="27" fillId="0" borderId="22" xfId="1" applyFont="1" applyFill="1" applyBorder="1" applyAlignment="1">
      <alignment horizontal="center" vertical="center" wrapText="1"/>
    </xf>
    <xf numFmtId="0" fontId="39" fillId="7" borderId="1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164" fontId="10" fillId="0" borderId="0" xfId="1" applyNumberFormat="1" applyFont="1"/>
    <xf numFmtId="0" fontId="10" fillId="0" borderId="0" xfId="0" applyNumberFormat="1" applyFont="1"/>
    <xf numFmtId="43" fontId="10" fillId="0" borderId="0" xfId="1" applyFont="1"/>
    <xf numFmtId="43" fontId="30" fillId="0" borderId="9" xfId="1" applyFont="1" applyFill="1" applyBorder="1" applyAlignment="1">
      <alignment horizontal="center" vertical="center" wrapText="1"/>
    </xf>
    <xf numFmtId="43" fontId="21" fillId="6" borderId="18" xfId="1" applyFont="1" applyFill="1" applyBorder="1" applyAlignment="1">
      <alignment vertical="center" wrapText="1"/>
    </xf>
    <xf numFmtId="43" fontId="41" fillId="0" borderId="1" xfId="1" applyFont="1" applyFill="1" applyBorder="1" applyAlignment="1"/>
    <xf numFmtId="164" fontId="29" fillId="0" borderId="1" xfId="1" applyNumberFormat="1" applyFont="1" applyFill="1" applyBorder="1" applyAlignment="1"/>
    <xf numFmtId="43" fontId="42" fillId="0" borderId="1" xfId="1" applyFont="1" applyFill="1" applyBorder="1" applyAlignment="1"/>
    <xf numFmtId="164" fontId="18" fillId="7" borderId="1" xfId="1" applyNumberFormat="1" applyFont="1" applyFill="1" applyBorder="1"/>
    <xf numFmtId="164" fontId="18" fillId="7" borderId="1" xfId="1" applyNumberFormat="1" applyFont="1" applyFill="1" applyBorder="1" applyAlignment="1">
      <alignment horizontal="right" vertical="center"/>
    </xf>
    <xf numFmtId="0" fontId="9" fillId="7" borderId="0" xfId="0" applyFont="1" applyFill="1"/>
    <xf numFmtId="0" fontId="9" fillId="7" borderId="1" xfId="0" applyFont="1" applyFill="1" applyBorder="1" applyAlignment="1">
      <alignment horizontal="center" wrapText="1"/>
    </xf>
    <xf numFmtId="164" fontId="9" fillId="7" borderId="1" xfId="1" applyNumberFormat="1" applyFont="1" applyFill="1" applyBorder="1"/>
    <xf numFmtId="43" fontId="30" fillId="6" borderId="9" xfId="1" applyFont="1" applyFill="1" applyBorder="1" applyAlignment="1">
      <alignment horizontal="center" vertical="center" wrapText="1"/>
    </xf>
    <xf numFmtId="0" fontId="38" fillId="7" borderId="0" xfId="0" applyFont="1" applyFill="1"/>
    <xf numFmtId="43" fontId="38" fillId="7" borderId="1" xfId="1" applyFont="1" applyFill="1" applyBorder="1"/>
    <xf numFmtId="43" fontId="34" fillId="0" borderId="0" xfId="1" applyFont="1"/>
    <xf numFmtId="164" fontId="43" fillId="7" borderId="2" xfId="1" applyNumberFormat="1" applyFont="1" applyFill="1" applyBorder="1" applyAlignment="1">
      <alignment horizontal="center" vertical="center"/>
    </xf>
    <xf numFmtId="0" fontId="44" fillId="7" borderId="1" xfId="0" applyFont="1" applyFill="1" applyBorder="1" applyAlignment="1">
      <alignment horizontal="left"/>
    </xf>
    <xf numFmtId="164" fontId="44" fillId="7" borderId="15" xfId="1" applyNumberFormat="1" applyFont="1" applyFill="1" applyBorder="1"/>
    <xf numFmtId="43" fontId="38" fillId="7" borderId="15" xfId="1" applyFont="1" applyFill="1" applyBorder="1"/>
    <xf numFmtId="43" fontId="44" fillId="7" borderId="1" xfId="1" applyFont="1" applyFill="1" applyBorder="1" applyAlignment="1">
      <alignment horizontal="center" vertical="center"/>
    </xf>
    <xf numFmtId="14" fontId="22" fillId="0" borderId="0" xfId="1" applyNumberFormat="1" applyFont="1" applyFill="1"/>
    <xf numFmtId="0" fontId="22" fillId="0" borderId="0" xfId="0" applyNumberFormat="1" applyFont="1" applyFill="1" applyAlignment="1">
      <alignment horizontal="left"/>
    </xf>
    <xf numFmtId="164" fontId="22" fillId="0" borderId="0" xfId="1" applyNumberFormat="1" applyFont="1" applyFill="1" applyAlignment="1">
      <alignment horizontal="center" wrapText="1"/>
    </xf>
    <xf numFmtId="0" fontId="22" fillId="4" borderId="0" xfId="0" applyFont="1" applyFill="1" applyAlignment="1">
      <alignment horizontal="center" wrapText="1"/>
    </xf>
    <xf numFmtId="14" fontId="37" fillId="2" borderId="9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45" fillId="0" borderId="0" xfId="0" applyFont="1" applyAlignment="1"/>
    <xf numFmtId="0" fontId="8" fillId="0" borderId="0" xfId="0" applyFont="1"/>
    <xf numFmtId="0" fontId="29" fillId="0" borderId="0" xfId="0" applyFont="1" applyFill="1" applyAlignment="1">
      <alignment horizontal="left"/>
    </xf>
    <xf numFmtId="0" fontId="46" fillId="0" borderId="0" xfId="0" applyFont="1"/>
    <xf numFmtId="0" fontId="22" fillId="0" borderId="0" xfId="0" applyFont="1" applyAlignment="1"/>
    <xf numFmtId="0" fontId="37" fillId="0" borderId="0" xfId="0" applyFont="1" applyFill="1" applyAlignment="1"/>
    <xf numFmtId="0" fontId="10" fillId="0" borderId="0" xfId="0" applyFont="1" applyFill="1" applyAlignment="1">
      <alignment horizontal="center" wrapText="1"/>
    </xf>
    <xf numFmtId="43" fontId="29" fillId="0" borderId="0" xfId="1" applyFont="1" applyFill="1" applyAlignment="1">
      <alignment horizontal="left"/>
    </xf>
    <xf numFmtId="0" fontId="28" fillId="7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22" fillId="0" borderId="0" xfId="0" applyFont="1" applyFill="1" applyAlignment="1">
      <alignment horizontal="center"/>
    </xf>
    <xf numFmtId="43" fontId="19" fillId="7" borderId="15" xfId="1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wrapText="1"/>
    </xf>
    <xf numFmtId="0" fontId="22" fillId="7" borderId="15" xfId="0" applyFont="1" applyFill="1" applyBorder="1"/>
    <xf numFmtId="0" fontId="7" fillId="0" borderId="0" xfId="0" applyFont="1"/>
    <xf numFmtId="0" fontId="18" fillId="0" borderId="0" xfId="0" applyFont="1" applyAlignment="1"/>
    <xf numFmtId="0" fontId="45" fillId="0" borderId="0" xfId="0" applyFont="1" applyFill="1" applyAlignment="1"/>
    <xf numFmtId="0" fontId="27" fillId="0" borderId="0" xfId="0" applyFont="1"/>
    <xf numFmtId="0" fontId="29" fillId="0" borderId="0" xfId="0" applyFont="1" applyFill="1" applyAlignment="1"/>
    <xf numFmtId="0" fontId="27" fillId="0" borderId="0" xfId="0" applyFont="1" applyAlignment="1">
      <alignment horizontal="left"/>
    </xf>
    <xf numFmtId="0" fontId="29" fillId="0" borderId="0" xfId="0" applyFont="1" applyFill="1"/>
    <xf numFmtId="0" fontId="18" fillId="0" borderId="0" xfId="0" applyFont="1" applyFill="1"/>
    <xf numFmtId="0" fontId="29" fillId="0" borderId="0" xfId="0" applyFont="1" applyFill="1" applyBorder="1" applyAlignment="1">
      <alignment wrapText="1"/>
    </xf>
    <xf numFmtId="0" fontId="27" fillId="0" borderId="0" xfId="0" applyFont="1" applyAlignment="1"/>
    <xf numFmtId="0" fontId="45" fillId="7" borderId="1" xfId="0" applyFont="1" applyFill="1" applyBorder="1" applyAlignment="1">
      <alignment horizontal="center" wrapText="1"/>
    </xf>
    <xf numFmtId="0" fontId="46" fillId="7" borderId="1" xfId="0" applyFont="1" applyFill="1" applyBorder="1"/>
    <xf numFmtId="0" fontId="46" fillId="7" borderId="1" xfId="0" applyFont="1" applyFill="1" applyBorder="1" applyAlignment="1">
      <alignment horizontal="center" wrapText="1"/>
    </xf>
    <xf numFmtId="164" fontId="46" fillId="7" borderId="15" xfId="1" applyNumberFormat="1" applyFont="1" applyFill="1" applyBorder="1" applyAlignment="1">
      <alignment horizontal="center" vertical="center" wrapText="1"/>
    </xf>
    <xf numFmtId="6" fontId="22" fillId="0" borderId="10" xfId="1" applyNumberFormat="1" applyFont="1" applyFill="1" applyBorder="1" applyAlignment="1">
      <alignment horizontal="center" vertical="center" wrapText="1"/>
    </xf>
    <xf numFmtId="0" fontId="46" fillId="0" borderId="0" xfId="0" applyFont="1" applyAlignment="1"/>
    <xf numFmtId="0" fontId="19" fillId="0" borderId="0" xfId="0" applyFont="1"/>
    <xf numFmtId="43" fontId="22" fillId="0" borderId="0" xfId="1" applyFont="1" applyAlignment="1">
      <alignment horizontal="left"/>
    </xf>
    <xf numFmtId="43" fontId="10" fillId="7" borderId="1" xfId="1" applyFont="1" applyFill="1" applyBorder="1" applyAlignment="1">
      <alignment horizontal="center" wrapText="1"/>
    </xf>
    <xf numFmtId="43" fontId="22" fillId="0" borderId="0" xfId="0" applyNumberFormat="1" applyFont="1"/>
    <xf numFmtId="0" fontId="6" fillId="0" borderId="0" xfId="0" applyFont="1"/>
    <xf numFmtId="43" fontId="37" fillId="0" borderId="0" xfId="1" applyFont="1" applyAlignment="1">
      <alignment horizontal="right"/>
    </xf>
    <xf numFmtId="43" fontId="25" fillId="0" borderId="0" xfId="1" applyFont="1" applyAlignment="1">
      <alignment horizontal="right"/>
    </xf>
    <xf numFmtId="43" fontId="37" fillId="0" borderId="0" xfId="1" applyFont="1"/>
    <xf numFmtId="43" fontId="22" fillId="0" borderId="0" xfId="1" applyFont="1" applyAlignment="1">
      <alignment horizontal="right"/>
    </xf>
    <xf numFmtId="14" fontId="21" fillId="0" borderId="14" xfId="1" applyNumberFormat="1" applyFont="1" applyFill="1" applyBorder="1" applyAlignment="1">
      <alignment horizontal="right"/>
    </xf>
    <xf numFmtId="14" fontId="22" fillId="0" borderId="0" xfId="1" applyNumberFormat="1" applyFont="1"/>
    <xf numFmtId="0" fontId="5" fillId="0" borderId="0" xfId="0" applyFont="1"/>
    <xf numFmtId="0" fontId="10" fillId="0" borderId="0" xfId="0" applyFont="1" applyFill="1"/>
    <xf numFmtId="0" fontId="46" fillId="0" borderId="0" xfId="0" applyFont="1" applyAlignment="1">
      <alignment horizontal="left"/>
    </xf>
    <xf numFmtId="164" fontId="4" fillId="7" borderId="1" xfId="1" applyNumberFormat="1" applyFont="1" applyFill="1" applyBorder="1" applyAlignment="1">
      <alignment horizontal="center" wrapText="1"/>
    </xf>
    <xf numFmtId="0" fontId="28" fillId="7" borderId="0" xfId="0" applyFont="1" applyFill="1" applyAlignment="1"/>
    <xf numFmtId="0" fontId="28" fillId="0" borderId="0" xfId="0" applyFont="1" applyFill="1" applyAlignment="1"/>
    <xf numFmtId="43" fontId="46" fillId="7" borderId="15" xfId="1" applyFont="1" applyFill="1" applyBorder="1"/>
    <xf numFmtId="43" fontId="21" fillId="0" borderId="0" xfId="1" applyFont="1" applyFill="1" applyBorder="1" applyAlignment="1">
      <alignment horizontal="center" wrapText="1"/>
    </xf>
    <xf numFmtId="0" fontId="24" fillId="7" borderId="1" xfId="1" applyNumberFormat="1" applyFont="1" applyFill="1" applyBorder="1" applyAlignment="1">
      <alignment horizontal="left" vertical="center"/>
    </xf>
    <xf numFmtId="164" fontId="22" fillId="7" borderId="1" xfId="1" applyNumberFormat="1" applyFont="1" applyFill="1" applyBorder="1" applyAlignment="1">
      <alignment horizontal="center" wrapText="1"/>
    </xf>
    <xf numFmtId="43" fontId="22" fillId="7" borderId="1" xfId="1" applyFont="1" applyFill="1" applyBorder="1" applyAlignment="1">
      <alignment horizontal="center" wrapText="1"/>
    </xf>
    <xf numFmtId="0" fontId="22" fillId="0" borderId="0" xfId="0" applyNumberFormat="1" applyFont="1"/>
    <xf numFmtId="43" fontId="21" fillId="7" borderId="9" xfId="1" applyFont="1" applyFill="1" applyBorder="1" applyAlignment="1">
      <alignment vertical="center" wrapText="1"/>
    </xf>
    <xf numFmtId="43" fontId="22" fillId="7" borderId="9" xfId="1" applyFont="1" applyFill="1" applyBorder="1" applyAlignment="1">
      <alignment vertical="center" wrapText="1"/>
    </xf>
    <xf numFmtId="43" fontId="21" fillId="0" borderId="9" xfId="1" applyFont="1" applyFill="1" applyBorder="1" applyAlignment="1">
      <alignment vertical="center" wrapText="1"/>
    </xf>
    <xf numFmtId="43" fontId="22" fillId="7" borderId="15" xfId="0" applyNumberFormat="1" applyFont="1" applyFill="1" applyBorder="1" applyAlignment="1">
      <alignment horizontal="center" wrapText="1"/>
    </xf>
    <xf numFmtId="43" fontId="22" fillId="7" borderId="15" xfId="1" applyFont="1" applyFill="1" applyBorder="1" applyAlignment="1">
      <alignment horizontal="center" wrapText="1"/>
    </xf>
    <xf numFmtId="43" fontId="21" fillId="2" borderId="9" xfId="1" applyFont="1" applyFill="1" applyBorder="1" applyAlignment="1">
      <alignment vertical="center" wrapText="1"/>
    </xf>
    <xf numFmtId="43" fontId="22" fillId="7" borderId="6" xfId="1" applyFont="1" applyFill="1" applyBorder="1" applyAlignment="1">
      <alignment horizontal="center" wrapText="1"/>
    </xf>
    <xf numFmtId="43" fontId="46" fillId="7" borderId="15" xfId="0" applyNumberFormat="1" applyFont="1" applyFill="1" applyBorder="1" applyAlignment="1">
      <alignment horizontal="center" wrapText="1"/>
    </xf>
    <xf numFmtId="164" fontId="22" fillId="7" borderId="15" xfId="1" applyNumberFormat="1" applyFont="1" applyFill="1" applyBorder="1" applyAlignment="1">
      <alignment horizontal="center" wrapText="1"/>
    </xf>
    <xf numFmtId="0" fontId="21" fillId="7" borderId="10" xfId="0" applyFont="1" applyFill="1" applyBorder="1" applyAlignment="1">
      <alignment horizontal="center" vertical="center" wrapText="1"/>
    </xf>
    <xf numFmtId="43" fontId="21" fillId="6" borderId="9" xfId="1" applyFont="1" applyFill="1" applyBorder="1" applyAlignment="1">
      <alignment vertical="center" wrapText="1"/>
    </xf>
    <xf numFmtId="0" fontId="21" fillId="0" borderId="9" xfId="1" applyNumberFormat="1" applyFont="1" applyFill="1" applyBorder="1" applyAlignment="1">
      <alignment horizontal="center" vertical="center" wrapText="1"/>
    </xf>
    <xf numFmtId="14" fontId="21" fillId="7" borderId="9" xfId="1" applyNumberFormat="1" applyFont="1" applyFill="1" applyBorder="1" applyAlignment="1">
      <alignment horizontal="center" vertical="center" wrapText="1"/>
    </xf>
    <xf numFmtId="165" fontId="46" fillId="7" borderId="1" xfId="1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43" fontId="22" fillId="7" borderId="0" xfId="1" applyFont="1" applyFill="1"/>
    <xf numFmtId="43" fontId="22" fillId="2" borderId="10" xfId="1" applyFont="1" applyFill="1" applyBorder="1" applyAlignment="1">
      <alignment vertical="center" wrapText="1"/>
    </xf>
    <xf numFmtId="43" fontId="19" fillId="7" borderId="1" xfId="1" applyFont="1" applyFill="1" applyBorder="1"/>
    <xf numFmtId="164" fontId="19" fillId="7" borderId="15" xfId="1" applyNumberFormat="1" applyFont="1" applyFill="1" applyBorder="1" applyAlignment="1">
      <alignment horizontal="right" vertical="center"/>
    </xf>
    <xf numFmtId="164" fontId="24" fillId="7" borderId="1" xfId="1" applyNumberFormat="1" applyFont="1" applyFill="1" applyBorder="1" applyAlignment="1">
      <alignment vertical="center"/>
    </xf>
    <xf numFmtId="164" fontId="19" fillId="7" borderId="1" xfId="1" applyNumberFormat="1" applyFont="1" applyFill="1" applyBorder="1" applyAlignment="1">
      <alignment vertical="center"/>
    </xf>
    <xf numFmtId="164" fontId="20" fillId="0" borderId="1" xfId="1" applyNumberFormat="1" applyFont="1" applyFill="1" applyBorder="1" applyAlignment="1"/>
    <xf numFmtId="164" fontId="37" fillId="0" borderId="0" xfId="1" applyNumberFormat="1" applyFont="1"/>
    <xf numFmtId="0" fontId="22" fillId="0" borderId="9" xfId="0" applyFont="1" applyFill="1" applyBorder="1" applyAlignment="1">
      <alignment wrapText="1"/>
    </xf>
    <xf numFmtId="0" fontId="22" fillId="6" borderId="9" xfId="0" applyFont="1" applyFill="1" applyBorder="1" applyAlignment="1">
      <alignment wrapText="1"/>
    </xf>
    <xf numFmtId="0" fontId="29" fillId="7" borderId="0" xfId="0" applyFont="1" applyFill="1" applyAlignment="1"/>
    <xf numFmtId="0" fontId="20" fillId="7" borderId="0" xfId="0" applyFont="1" applyFill="1" applyAlignment="1"/>
    <xf numFmtId="0" fontId="19" fillId="7" borderId="0" xfId="0" applyFont="1" applyFill="1" applyAlignment="1"/>
    <xf numFmtId="0" fontId="19" fillId="7" borderId="0" xfId="0" applyFont="1" applyFill="1"/>
    <xf numFmtId="0" fontId="19" fillId="7" borderId="0" xfId="0" applyFont="1" applyFill="1" applyAlignment="1">
      <alignment horizontal="left"/>
    </xf>
    <xf numFmtId="0" fontId="46" fillId="0" borderId="0" xfId="0" applyFont="1" applyFill="1"/>
    <xf numFmtId="0" fontId="45" fillId="0" borderId="0" xfId="0" applyFont="1"/>
    <xf numFmtId="0" fontId="21" fillId="0" borderId="10" xfId="0" applyFont="1" applyBorder="1" applyAlignment="1">
      <alignment vertical="center" wrapText="1"/>
    </xf>
    <xf numFmtId="164" fontId="22" fillId="2" borderId="10" xfId="1" applyNumberFormat="1" applyFont="1" applyFill="1" applyBorder="1" applyAlignment="1">
      <alignment vertical="center" wrapText="1"/>
    </xf>
    <xf numFmtId="164" fontId="22" fillId="0" borderId="10" xfId="1" applyNumberFormat="1" applyFont="1" applyFill="1" applyBorder="1" applyAlignment="1">
      <alignment horizontal="center" vertical="center" wrapText="1"/>
    </xf>
    <xf numFmtId="43" fontId="21" fillId="0" borderId="10" xfId="1" applyFont="1" applyFill="1" applyBorder="1" applyAlignment="1">
      <alignment vertical="center" wrapText="1"/>
    </xf>
    <xf numFmtId="43" fontId="19" fillId="8" borderId="10" xfId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wrapText="1"/>
    </xf>
    <xf numFmtId="0" fontId="21" fillId="7" borderId="18" xfId="0" applyFont="1" applyFill="1" applyBorder="1" applyAlignment="1">
      <alignment wrapText="1"/>
    </xf>
    <xf numFmtId="164" fontId="24" fillId="7" borderId="1" xfId="1" applyNumberFormat="1" applyFont="1" applyFill="1" applyBorder="1" applyAlignment="1">
      <alignment horizontal="center" vertical="center" wrapText="1"/>
    </xf>
    <xf numFmtId="43" fontId="19" fillId="3" borderId="1" xfId="1" applyFont="1" applyFill="1" applyBorder="1" applyAlignment="1">
      <alignment horizontal="right" vertical="center"/>
    </xf>
    <xf numFmtId="43" fontId="19" fillId="3" borderId="3" xfId="1" applyFont="1" applyFill="1" applyBorder="1" applyAlignment="1">
      <alignment horizontal="right" vertical="center"/>
    </xf>
    <xf numFmtId="0" fontId="46" fillId="7" borderId="15" xfId="0" applyFont="1" applyFill="1" applyBorder="1" applyAlignment="1">
      <alignment horizontal="center" wrapText="1"/>
    </xf>
    <xf numFmtId="43" fontId="46" fillId="7" borderId="15" xfId="1" applyFont="1" applyFill="1" applyBorder="1" applyAlignment="1">
      <alignment horizontal="center" wrapText="1"/>
    </xf>
    <xf numFmtId="43" fontId="46" fillId="0" borderId="0" xfId="1" applyFont="1" applyAlignment="1"/>
    <xf numFmtId="43" fontId="19" fillId="7" borderId="0" xfId="1" applyFont="1" applyFill="1" applyAlignment="1"/>
    <xf numFmtId="0" fontId="19" fillId="0" borderId="0" xfId="0" applyFont="1" applyFill="1" applyAlignment="1"/>
    <xf numFmtId="0" fontId="19" fillId="0" borderId="0" xfId="0" applyFont="1" applyFill="1" applyAlignment="1">
      <alignment horizontal="center" wrapText="1"/>
    </xf>
    <xf numFmtId="43" fontId="46" fillId="0" borderId="0" xfId="1" applyFont="1" applyFill="1" applyAlignment="1"/>
    <xf numFmtId="43" fontId="19" fillId="0" borderId="0" xfId="1" applyFont="1" applyFill="1" applyAlignment="1"/>
    <xf numFmtId="43" fontId="46" fillId="0" borderId="0" xfId="1" applyFont="1"/>
    <xf numFmtId="43" fontId="19" fillId="7" borderId="0" xfId="1" applyFont="1" applyFill="1"/>
    <xf numFmtId="0" fontId="3" fillId="0" borderId="0" xfId="0" applyFont="1" applyAlignment="1">
      <alignment horizontal="center" wrapText="1"/>
    </xf>
    <xf numFmtId="43" fontId="46" fillId="0" borderId="0" xfId="1" applyFont="1" applyFill="1"/>
    <xf numFmtId="0" fontId="28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43" fontId="3" fillId="7" borderId="0" xfId="1" applyFont="1" applyFill="1"/>
    <xf numFmtId="0" fontId="3" fillId="0" borderId="0" xfId="0" applyFont="1" applyFill="1" applyAlignment="1">
      <alignment horizontal="center" wrapText="1"/>
    </xf>
    <xf numFmtId="43" fontId="45" fillId="0" borderId="0" xfId="1" applyFont="1" applyFill="1"/>
    <xf numFmtId="43" fontId="45" fillId="7" borderId="1" xfId="1" applyFont="1" applyFill="1" applyBorder="1" applyAlignment="1">
      <alignment horizontal="center" wrapText="1"/>
    </xf>
    <xf numFmtId="43" fontId="27" fillId="0" borderId="9" xfId="1" applyFont="1" applyFill="1" applyBorder="1" applyAlignment="1">
      <alignment vertical="center" wrapText="1"/>
    </xf>
    <xf numFmtId="43" fontId="27" fillId="2" borderId="9" xfId="1" applyFont="1" applyFill="1" applyBorder="1" applyAlignment="1">
      <alignment vertical="center" wrapText="1"/>
    </xf>
    <xf numFmtId="43" fontId="44" fillId="7" borderId="1" xfId="1" applyFont="1" applyFill="1" applyBorder="1" applyAlignment="1">
      <alignment horizontal="right" vertical="center" wrapText="1"/>
    </xf>
    <xf numFmtId="43" fontId="38" fillId="7" borderId="1" xfId="1" applyFont="1" applyFill="1" applyBorder="1" applyAlignment="1">
      <alignment wrapText="1"/>
    </xf>
    <xf numFmtId="43" fontId="21" fillId="7" borderId="10" xfId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46" fillId="7" borderId="15" xfId="0" applyFont="1" applyFill="1" applyBorder="1"/>
    <xf numFmtId="43" fontId="22" fillId="0" borderId="22" xfId="1" applyFont="1" applyFill="1" applyBorder="1" applyAlignment="1">
      <alignment horizontal="center" vertical="center" wrapText="1"/>
    </xf>
    <xf numFmtId="43" fontId="22" fillId="7" borderId="22" xfId="1" applyFont="1" applyFill="1" applyBorder="1" applyAlignment="1">
      <alignment horizontal="center" vertical="center" wrapText="1"/>
    </xf>
    <xf numFmtId="164" fontId="21" fillId="2" borderId="9" xfId="1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/>
    </xf>
    <xf numFmtId="0" fontId="37" fillId="7" borderId="0" xfId="0" applyFont="1" applyFill="1" applyAlignment="1"/>
    <xf numFmtId="0" fontId="1" fillId="0" borderId="0" xfId="0" applyFont="1" applyFill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22" fillId="5" borderId="16" xfId="0" applyFont="1" applyFill="1" applyBorder="1"/>
    <xf numFmtId="0" fontId="0" fillId="0" borderId="10" xfId="0" applyBorder="1" applyAlignment="1"/>
    <xf numFmtId="0" fontId="0" fillId="7" borderId="10" xfId="0" applyFill="1" applyBorder="1"/>
    <xf numFmtId="43" fontId="21" fillId="6" borderId="22" xfId="1" applyFont="1" applyFill="1" applyBorder="1" applyAlignment="1">
      <alignment horizontal="center" vertical="center" wrapText="1"/>
    </xf>
    <xf numFmtId="43" fontId="22" fillId="0" borderId="9" xfId="1" applyFont="1" applyFill="1" applyBorder="1" applyAlignment="1">
      <alignment horizontal="center" vertical="center" wrapText="1"/>
    </xf>
    <xf numFmtId="43" fontId="22" fillId="7" borderId="3" xfId="1" applyFont="1" applyFill="1" applyBorder="1" applyAlignment="1">
      <alignment horizontal="center" vertical="center" wrapText="1"/>
    </xf>
    <xf numFmtId="43" fontId="22" fillId="7" borderId="14" xfId="1" applyFont="1" applyFill="1" applyBorder="1" applyAlignment="1">
      <alignment horizontal="center" vertical="center" wrapText="1"/>
    </xf>
    <xf numFmtId="43" fontId="22" fillId="2" borderId="1" xfId="1" applyFont="1" applyFill="1" applyBorder="1" applyAlignment="1">
      <alignment horizontal="center" vertical="center" wrapText="1"/>
    </xf>
    <xf numFmtId="43" fontId="21" fillId="7" borderId="3" xfId="1" applyFont="1" applyFill="1" applyBorder="1" applyAlignment="1">
      <alignment horizontal="center" vertical="center" wrapText="1"/>
    </xf>
    <xf numFmtId="43" fontId="21" fillId="7" borderId="13" xfId="1" applyFont="1" applyFill="1" applyBorder="1" applyAlignment="1">
      <alignment horizontal="center" vertical="center" wrapText="1"/>
    </xf>
    <xf numFmtId="43" fontId="21" fillId="7" borderId="14" xfId="1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wrapText="1"/>
    </xf>
    <xf numFmtId="0" fontId="22" fillId="6" borderId="29" xfId="0" applyFont="1" applyFill="1" applyBorder="1" applyAlignment="1">
      <alignment horizontal="center" wrapText="1"/>
    </xf>
    <xf numFmtId="0" fontId="22" fillId="6" borderId="30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right"/>
    </xf>
    <xf numFmtId="0" fontId="20" fillId="2" borderId="13" xfId="0" applyFont="1" applyFill="1" applyBorder="1" applyAlignment="1">
      <alignment horizontal="right"/>
    </xf>
    <xf numFmtId="164" fontId="21" fillId="0" borderId="5" xfId="1" applyNumberFormat="1" applyFont="1" applyBorder="1" applyAlignment="1">
      <alignment horizontal="center" vertical="center" wrapText="1"/>
    </xf>
    <xf numFmtId="164" fontId="21" fillId="0" borderId="8" xfId="1" applyNumberFormat="1" applyFont="1" applyBorder="1" applyAlignment="1">
      <alignment horizontal="center" vertical="center" wrapText="1"/>
    </xf>
    <xf numFmtId="164" fontId="21" fillId="0" borderId="6" xfId="1" applyNumberFormat="1" applyFont="1" applyBorder="1" applyAlignment="1">
      <alignment horizontal="center" vertical="center" wrapText="1"/>
    </xf>
    <xf numFmtId="164" fontId="21" fillId="0" borderId="9" xfId="1" applyNumberFormat="1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3" fontId="21" fillId="0" borderId="4" xfId="1" applyFont="1" applyFill="1" applyBorder="1" applyAlignment="1">
      <alignment horizontal="center" vertical="center" wrapText="1"/>
    </xf>
    <xf numFmtId="43" fontId="21" fillId="0" borderId="10" xfId="1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wrapText="1"/>
    </xf>
    <xf numFmtId="0" fontId="27" fillId="7" borderId="29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27" fillId="7" borderId="22" xfId="0" applyFont="1" applyFill="1" applyBorder="1" applyAlignment="1">
      <alignment horizontal="center" wrapText="1"/>
    </xf>
    <xf numFmtId="0" fontId="27" fillId="7" borderId="31" xfId="0" applyFont="1" applyFill="1" applyBorder="1" applyAlignment="1">
      <alignment horizontal="center" wrapText="1"/>
    </xf>
    <xf numFmtId="0" fontId="27" fillId="7" borderId="1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left"/>
    </xf>
    <xf numFmtId="164" fontId="29" fillId="6" borderId="0" xfId="1" applyNumberFormat="1" applyFont="1" applyFill="1" applyAlignment="1">
      <alignment horizontal="left"/>
    </xf>
    <xf numFmtId="164" fontId="27" fillId="2" borderId="0" xfId="1" applyNumberFormat="1" applyFont="1" applyFill="1" applyAlignment="1">
      <alignment horizontal="left"/>
    </xf>
    <xf numFmtId="164" fontId="29" fillId="5" borderId="0" xfId="1" applyNumberFormat="1" applyFont="1" applyFill="1" applyAlignment="1">
      <alignment horizontal="left"/>
    </xf>
    <xf numFmtId="0" fontId="40" fillId="6" borderId="3" xfId="0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right"/>
    </xf>
    <xf numFmtId="0" fontId="29" fillId="2" borderId="1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3" fontId="26" fillId="0" borderId="4" xfId="1" applyFont="1" applyFill="1" applyBorder="1" applyAlignment="1">
      <alignment horizontal="center" vertical="center" wrapText="1"/>
    </xf>
    <xf numFmtId="43" fontId="26" fillId="0" borderId="10" xfId="1" applyFont="1" applyFill="1" applyBorder="1" applyAlignment="1">
      <alignment horizontal="center" vertical="center" wrapText="1"/>
    </xf>
    <xf numFmtId="0" fontId="27" fillId="6" borderId="26" xfId="0" applyFont="1" applyFill="1" applyBorder="1" applyAlignment="1">
      <alignment horizontal="center" wrapText="1"/>
    </xf>
    <xf numFmtId="0" fontId="27" fillId="6" borderId="29" xfId="0" applyFont="1" applyFill="1" applyBorder="1" applyAlignment="1">
      <alignment horizontal="center" wrapText="1"/>
    </xf>
    <xf numFmtId="0" fontId="27" fillId="6" borderId="30" xfId="0" applyFont="1" applyFill="1" applyBorder="1" applyAlignment="1">
      <alignment horizontal="center" wrapText="1"/>
    </xf>
    <xf numFmtId="0" fontId="27" fillId="6" borderId="22" xfId="0" applyFont="1" applyFill="1" applyBorder="1" applyAlignment="1">
      <alignment horizontal="center" wrapText="1"/>
    </xf>
    <xf numFmtId="0" fontId="27" fillId="6" borderId="31" xfId="0" applyFont="1" applyFill="1" applyBorder="1" applyAlignment="1">
      <alignment horizontal="center" wrapText="1"/>
    </xf>
    <xf numFmtId="0" fontId="27" fillId="6" borderId="18" xfId="0" applyFont="1" applyFill="1" applyBorder="1" applyAlignment="1">
      <alignment horizontal="center" wrapText="1"/>
    </xf>
    <xf numFmtId="0" fontId="29" fillId="2" borderId="14" xfId="0" applyFont="1" applyFill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27" fillId="2" borderId="3" xfId="1" applyNumberFormat="1" applyFont="1" applyFill="1" applyBorder="1" applyAlignment="1">
      <alignment horizontal="center" vertical="center" wrapText="1"/>
    </xf>
    <xf numFmtId="164" fontId="27" fillId="2" borderId="14" xfId="1" applyNumberFormat="1" applyFont="1" applyFill="1" applyBorder="1" applyAlignment="1">
      <alignment horizontal="center" vertical="center" wrapText="1"/>
    </xf>
    <xf numFmtId="43" fontId="35" fillId="7" borderId="3" xfId="1" applyFont="1" applyFill="1" applyBorder="1" applyAlignment="1">
      <alignment horizontal="center" vertical="center" wrapText="1"/>
    </xf>
    <xf numFmtId="43" fontId="35" fillId="7" borderId="13" xfId="1" applyFont="1" applyFill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164" fontId="29" fillId="9" borderId="0" xfId="1" applyNumberFormat="1" applyFont="1" applyFill="1" applyAlignment="1">
      <alignment horizontal="left"/>
    </xf>
    <xf numFmtId="43" fontId="27" fillId="0" borderId="20" xfId="1" applyFont="1" applyBorder="1" applyAlignment="1">
      <alignment horizontal="center" vertical="center" wrapText="1"/>
    </xf>
    <xf numFmtId="43" fontId="27" fillId="0" borderId="10" xfId="1" applyFont="1" applyBorder="1" applyAlignment="1">
      <alignment horizontal="center" vertical="center" wrapText="1"/>
    </xf>
    <xf numFmtId="164" fontId="27" fillId="0" borderId="5" xfId="1" applyNumberFormat="1" applyFont="1" applyBorder="1" applyAlignment="1">
      <alignment horizontal="center" vertical="center" wrapText="1"/>
    </xf>
    <xf numFmtId="164" fontId="27" fillId="0" borderId="8" xfId="1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43" fontId="22" fillId="2" borderId="23" xfId="1" applyFont="1" applyFill="1" applyBorder="1" applyAlignment="1">
      <alignment horizontal="center" vertical="center" wrapText="1"/>
    </xf>
    <xf numFmtId="43" fontId="22" fillId="2" borderId="24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43" fontId="21" fillId="2" borderId="3" xfId="1" applyFont="1" applyFill="1" applyBorder="1" applyAlignment="1">
      <alignment horizontal="right"/>
    </xf>
    <xf numFmtId="43" fontId="21" fillId="2" borderId="13" xfId="1" applyFont="1" applyFill="1" applyBorder="1" applyAlignment="1">
      <alignment horizontal="right"/>
    </xf>
    <xf numFmtId="43" fontId="21" fillId="2" borderId="14" xfId="1" applyFont="1" applyFill="1" applyBorder="1" applyAlignment="1">
      <alignment horizontal="right"/>
    </xf>
    <xf numFmtId="164" fontId="27" fillId="7" borderId="3" xfId="1" applyNumberFormat="1" applyFont="1" applyFill="1" applyBorder="1" applyAlignment="1">
      <alignment horizontal="center"/>
    </xf>
    <xf numFmtId="164" fontId="27" fillId="7" borderId="13" xfId="1" applyNumberFormat="1" applyFont="1" applyFill="1" applyBorder="1" applyAlignment="1">
      <alignment horizontal="center"/>
    </xf>
    <xf numFmtId="164" fontId="27" fillId="7" borderId="14" xfId="1" applyNumberFormat="1" applyFont="1" applyFill="1" applyBorder="1" applyAlignment="1">
      <alignment horizontal="center"/>
    </xf>
    <xf numFmtId="164" fontId="27" fillId="6" borderId="1" xfId="1" applyNumberFormat="1" applyFont="1" applyFill="1" applyBorder="1" applyAlignment="1">
      <alignment horizontal="center"/>
    </xf>
    <xf numFmtId="164" fontId="27" fillId="2" borderId="3" xfId="1" applyNumberFormat="1" applyFont="1" applyFill="1" applyBorder="1" applyAlignment="1">
      <alignment horizontal="center"/>
    </xf>
    <xf numFmtId="164" fontId="27" fillId="2" borderId="13" xfId="1" applyNumberFormat="1" applyFont="1" applyFill="1" applyBorder="1" applyAlignment="1">
      <alignment horizontal="center"/>
    </xf>
    <xf numFmtId="164" fontId="21" fillId="4" borderId="20" xfId="1" applyNumberFormat="1" applyFont="1" applyFill="1" applyBorder="1" applyAlignment="1">
      <alignment horizontal="center" vertical="center" wrapText="1"/>
    </xf>
    <xf numFmtId="164" fontId="21" fillId="4" borderId="10" xfId="1" applyNumberFormat="1" applyFont="1" applyFill="1" applyBorder="1" applyAlignment="1">
      <alignment horizontal="center" vertical="center" wrapText="1"/>
    </xf>
    <xf numFmtId="43" fontId="21" fillId="7" borderId="27" xfId="1" applyFont="1" applyFill="1" applyBorder="1" applyAlignment="1">
      <alignment horizontal="center" vertical="center" wrapText="1"/>
    </xf>
    <xf numFmtId="43" fontId="21" fillId="7" borderId="32" xfId="1" applyFont="1" applyFill="1" applyBorder="1" applyAlignment="1">
      <alignment horizontal="center" vertical="center" wrapText="1"/>
    </xf>
    <xf numFmtId="43" fontId="21" fillId="6" borderId="27" xfId="1" applyFont="1" applyFill="1" applyBorder="1" applyAlignment="1">
      <alignment horizontal="center" vertical="center" wrapText="1"/>
    </xf>
    <xf numFmtId="43" fontId="21" fillId="6" borderId="32" xfId="1" applyFont="1" applyFill="1" applyBorder="1" applyAlignment="1">
      <alignment horizontal="center" vertical="center" wrapText="1"/>
    </xf>
    <xf numFmtId="43" fontId="21" fillId="0" borderId="27" xfId="1" applyFont="1" applyFill="1" applyBorder="1" applyAlignment="1">
      <alignment horizontal="center" vertical="center" wrapText="1"/>
    </xf>
    <xf numFmtId="43" fontId="21" fillId="0" borderId="34" xfId="1" applyFont="1" applyFill="1" applyBorder="1" applyAlignment="1">
      <alignment horizontal="center" vertical="center" wrapText="1"/>
    </xf>
    <xf numFmtId="43" fontId="21" fillId="0" borderId="32" xfId="1" applyFont="1" applyFill="1" applyBorder="1" applyAlignment="1">
      <alignment horizontal="center" vertical="center" wrapText="1"/>
    </xf>
    <xf numFmtId="164" fontId="21" fillId="6" borderId="20" xfId="1" applyNumberFormat="1" applyFont="1" applyFill="1" applyBorder="1" applyAlignment="1">
      <alignment horizontal="center" vertical="center" wrapText="1"/>
    </xf>
    <xf numFmtId="164" fontId="21" fillId="6" borderId="10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/>
    </xf>
    <xf numFmtId="43" fontId="30" fillId="7" borderId="3" xfId="1" applyFont="1" applyFill="1" applyBorder="1" applyAlignment="1">
      <alignment horizontal="center"/>
    </xf>
    <xf numFmtId="43" fontId="30" fillId="7" borderId="13" xfId="1" applyFont="1" applyFill="1" applyBorder="1" applyAlignment="1">
      <alignment horizontal="center"/>
    </xf>
    <xf numFmtId="43" fontId="30" fillId="7" borderId="14" xfId="1" applyFont="1" applyFill="1" applyBorder="1" applyAlignment="1">
      <alignment horizontal="center"/>
    </xf>
    <xf numFmtId="164" fontId="21" fillId="6" borderId="1" xfId="1" applyNumberFormat="1" applyFont="1" applyFill="1" applyBorder="1" applyAlignment="1">
      <alignment horizontal="center"/>
    </xf>
    <xf numFmtId="43" fontId="21" fillId="7" borderId="26" xfId="1" applyFont="1" applyFill="1" applyBorder="1" applyAlignment="1">
      <alignment horizontal="center" vertical="center" wrapText="1"/>
    </xf>
    <xf numFmtId="43" fontId="21" fillId="7" borderId="29" xfId="1" applyFont="1" applyFill="1" applyBorder="1" applyAlignment="1">
      <alignment horizontal="center" vertical="center" wrapText="1"/>
    </xf>
    <xf numFmtId="43" fontId="21" fillId="7" borderId="22" xfId="1" applyFont="1" applyFill="1" applyBorder="1" applyAlignment="1">
      <alignment horizontal="center" vertical="center" wrapText="1"/>
    </xf>
    <xf numFmtId="43" fontId="21" fillId="7" borderId="31" xfId="1" applyFont="1" applyFill="1" applyBorder="1" applyAlignment="1">
      <alignment horizontal="center" vertical="center" wrapText="1"/>
    </xf>
    <xf numFmtId="164" fontId="21" fillId="7" borderId="3" xfId="1" applyNumberFormat="1" applyFont="1" applyFill="1" applyBorder="1" applyAlignment="1">
      <alignment horizontal="center"/>
    </xf>
    <xf numFmtId="164" fontId="21" fillId="7" borderId="13" xfId="1" applyNumberFormat="1" applyFont="1" applyFill="1" applyBorder="1" applyAlignment="1">
      <alignment horizontal="center"/>
    </xf>
    <xf numFmtId="164" fontId="21" fillId="7" borderId="14" xfId="1" applyNumberFormat="1" applyFont="1" applyFill="1" applyBorder="1" applyAlignment="1">
      <alignment horizontal="center"/>
    </xf>
    <xf numFmtId="164" fontId="21" fillId="2" borderId="3" xfId="1" applyNumberFormat="1" applyFont="1" applyFill="1" applyBorder="1" applyAlignment="1">
      <alignment horizontal="center"/>
    </xf>
    <xf numFmtId="164" fontId="21" fillId="2" borderId="13" xfId="1" applyNumberFormat="1" applyFont="1" applyFill="1" applyBorder="1" applyAlignment="1">
      <alignment horizontal="center"/>
    </xf>
    <xf numFmtId="43" fontId="27" fillId="2" borderId="3" xfId="1" applyFont="1" applyFill="1" applyBorder="1" applyAlignment="1">
      <alignment horizontal="center" vertical="center" wrapText="1"/>
    </xf>
    <xf numFmtId="43" fontId="27" fillId="2" borderId="13" xfId="1" applyFont="1" applyFill="1" applyBorder="1" applyAlignment="1">
      <alignment horizontal="center" vertical="center" wrapText="1"/>
    </xf>
    <xf numFmtId="43" fontId="27" fillId="2" borderId="14" xfId="1" applyFont="1" applyFill="1" applyBorder="1" applyAlignment="1">
      <alignment horizontal="center" vertical="center" wrapText="1"/>
    </xf>
    <xf numFmtId="43" fontId="27" fillId="6" borderId="1" xfId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43" fontId="27" fillId="7" borderId="16" xfId="1" applyFont="1" applyFill="1" applyBorder="1" applyAlignment="1">
      <alignment horizontal="center" vertical="center" wrapText="1"/>
    </xf>
    <xf numFmtId="43" fontId="27" fillId="7" borderId="10" xfId="1" applyFont="1" applyFill="1" applyBorder="1" applyAlignment="1">
      <alignment horizontal="center" vertical="center" wrapText="1"/>
    </xf>
    <xf numFmtId="43" fontId="30" fillId="2" borderId="4" xfId="1" applyFont="1" applyFill="1" applyBorder="1" applyAlignment="1">
      <alignment horizontal="center" vertical="center" wrapText="1"/>
    </xf>
    <xf numFmtId="43" fontId="30" fillId="2" borderId="10" xfId="1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wrapText="1"/>
    </xf>
    <xf numFmtId="0" fontId="27" fillId="7" borderId="0" xfId="0" applyFont="1" applyFill="1" applyBorder="1" applyAlignment="1">
      <alignment horizontal="center" wrapText="1"/>
    </xf>
    <xf numFmtId="0" fontId="27" fillId="7" borderId="33" xfId="0" applyFont="1" applyFill="1" applyBorder="1" applyAlignment="1">
      <alignment horizontal="center" wrapText="1"/>
    </xf>
    <xf numFmtId="43" fontId="21" fillId="4" borderId="16" xfId="1" applyFont="1" applyFill="1" applyBorder="1" applyAlignment="1">
      <alignment horizontal="center" wrapText="1"/>
    </xf>
    <xf numFmtId="43" fontId="21" fillId="4" borderId="10" xfId="1" applyFont="1" applyFill="1" applyBorder="1" applyAlignment="1">
      <alignment horizontal="center" wrapText="1"/>
    </xf>
    <xf numFmtId="43" fontId="33" fillId="7" borderId="7" xfId="1" applyFont="1" applyFill="1" applyBorder="1" applyAlignment="1">
      <alignment horizontal="center" vertical="center" wrapText="1"/>
    </xf>
    <xf numFmtId="43" fontId="33" fillId="7" borderId="11" xfId="1" applyFont="1" applyFill="1" applyBorder="1" applyAlignment="1">
      <alignment horizontal="center" vertical="center" wrapText="1"/>
    </xf>
    <xf numFmtId="43" fontId="33" fillId="7" borderId="12" xfId="1" applyFont="1" applyFill="1" applyBorder="1" applyAlignment="1">
      <alignment horizontal="center" vertical="center" wrapText="1"/>
    </xf>
    <xf numFmtId="43" fontId="27" fillId="7" borderId="26" xfId="1" applyFont="1" applyFill="1" applyBorder="1" applyAlignment="1">
      <alignment horizontal="center" vertical="center" wrapText="1"/>
    </xf>
    <xf numFmtId="43" fontId="27" fillId="7" borderId="29" xfId="1" applyFont="1" applyFill="1" applyBorder="1" applyAlignment="1">
      <alignment horizontal="center" vertical="center" wrapText="1"/>
    </xf>
    <xf numFmtId="43" fontId="27" fillId="7" borderId="30" xfId="1" applyFont="1" applyFill="1" applyBorder="1" applyAlignment="1">
      <alignment horizontal="center" vertical="center" wrapText="1"/>
    </xf>
    <xf numFmtId="43" fontId="27" fillId="7" borderId="22" xfId="1" applyFont="1" applyFill="1" applyBorder="1" applyAlignment="1">
      <alignment horizontal="center" vertical="center" wrapText="1"/>
    </xf>
    <xf numFmtId="43" fontId="27" fillId="7" borderId="31" xfId="1" applyFont="1" applyFill="1" applyBorder="1" applyAlignment="1">
      <alignment horizontal="center" vertical="center" wrapText="1"/>
    </xf>
    <xf numFmtId="43" fontId="27" fillId="7" borderId="18" xfId="1" applyFont="1" applyFill="1" applyBorder="1" applyAlignment="1">
      <alignment horizontal="center" vertical="center" wrapText="1"/>
    </xf>
    <xf numFmtId="43" fontId="21" fillId="5" borderId="1" xfId="1" applyFont="1" applyFill="1" applyBorder="1" applyAlignment="1">
      <alignment horizontal="center" vertical="center" wrapText="1"/>
    </xf>
    <xf numFmtId="43" fontId="21" fillId="7" borderId="1" xfId="1" applyFont="1" applyFill="1" applyBorder="1" applyAlignment="1">
      <alignment horizontal="center" vertical="center" wrapText="1"/>
    </xf>
    <xf numFmtId="43" fontId="21" fillId="2" borderId="1" xfId="1" applyFont="1" applyFill="1" applyBorder="1" applyAlignment="1">
      <alignment horizontal="center" vertical="center" wrapText="1"/>
    </xf>
    <xf numFmtId="43" fontId="21" fillId="7" borderId="3" xfId="1" applyFont="1" applyFill="1" applyBorder="1" applyAlignment="1">
      <alignment horizontal="center" vertical="center"/>
    </xf>
    <xf numFmtId="43" fontId="21" fillId="7" borderId="13" xfId="1" applyFont="1" applyFill="1" applyBorder="1" applyAlignment="1">
      <alignment horizontal="center" vertical="center"/>
    </xf>
    <xf numFmtId="43" fontId="21" fillId="7" borderId="14" xfId="1" applyFont="1" applyFill="1" applyBorder="1" applyAlignment="1">
      <alignment horizontal="center" vertical="center"/>
    </xf>
    <xf numFmtId="43" fontId="21" fillId="2" borderId="3" xfId="1" applyFont="1" applyFill="1" applyBorder="1" applyAlignment="1">
      <alignment horizontal="center" vertical="center"/>
    </xf>
    <xf numFmtId="43" fontId="21" fillId="2" borderId="13" xfId="1" applyFont="1" applyFill="1" applyBorder="1" applyAlignment="1">
      <alignment horizontal="center" vertical="center"/>
    </xf>
    <xf numFmtId="43" fontId="21" fillId="2" borderId="14" xfId="1" applyFont="1" applyFill="1" applyBorder="1" applyAlignment="1">
      <alignment horizontal="center" vertical="center"/>
    </xf>
    <xf numFmtId="43" fontId="21" fillId="7" borderId="1" xfId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43" fontId="21" fillId="6" borderId="1" xfId="1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164" fontId="21" fillId="0" borderId="34" xfId="1" applyNumberFormat="1" applyFont="1" applyFill="1" applyBorder="1" applyAlignment="1">
      <alignment horizontal="center" vertical="center" wrapText="1"/>
    </xf>
    <xf numFmtId="164" fontId="21" fillId="0" borderId="32" xfId="1" applyNumberFormat="1" applyFont="1" applyFill="1" applyBorder="1" applyAlignment="1">
      <alignment horizontal="center" vertical="center" wrapText="1"/>
    </xf>
    <xf numFmtId="43" fontId="21" fillId="6" borderId="16" xfId="1" applyFont="1" applyFill="1" applyBorder="1" applyAlignment="1">
      <alignment horizontal="center" vertical="center" wrapText="1"/>
    </xf>
    <xf numFmtId="43" fontId="21" fillId="6" borderId="10" xfId="1" applyFont="1" applyFill="1" applyBorder="1" applyAlignment="1">
      <alignment horizontal="center" vertical="center" wrapText="1"/>
    </xf>
    <xf numFmtId="43" fontId="21" fillId="2" borderId="16" xfId="1" applyFont="1" applyFill="1" applyBorder="1" applyAlignment="1">
      <alignment horizontal="center" vertical="center" wrapText="1"/>
    </xf>
    <xf numFmtId="43" fontId="21" fillId="2" borderId="10" xfId="1" applyFont="1" applyFill="1" applyBorder="1" applyAlignment="1">
      <alignment horizontal="center" vertical="center" wrapText="1"/>
    </xf>
    <xf numFmtId="43" fontId="20" fillId="7" borderId="3" xfId="1" applyFont="1" applyFill="1" applyBorder="1" applyAlignment="1">
      <alignment horizontal="center" wrapText="1"/>
    </xf>
    <xf numFmtId="43" fontId="20" fillId="7" borderId="14" xfId="1" applyFont="1" applyFill="1" applyBorder="1" applyAlignment="1">
      <alignment horizontal="center" wrapText="1"/>
    </xf>
    <xf numFmtId="43" fontId="20" fillId="6" borderId="3" xfId="1" applyFont="1" applyFill="1" applyBorder="1" applyAlignment="1">
      <alignment horizontal="center" wrapText="1"/>
    </xf>
    <xf numFmtId="43" fontId="20" fillId="6" borderId="14" xfId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right"/>
    </xf>
    <xf numFmtId="164" fontId="21" fillId="0" borderId="16" xfId="1" applyNumberFormat="1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164" fontId="22" fillId="0" borderId="16" xfId="1" applyNumberFormat="1" applyFont="1" applyBorder="1" applyAlignment="1">
      <alignment horizontal="center" vertical="center" wrapText="1"/>
    </xf>
    <xf numFmtId="164" fontId="22" fillId="0" borderId="10" xfId="1" applyNumberFormat="1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7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34" fillId="0" borderId="24" xfId="0" applyFont="1" applyBorder="1" applyAlignment="1">
      <alignment horizontal="center"/>
    </xf>
    <xf numFmtId="0" fontId="27" fillId="0" borderId="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6" borderId="3" xfId="0" applyFont="1" applyFill="1" applyBorder="1" applyAlignment="1">
      <alignment horizontal="center" wrapText="1"/>
    </xf>
    <xf numFmtId="0" fontId="27" fillId="6" borderId="13" xfId="0" applyFont="1" applyFill="1" applyBorder="1" applyAlignment="1">
      <alignment horizontal="center" wrapText="1"/>
    </xf>
    <xf numFmtId="0" fontId="27" fillId="6" borderId="14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13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9" fillId="6" borderId="0" xfId="0" applyFont="1" applyFill="1" applyBorder="1" applyAlignment="1">
      <alignment horizontal="left" wrapText="1"/>
    </xf>
    <xf numFmtId="0" fontId="30" fillId="7" borderId="1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33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1" fillId="6" borderId="33" xfId="0" applyFont="1" applyFill="1" applyBorder="1" applyAlignment="1">
      <alignment horizontal="center"/>
    </xf>
    <xf numFmtId="0" fontId="21" fillId="6" borderId="23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center"/>
    </xf>
    <xf numFmtId="0" fontId="21" fillId="6" borderId="25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8" fillId="7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43" fontId="29" fillId="0" borderId="0" xfId="1" applyFont="1" applyFill="1" applyAlignment="1">
      <alignment horizontal="left"/>
    </xf>
    <xf numFmtId="0" fontId="21" fillId="2" borderId="23" xfId="0" applyFont="1" applyFill="1" applyBorder="1" applyAlignment="1">
      <alignment horizontal="right"/>
    </xf>
    <xf numFmtId="0" fontId="21" fillId="2" borderId="24" xfId="0" applyFont="1" applyFill="1" applyBorder="1" applyAlignment="1">
      <alignment horizontal="right"/>
    </xf>
    <xf numFmtId="0" fontId="21" fillId="2" borderId="25" xfId="0" applyFont="1" applyFill="1" applyBorder="1" applyAlignment="1">
      <alignment horizontal="right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64" fontId="27" fillId="0" borderId="1" xfId="1" applyNumberFormat="1" applyFont="1" applyBorder="1" applyAlignment="1">
      <alignment horizontal="center" vertical="center" wrapText="1"/>
    </xf>
    <xf numFmtId="164" fontId="27" fillId="0" borderId="9" xfId="1" applyNumberFormat="1" applyFont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7" fillId="7" borderId="16" xfId="1" applyNumberFormat="1" applyFont="1" applyFill="1" applyBorder="1" applyAlignment="1">
      <alignment horizontal="center" vertical="center" wrapText="1"/>
    </xf>
    <xf numFmtId="164" fontId="27" fillId="7" borderId="10" xfId="1" applyNumberFormat="1" applyFont="1" applyFill="1" applyBorder="1" applyAlignment="1">
      <alignment horizontal="center" vertical="center" wrapText="1"/>
    </xf>
    <xf numFmtId="164" fontId="36" fillId="6" borderId="16" xfId="1" applyNumberFormat="1" applyFont="1" applyFill="1" applyBorder="1" applyAlignment="1">
      <alignment horizontal="center" vertical="center" wrapText="1"/>
    </xf>
    <xf numFmtId="164" fontId="36" fillId="6" borderId="10" xfId="1" applyNumberFormat="1" applyFont="1" applyFill="1" applyBorder="1" applyAlignment="1">
      <alignment horizontal="center" vertical="center" wrapText="1"/>
    </xf>
    <xf numFmtId="164" fontId="26" fillId="2" borderId="20" xfId="1" applyNumberFormat="1" applyFont="1" applyFill="1" applyBorder="1" applyAlignment="1">
      <alignment horizontal="center" textRotation="30" wrapText="1"/>
    </xf>
    <xf numFmtId="164" fontId="26" fillId="2" borderId="10" xfId="1" applyNumberFormat="1" applyFont="1" applyFill="1" applyBorder="1" applyAlignment="1">
      <alignment horizontal="center" textRotation="30" wrapText="1"/>
    </xf>
    <xf numFmtId="43" fontId="33" fillId="4" borderId="3" xfId="1" applyFont="1" applyFill="1" applyBorder="1" applyAlignment="1">
      <alignment horizontal="center" vertical="center" wrapText="1"/>
    </xf>
    <xf numFmtId="43" fontId="33" fillId="4" borderId="13" xfId="1" applyFont="1" applyFill="1" applyBorder="1" applyAlignment="1">
      <alignment horizontal="center" vertical="center" wrapText="1"/>
    </xf>
    <xf numFmtId="43" fontId="33" fillId="11" borderId="3" xfId="1" applyFont="1" applyFill="1" applyBorder="1" applyAlignment="1">
      <alignment horizontal="center" vertical="center" wrapText="1"/>
    </xf>
    <xf numFmtId="43" fontId="33" fillId="11" borderId="13" xfId="1" applyFont="1" applyFill="1" applyBorder="1" applyAlignment="1">
      <alignment horizontal="center" vertical="center" wrapText="1"/>
    </xf>
    <xf numFmtId="43" fontId="27" fillId="4" borderId="3" xfId="1" applyFont="1" applyFill="1" applyBorder="1" applyAlignment="1">
      <alignment horizontal="center" vertical="center" wrapText="1"/>
    </xf>
    <xf numFmtId="43" fontId="27" fillId="4" borderId="14" xfId="1" applyFont="1" applyFill="1" applyBorder="1" applyAlignment="1">
      <alignment horizontal="center" vertical="center" wrapText="1"/>
    </xf>
    <xf numFmtId="43" fontId="27" fillId="5" borderId="3" xfId="1" applyFont="1" applyFill="1" applyBorder="1" applyAlignment="1">
      <alignment horizontal="center" vertical="center" wrapText="1"/>
    </xf>
    <xf numFmtId="43" fontId="27" fillId="5" borderId="14" xfId="1" applyFont="1" applyFill="1" applyBorder="1" applyAlignment="1">
      <alignment horizontal="center" vertical="center" wrapText="1"/>
    </xf>
    <xf numFmtId="14" fontId="30" fillId="6" borderId="21" xfId="0" applyNumberFormat="1" applyFont="1" applyFill="1" applyBorder="1" applyAlignment="1">
      <alignment horizontal="center" textRotation="57" wrapText="1"/>
    </xf>
    <xf numFmtId="14" fontId="30" fillId="6" borderId="22" xfId="0" applyNumberFormat="1" applyFont="1" applyFill="1" applyBorder="1" applyAlignment="1">
      <alignment horizontal="center" textRotation="57" wrapText="1"/>
    </xf>
    <xf numFmtId="14" fontId="30" fillId="7" borderId="20" xfId="0" applyNumberFormat="1" applyFont="1" applyFill="1" applyBorder="1" applyAlignment="1">
      <alignment horizontal="center" textRotation="57" wrapText="1"/>
    </xf>
    <xf numFmtId="14" fontId="30" fillId="7" borderId="10" xfId="0" applyNumberFormat="1" applyFont="1" applyFill="1" applyBorder="1" applyAlignment="1">
      <alignment horizontal="center" textRotation="57" wrapText="1"/>
    </xf>
    <xf numFmtId="43" fontId="27" fillId="7" borderId="1" xfId="1" applyFont="1" applyFill="1" applyBorder="1" applyAlignment="1">
      <alignment horizontal="center" vertical="center" wrapText="1"/>
    </xf>
    <xf numFmtId="43" fontId="21" fillId="6" borderId="3" xfId="1" applyFont="1" applyFill="1" applyBorder="1" applyAlignment="1">
      <alignment horizontal="center" vertical="center" wrapText="1"/>
    </xf>
    <xf numFmtId="43" fontId="21" fillId="6" borderId="14" xfId="1" applyFont="1" applyFill="1" applyBorder="1" applyAlignment="1">
      <alignment horizontal="center" vertical="center" wrapText="1"/>
    </xf>
  </cellXfs>
  <cellStyles count="44257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268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FF00FF"/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workbookViewId="0">
      <pane ySplit="2" topLeftCell="A51" activePane="bottomLeft" state="frozen"/>
      <selection pane="bottomLeft" activeCell="C64" sqref="C64:C81"/>
    </sheetView>
  </sheetViews>
  <sheetFormatPr defaultRowHeight="11.25"/>
  <cols>
    <col min="1" max="1" width="9.28515625" style="8" customWidth="1"/>
    <col min="2" max="2" width="9" style="8" customWidth="1"/>
    <col min="3" max="3" width="44.7109375" style="3" customWidth="1"/>
    <col min="4" max="4" width="10.7109375" style="2" bestFit="1" customWidth="1"/>
    <col min="5" max="5" width="9.42578125" style="2" bestFit="1" customWidth="1"/>
    <col min="6" max="6" width="8.28515625" style="2" bestFit="1" customWidth="1"/>
    <col min="7" max="7" width="8.85546875" style="2" bestFit="1" customWidth="1"/>
    <col min="8" max="8" width="8.42578125" style="2" bestFit="1" customWidth="1"/>
    <col min="9" max="9" width="9.7109375" style="2" bestFit="1" customWidth="1"/>
    <col min="10" max="10" width="9.85546875" style="2" bestFit="1" customWidth="1"/>
    <col min="11" max="11" width="9.5703125" style="2" customWidth="1"/>
    <col min="12" max="12" width="9.85546875" style="2" customWidth="1"/>
    <col min="13" max="13" width="12.7109375" style="2" bestFit="1" customWidth="1"/>
    <col min="14" max="14" width="6.7109375" style="2" bestFit="1" customWidth="1"/>
    <col min="15" max="15" width="11.42578125" style="2" customWidth="1"/>
    <col min="16" max="16" width="4.7109375" style="3" customWidth="1"/>
    <col min="17" max="17" width="3.85546875" style="3" customWidth="1"/>
    <col min="18" max="18" width="7.28515625" style="3" customWidth="1"/>
    <col min="19" max="19" width="5.85546875" style="3" customWidth="1"/>
    <col min="20" max="20" width="5.7109375" style="3" customWidth="1"/>
    <col min="21" max="21" width="5.85546875" style="3" customWidth="1"/>
    <col min="22" max="22" width="8" style="3" customWidth="1"/>
    <col min="23" max="23" width="6.42578125" style="3" customWidth="1"/>
    <col min="24" max="24" width="8.140625" style="3" customWidth="1"/>
    <col min="25" max="232" width="9.140625" style="3"/>
    <col min="233" max="233" width="9" style="3" bestFit="1" customWidth="1"/>
    <col min="234" max="234" width="9.85546875" style="3" bestFit="1" customWidth="1"/>
    <col min="235" max="235" width="9.140625" style="3" bestFit="1" customWidth="1"/>
    <col min="236" max="236" width="16" style="3" bestFit="1" customWidth="1"/>
    <col min="237" max="237" width="9" style="3" bestFit="1" customWidth="1"/>
    <col min="238" max="238" width="7.85546875" style="3" bestFit="1" customWidth="1"/>
    <col min="239" max="239" width="11.7109375" style="3" bestFit="1" customWidth="1"/>
    <col min="240" max="240" width="14.28515625" style="3" customWidth="1"/>
    <col min="241" max="241" width="11.7109375" style="3" bestFit="1" customWidth="1"/>
    <col min="242" max="242" width="14.140625" style="3" bestFit="1" customWidth="1"/>
    <col min="243" max="243" width="16.7109375" style="3" customWidth="1"/>
    <col min="244" max="244" width="16.5703125" style="3" customWidth="1"/>
    <col min="245" max="246" width="7.85546875" style="3" bestFit="1" customWidth="1"/>
    <col min="247" max="247" width="8" style="3" bestFit="1" customWidth="1"/>
    <col min="248" max="249" width="7.85546875" style="3" bestFit="1" customWidth="1"/>
    <col min="250" max="250" width="9.7109375" style="3" customWidth="1"/>
    <col min="251" max="251" width="12.85546875" style="3" customWidth="1"/>
    <col min="252" max="488" width="9.140625" style="3"/>
    <col min="489" max="489" width="9" style="3" bestFit="1" customWidth="1"/>
    <col min="490" max="490" width="9.85546875" style="3" bestFit="1" customWidth="1"/>
    <col min="491" max="491" width="9.140625" style="3" bestFit="1" customWidth="1"/>
    <col min="492" max="492" width="16" style="3" bestFit="1" customWidth="1"/>
    <col min="493" max="493" width="9" style="3" bestFit="1" customWidth="1"/>
    <col min="494" max="494" width="7.85546875" style="3" bestFit="1" customWidth="1"/>
    <col min="495" max="495" width="11.7109375" style="3" bestFit="1" customWidth="1"/>
    <col min="496" max="496" width="14.28515625" style="3" customWidth="1"/>
    <col min="497" max="497" width="11.7109375" style="3" bestFit="1" customWidth="1"/>
    <col min="498" max="498" width="14.140625" style="3" bestFit="1" customWidth="1"/>
    <col min="499" max="499" width="16.7109375" style="3" customWidth="1"/>
    <col min="500" max="500" width="16.5703125" style="3" customWidth="1"/>
    <col min="501" max="502" width="7.85546875" style="3" bestFit="1" customWidth="1"/>
    <col min="503" max="503" width="8" style="3" bestFit="1" customWidth="1"/>
    <col min="504" max="505" width="7.85546875" style="3" bestFit="1" customWidth="1"/>
    <col min="506" max="506" width="9.7109375" style="3" customWidth="1"/>
    <col min="507" max="507" width="12.85546875" style="3" customWidth="1"/>
    <col min="508" max="744" width="9.140625" style="3"/>
    <col min="745" max="745" width="9" style="3" bestFit="1" customWidth="1"/>
    <col min="746" max="746" width="9.85546875" style="3" bestFit="1" customWidth="1"/>
    <col min="747" max="747" width="9.140625" style="3" bestFit="1" customWidth="1"/>
    <col min="748" max="748" width="16" style="3" bestFit="1" customWidth="1"/>
    <col min="749" max="749" width="9" style="3" bestFit="1" customWidth="1"/>
    <col min="750" max="750" width="7.85546875" style="3" bestFit="1" customWidth="1"/>
    <col min="751" max="751" width="11.7109375" style="3" bestFit="1" customWidth="1"/>
    <col min="752" max="752" width="14.28515625" style="3" customWidth="1"/>
    <col min="753" max="753" width="11.7109375" style="3" bestFit="1" customWidth="1"/>
    <col min="754" max="754" width="14.140625" style="3" bestFit="1" customWidth="1"/>
    <col min="755" max="755" width="16.7109375" style="3" customWidth="1"/>
    <col min="756" max="756" width="16.5703125" style="3" customWidth="1"/>
    <col min="757" max="758" width="7.85546875" style="3" bestFit="1" customWidth="1"/>
    <col min="759" max="759" width="8" style="3" bestFit="1" customWidth="1"/>
    <col min="760" max="761" width="7.85546875" style="3" bestFit="1" customWidth="1"/>
    <col min="762" max="762" width="9.7109375" style="3" customWidth="1"/>
    <col min="763" max="763" width="12.85546875" style="3" customWidth="1"/>
    <col min="764" max="1000" width="9.140625" style="3"/>
    <col min="1001" max="1001" width="9" style="3" bestFit="1" customWidth="1"/>
    <col min="1002" max="1002" width="9.85546875" style="3" bestFit="1" customWidth="1"/>
    <col min="1003" max="1003" width="9.140625" style="3" bestFit="1" customWidth="1"/>
    <col min="1004" max="1004" width="16" style="3" bestFit="1" customWidth="1"/>
    <col min="1005" max="1005" width="9" style="3" bestFit="1" customWidth="1"/>
    <col min="1006" max="1006" width="7.85546875" style="3" bestFit="1" customWidth="1"/>
    <col min="1007" max="1007" width="11.7109375" style="3" bestFit="1" customWidth="1"/>
    <col min="1008" max="1008" width="14.28515625" style="3" customWidth="1"/>
    <col min="1009" max="1009" width="11.7109375" style="3" bestFit="1" customWidth="1"/>
    <col min="1010" max="1010" width="14.140625" style="3" bestFit="1" customWidth="1"/>
    <col min="1011" max="1011" width="16.7109375" style="3" customWidth="1"/>
    <col min="1012" max="1012" width="16.5703125" style="3" customWidth="1"/>
    <col min="1013" max="1014" width="7.85546875" style="3" bestFit="1" customWidth="1"/>
    <col min="1015" max="1015" width="8" style="3" bestFit="1" customWidth="1"/>
    <col min="1016" max="1017" width="7.85546875" style="3" bestFit="1" customWidth="1"/>
    <col min="1018" max="1018" width="9.7109375" style="3" customWidth="1"/>
    <col min="1019" max="1019" width="12.85546875" style="3" customWidth="1"/>
    <col min="1020" max="1256" width="9.140625" style="3"/>
    <col min="1257" max="1257" width="9" style="3" bestFit="1" customWidth="1"/>
    <col min="1258" max="1258" width="9.85546875" style="3" bestFit="1" customWidth="1"/>
    <col min="1259" max="1259" width="9.140625" style="3" bestFit="1" customWidth="1"/>
    <col min="1260" max="1260" width="16" style="3" bestFit="1" customWidth="1"/>
    <col min="1261" max="1261" width="9" style="3" bestFit="1" customWidth="1"/>
    <col min="1262" max="1262" width="7.85546875" style="3" bestFit="1" customWidth="1"/>
    <col min="1263" max="1263" width="11.7109375" style="3" bestFit="1" customWidth="1"/>
    <col min="1264" max="1264" width="14.28515625" style="3" customWidth="1"/>
    <col min="1265" max="1265" width="11.7109375" style="3" bestFit="1" customWidth="1"/>
    <col min="1266" max="1266" width="14.140625" style="3" bestFit="1" customWidth="1"/>
    <col min="1267" max="1267" width="16.7109375" style="3" customWidth="1"/>
    <col min="1268" max="1268" width="16.5703125" style="3" customWidth="1"/>
    <col min="1269" max="1270" width="7.85546875" style="3" bestFit="1" customWidth="1"/>
    <col min="1271" max="1271" width="8" style="3" bestFit="1" customWidth="1"/>
    <col min="1272" max="1273" width="7.85546875" style="3" bestFit="1" customWidth="1"/>
    <col min="1274" max="1274" width="9.7109375" style="3" customWidth="1"/>
    <col min="1275" max="1275" width="12.85546875" style="3" customWidth="1"/>
    <col min="1276" max="1512" width="9.140625" style="3"/>
    <col min="1513" max="1513" width="9" style="3" bestFit="1" customWidth="1"/>
    <col min="1514" max="1514" width="9.85546875" style="3" bestFit="1" customWidth="1"/>
    <col min="1515" max="1515" width="9.140625" style="3" bestFit="1" customWidth="1"/>
    <col min="1516" max="1516" width="16" style="3" bestFit="1" customWidth="1"/>
    <col min="1517" max="1517" width="9" style="3" bestFit="1" customWidth="1"/>
    <col min="1518" max="1518" width="7.85546875" style="3" bestFit="1" customWidth="1"/>
    <col min="1519" max="1519" width="11.7109375" style="3" bestFit="1" customWidth="1"/>
    <col min="1520" max="1520" width="14.28515625" style="3" customWidth="1"/>
    <col min="1521" max="1521" width="11.7109375" style="3" bestFit="1" customWidth="1"/>
    <col min="1522" max="1522" width="14.140625" style="3" bestFit="1" customWidth="1"/>
    <col min="1523" max="1523" width="16.7109375" style="3" customWidth="1"/>
    <col min="1524" max="1524" width="16.5703125" style="3" customWidth="1"/>
    <col min="1525" max="1526" width="7.85546875" style="3" bestFit="1" customWidth="1"/>
    <col min="1527" max="1527" width="8" style="3" bestFit="1" customWidth="1"/>
    <col min="1528" max="1529" width="7.85546875" style="3" bestFit="1" customWidth="1"/>
    <col min="1530" max="1530" width="9.7109375" style="3" customWidth="1"/>
    <col min="1531" max="1531" width="12.85546875" style="3" customWidth="1"/>
    <col min="1532" max="1768" width="9.140625" style="3"/>
    <col min="1769" max="1769" width="9" style="3" bestFit="1" customWidth="1"/>
    <col min="1770" max="1770" width="9.85546875" style="3" bestFit="1" customWidth="1"/>
    <col min="1771" max="1771" width="9.140625" style="3" bestFit="1" customWidth="1"/>
    <col min="1772" max="1772" width="16" style="3" bestFit="1" customWidth="1"/>
    <col min="1773" max="1773" width="9" style="3" bestFit="1" customWidth="1"/>
    <col min="1774" max="1774" width="7.85546875" style="3" bestFit="1" customWidth="1"/>
    <col min="1775" max="1775" width="11.7109375" style="3" bestFit="1" customWidth="1"/>
    <col min="1776" max="1776" width="14.28515625" style="3" customWidth="1"/>
    <col min="1777" max="1777" width="11.7109375" style="3" bestFit="1" customWidth="1"/>
    <col min="1778" max="1778" width="14.140625" style="3" bestFit="1" customWidth="1"/>
    <col min="1779" max="1779" width="16.7109375" style="3" customWidth="1"/>
    <col min="1780" max="1780" width="16.5703125" style="3" customWidth="1"/>
    <col min="1781" max="1782" width="7.85546875" style="3" bestFit="1" customWidth="1"/>
    <col min="1783" max="1783" width="8" style="3" bestFit="1" customWidth="1"/>
    <col min="1784" max="1785" width="7.85546875" style="3" bestFit="1" customWidth="1"/>
    <col min="1786" max="1786" width="9.7109375" style="3" customWidth="1"/>
    <col min="1787" max="1787" width="12.85546875" style="3" customWidth="1"/>
    <col min="1788" max="2024" width="9.140625" style="3"/>
    <col min="2025" max="2025" width="9" style="3" bestFit="1" customWidth="1"/>
    <col min="2026" max="2026" width="9.85546875" style="3" bestFit="1" customWidth="1"/>
    <col min="2027" max="2027" width="9.140625" style="3" bestFit="1" customWidth="1"/>
    <col min="2028" max="2028" width="16" style="3" bestFit="1" customWidth="1"/>
    <col min="2029" max="2029" width="9" style="3" bestFit="1" customWidth="1"/>
    <col min="2030" max="2030" width="7.85546875" style="3" bestFit="1" customWidth="1"/>
    <col min="2031" max="2031" width="11.7109375" style="3" bestFit="1" customWidth="1"/>
    <col min="2032" max="2032" width="14.28515625" style="3" customWidth="1"/>
    <col min="2033" max="2033" width="11.7109375" style="3" bestFit="1" customWidth="1"/>
    <col min="2034" max="2034" width="14.140625" style="3" bestFit="1" customWidth="1"/>
    <col min="2035" max="2035" width="16.7109375" style="3" customWidth="1"/>
    <col min="2036" max="2036" width="16.5703125" style="3" customWidth="1"/>
    <col min="2037" max="2038" width="7.85546875" style="3" bestFit="1" customWidth="1"/>
    <col min="2039" max="2039" width="8" style="3" bestFit="1" customWidth="1"/>
    <col min="2040" max="2041" width="7.85546875" style="3" bestFit="1" customWidth="1"/>
    <col min="2042" max="2042" width="9.7109375" style="3" customWidth="1"/>
    <col min="2043" max="2043" width="12.85546875" style="3" customWidth="1"/>
    <col min="2044" max="2280" width="9.140625" style="3"/>
    <col min="2281" max="2281" width="9" style="3" bestFit="1" customWidth="1"/>
    <col min="2282" max="2282" width="9.85546875" style="3" bestFit="1" customWidth="1"/>
    <col min="2283" max="2283" width="9.140625" style="3" bestFit="1" customWidth="1"/>
    <col min="2284" max="2284" width="16" style="3" bestFit="1" customWidth="1"/>
    <col min="2285" max="2285" width="9" style="3" bestFit="1" customWidth="1"/>
    <col min="2286" max="2286" width="7.85546875" style="3" bestFit="1" customWidth="1"/>
    <col min="2287" max="2287" width="11.7109375" style="3" bestFit="1" customWidth="1"/>
    <col min="2288" max="2288" width="14.28515625" style="3" customWidth="1"/>
    <col min="2289" max="2289" width="11.7109375" style="3" bestFit="1" customWidth="1"/>
    <col min="2290" max="2290" width="14.140625" style="3" bestFit="1" customWidth="1"/>
    <col min="2291" max="2291" width="16.7109375" style="3" customWidth="1"/>
    <col min="2292" max="2292" width="16.5703125" style="3" customWidth="1"/>
    <col min="2293" max="2294" width="7.85546875" style="3" bestFit="1" customWidth="1"/>
    <col min="2295" max="2295" width="8" style="3" bestFit="1" customWidth="1"/>
    <col min="2296" max="2297" width="7.85546875" style="3" bestFit="1" customWidth="1"/>
    <col min="2298" max="2298" width="9.7109375" style="3" customWidth="1"/>
    <col min="2299" max="2299" width="12.85546875" style="3" customWidth="1"/>
    <col min="2300" max="2536" width="9.140625" style="3"/>
    <col min="2537" max="2537" width="9" style="3" bestFit="1" customWidth="1"/>
    <col min="2538" max="2538" width="9.85546875" style="3" bestFit="1" customWidth="1"/>
    <col min="2539" max="2539" width="9.140625" style="3" bestFit="1" customWidth="1"/>
    <col min="2540" max="2540" width="16" style="3" bestFit="1" customWidth="1"/>
    <col min="2541" max="2541" width="9" style="3" bestFit="1" customWidth="1"/>
    <col min="2542" max="2542" width="7.85546875" style="3" bestFit="1" customWidth="1"/>
    <col min="2543" max="2543" width="11.7109375" style="3" bestFit="1" customWidth="1"/>
    <col min="2544" max="2544" width="14.28515625" style="3" customWidth="1"/>
    <col min="2545" max="2545" width="11.7109375" style="3" bestFit="1" customWidth="1"/>
    <col min="2546" max="2546" width="14.140625" style="3" bestFit="1" customWidth="1"/>
    <col min="2547" max="2547" width="16.7109375" style="3" customWidth="1"/>
    <col min="2548" max="2548" width="16.5703125" style="3" customWidth="1"/>
    <col min="2549" max="2550" width="7.85546875" style="3" bestFit="1" customWidth="1"/>
    <col min="2551" max="2551" width="8" style="3" bestFit="1" customWidth="1"/>
    <col min="2552" max="2553" width="7.85546875" style="3" bestFit="1" customWidth="1"/>
    <col min="2554" max="2554" width="9.7109375" style="3" customWidth="1"/>
    <col min="2555" max="2555" width="12.85546875" style="3" customWidth="1"/>
    <col min="2556" max="2792" width="9.140625" style="3"/>
    <col min="2793" max="2793" width="9" style="3" bestFit="1" customWidth="1"/>
    <col min="2794" max="2794" width="9.85546875" style="3" bestFit="1" customWidth="1"/>
    <col min="2795" max="2795" width="9.140625" style="3" bestFit="1" customWidth="1"/>
    <col min="2796" max="2796" width="16" style="3" bestFit="1" customWidth="1"/>
    <col min="2797" max="2797" width="9" style="3" bestFit="1" customWidth="1"/>
    <col min="2798" max="2798" width="7.85546875" style="3" bestFit="1" customWidth="1"/>
    <col min="2799" max="2799" width="11.7109375" style="3" bestFit="1" customWidth="1"/>
    <col min="2800" max="2800" width="14.28515625" style="3" customWidth="1"/>
    <col min="2801" max="2801" width="11.7109375" style="3" bestFit="1" customWidth="1"/>
    <col min="2802" max="2802" width="14.140625" style="3" bestFit="1" customWidth="1"/>
    <col min="2803" max="2803" width="16.7109375" style="3" customWidth="1"/>
    <col min="2804" max="2804" width="16.5703125" style="3" customWidth="1"/>
    <col min="2805" max="2806" width="7.85546875" style="3" bestFit="1" customWidth="1"/>
    <col min="2807" max="2807" width="8" style="3" bestFit="1" customWidth="1"/>
    <col min="2808" max="2809" width="7.85546875" style="3" bestFit="1" customWidth="1"/>
    <col min="2810" max="2810" width="9.7109375" style="3" customWidth="1"/>
    <col min="2811" max="2811" width="12.85546875" style="3" customWidth="1"/>
    <col min="2812" max="3048" width="9.140625" style="3"/>
    <col min="3049" max="3049" width="9" style="3" bestFit="1" customWidth="1"/>
    <col min="3050" max="3050" width="9.85546875" style="3" bestFit="1" customWidth="1"/>
    <col min="3051" max="3051" width="9.140625" style="3" bestFit="1" customWidth="1"/>
    <col min="3052" max="3052" width="16" style="3" bestFit="1" customWidth="1"/>
    <col min="3053" max="3053" width="9" style="3" bestFit="1" customWidth="1"/>
    <col min="3054" max="3054" width="7.85546875" style="3" bestFit="1" customWidth="1"/>
    <col min="3055" max="3055" width="11.7109375" style="3" bestFit="1" customWidth="1"/>
    <col min="3056" max="3056" width="14.28515625" style="3" customWidth="1"/>
    <col min="3057" max="3057" width="11.7109375" style="3" bestFit="1" customWidth="1"/>
    <col min="3058" max="3058" width="14.140625" style="3" bestFit="1" customWidth="1"/>
    <col min="3059" max="3059" width="16.7109375" style="3" customWidth="1"/>
    <col min="3060" max="3060" width="16.5703125" style="3" customWidth="1"/>
    <col min="3061" max="3062" width="7.85546875" style="3" bestFit="1" customWidth="1"/>
    <col min="3063" max="3063" width="8" style="3" bestFit="1" customWidth="1"/>
    <col min="3064" max="3065" width="7.85546875" style="3" bestFit="1" customWidth="1"/>
    <col min="3066" max="3066" width="9.7109375" style="3" customWidth="1"/>
    <col min="3067" max="3067" width="12.85546875" style="3" customWidth="1"/>
    <col min="3068" max="3304" width="9.140625" style="3"/>
    <col min="3305" max="3305" width="9" style="3" bestFit="1" customWidth="1"/>
    <col min="3306" max="3306" width="9.85546875" style="3" bestFit="1" customWidth="1"/>
    <col min="3307" max="3307" width="9.140625" style="3" bestFit="1" customWidth="1"/>
    <col min="3308" max="3308" width="16" style="3" bestFit="1" customWidth="1"/>
    <col min="3309" max="3309" width="9" style="3" bestFit="1" customWidth="1"/>
    <col min="3310" max="3310" width="7.85546875" style="3" bestFit="1" customWidth="1"/>
    <col min="3311" max="3311" width="11.7109375" style="3" bestFit="1" customWidth="1"/>
    <col min="3312" max="3312" width="14.28515625" style="3" customWidth="1"/>
    <col min="3313" max="3313" width="11.7109375" style="3" bestFit="1" customWidth="1"/>
    <col min="3314" max="3314" width="14.140625" style="3" bestFit="1" customWidth="1"/>
    <col min="3315" max="3315" width="16.7109375" style="3" customWidth="1"/>
    <col min="3316" max="3316" width="16.5703125" style="3" customWidth="1"/>
    <col min="3317" max="3318" width="7.85546875" style="3" bestFit="1" customWidth="1"/>
    <col min="3319" max="3319" width="8" style="3" bestFit="1" customWidth="1"/>
    <col min="3320" max="3321" width="7.85546875" style="3" bestFit="1" customWidth="1"/>
    <col min="3322" max="3322" width="9.7109375" style="3" customWidth="1"/>
    <col min="3323" max="3323" width="12.85546875" style="3" customWidth="1"/>
    <col min="3324" max="3560" width="9.140625" style="3"/>
    <col min="3561" max="3561" width="9" style="3" bestFit="1" customWidth="1"/>
    <col min="3562" max="3562" width="9.85546875" style="3" bestFit="1" customWidth="1"/>
    <col min="3563" max="3563" width="9.140625" style="3" bestFit="1" customWidth="1"/>
    <col min="3564" max="3564" width="16" style="3" bestFit="1" customWidth="1"/>
    <col min="3565" max="3565" width="9" style="3" bestFit="1" customWidth="1"/>
    <col min="3566" max="3566" width="7.85546875" style="3" bestFit="1" customWidth="1"/>
    <col min="3567" max="3567" width="11.7109375" style="3" bestFit="1" customWidth="1"/>
    <col min="3568" max="3568" width="14.28515625" style="3" customWidth="1"/>
    <col min="3569" max="3569" width="11.7109375" style="3" bestFit="1" customWidth="1"/>
    <col min="3570" max="3570" width="14.140625" style="3" bestFit="1" customWidth="1"/>
    <col min="3571" max="3571" width="16.7109375" style="3" customWidth="1"/>
    <col min="3572" max="3572" width="16.5703125" style="3" customWidth="1"/>
    <col min="3573" max="3574" width="7.85546875" style="3" bestFit="1" customWidth="1"/>
    <col min="3575" max="3575" width="8" style="3" bestFit="1" customWidth="1"/>
    <col min="3576" max="3577" width="7.85546875" style="3" bestFit="1" customWidth="1"/>
    <col min="3578" max="3578" width="9.7109375" style="3" customWidth="1"/>
    <col min="3579" max="3579" width="12.85546875" style="3" customWidth="1"/>
    <col min="3580" max="3816" width="9.140625" style="3"/>
    <col min="3817" max="3817" width="9" style="3" bestFit="1" customWidth="1"/>
    <col min="3818" max="3818" width="9.85546875" style="3" bestFit="1" customWidth="1"/>
    <col min="3819" max="3819" width="9.140625" style="3" bestFit="1" customWidth="1"/>
    <col min="3820" max="3820" width="16" style="3" bestFit="1" customWidth="1"/>
    <col min="3821" max="3821" width="9" style="3" bestFit="1" customWidth="1"/>
    <col min="3822" max="3822" width="7.85546875" style="3" bestFit="1" customWidth="1"/>
    <col min="3823" max="3823" width="11.7109375" style="3" bestFit="1" customWidth="1"/>
    <col min="3824" max="3824" width="14.28515625" style="3" customWidth="1"/>
    <col min="3825" max="3825" width="11.7109375" style="3" bestFit="1" customWidth="1"/>
    <col min="3826" max="3826" width="14.140625" style="3" bestFit="1" customWidth="1"/>
    <col min="3827" max="3827" width="16.7109375" style="3" customWidth="1"/>
    <col min="3828" max="3828" width="16.5703125" style="3" customWidth="1"/>
    <col min="3829" max="3830" width="7.85546875" style="3" bestFit="1" customWidth="1"/>
    <col min="3831" max="3831" width="8" style="3" bestFit="1" customWidth="1"/>
    <col min="3832" max="3833" width="7.85546875" style="3" bestFit="1" customWidth="1"/>
    <col min="3834" max="3834" width="9.7109375" style="3" customWidth="1"/>
    <col min="3835" max="3835" width="12.85546875" style="3" customWidth="1"/>
    <col min="3836" max="4072" width="9.140625" style="3"/>
    <col min="4073" max="4073" width="9" style="3" bestFit="1" customWidth="1"/>
    <col min="4074" max="4074" width="9.85546875" style="3" bestFit="1" customWidth="1"/>
    <col min="4075" max="4075" width="9.140625" style="3" bestFit="1" customWidth="1"/>
    <col min="4076" max="4076" width="16" style="3" bestFit="1" customWidth="1"/>
    <col min="4077" max="4077" width="9" style="3" bestFit="1" customWidth="1"/>
    <col min="4078" max="4078" width="7.85546875" style="3" bestFit="1" customWidth="1"/>
    <col min="4079" max="4079" width="11.7109375" style="3" bestFit="1" customWidth="1"/>
    <col min="4080" max="4080" width="14.28515625" style="3" customWidth="1"/>
    <col min="4081" max="4081" width="11.7109375" style="3" bestFit="1" customWidth="1"/>
    <col min="4082" max="4082" width="14.140625" style="3" bestFit="1" customWidth="1"/>
    <col min="4083" max="4083" width="16.7109375" style="3" customWidth="1"/>
    <col min="4084" max="4084" width="16.5703125" style="3" customWidth="1"/>
    <col min="4085" max="4086" width="7.85546875" style="3" bestFit="1" customWidth="1"/>
    <col min="4087" max="4087" width="8" style="3" bestFit="1" customWidth="1"/>
    <col min="4088" max="4089" width="7.85546875" style="3" bestFit="1" customWidth="1"/>
    <col min="4090" max="4090" width="9.7109375" style="3" customWidth="1"/>
    <col min="4091" max="4091" width="12.85546875" style="3" customWidth="1"/>
    <col min="4092" max="4328" width="9.140625" style="3"/>
    <col min="4329" max="4329" width="9" style="3" bestFit="1" customWidth="1"/>
    <col min="4330" max="4330" width="9.85546875" style="3" bestFit="1" customWidth="1"/>
    <col min="4331" max="4331" width="9.140625" style="3" bestFit="1" customWidth="1"/>
    <col min="4332" max="4332" width="16" style="3" bestFit="1" customWidth="1"/>
    <col min="4333" max="4333" width="9" style="3" bestFit="1" customWidth="1"/>
    <col min="4334" max="4334" width="7.85546875" style="3" bestFit="1" customWidth="1"/>
    <col min="4335" max="4335" width="11.7109375" style="3" bestFit="1" customWidth="1"/>
    <col min="4336" max="4336" width="14.28515625" style="3" customWidth="1"/>
    <col min="4337" max="4337" width="11.7109375" style="3" bestFit="1" customWidth="1"/>
    <col min="4338" max="4338" width="14.140625" style="3" bestFit="1" customWidth="1"/>
    <col min="4339" max="4339" width="16.7109375" style="3" customWidth="1"/>
    <col min="4340" max="4340" width="16.5703125" style="3" customWidth="1"/>
    <col min="4341" max="4342" width="7.85546875" style="3" bestFit="1" customWidth="1"/>
    <col min="4343" max="4343" width="8" style="3" bestFit="1" customWidth="1"/>
    <col min="4344" max="4345" width="7.85546875" style="3" bestFit="1" customWidth="1"/>
    <col min="4346" max="4346" width="9.7109375" style="3" customWidth="1"/>
    <col min="4347" max="4347" width="12.85546875" style="3" customWidth="1"/>
    <col min="4348" max="4584" width="9.140625" style="3"/>
    <col min="4585" max="4585" width="9" style="3" bestFit="1" customWidth="1"/>
    <col min="4586" max="4586" width="9.85546875" style="3" bestFit="1" customWidth="1"/>
    <col min="4587" max="4587" width="9.140625" style="3" bestFit="1" customWidth="1"/>
    <col min="4588" max="4588" width="16" style="3" bestFit="1" customWidth="1"/>
    <col min="4589" max="4589" width="9" style="3" bestFit="1" customWidth="1"/>
    <col min="4590" max="4590" width="7.85546875" style="3" bestFit="1" customWidth="1"/>
    <col min="4591" max="4591" width="11.7109375" style="3" bestFit="1" customWidth="1"/>
    <col min="4592" max="4592" width="14.28515625" style="3" customWidth="1"/>
    <col min="4593" max="4593" width="11.7109375" style="3" bestFit="1" customWidth="1"/>
    <col min="4594" max="4594" width="14.140625" style="3" bestFit="1" customWidth="1"/>
    <col min="4595" max="4595" width="16.7109375" style="3" customWidth="1"/>
    <col min="4596" max="4596" width="16.5703125" style="3" customWidth="1"/>
    <col min="4597" max="4598" width="7.85546875" style="3" bestFit="1" customWidth="1"/>
    <col min="4599" max="4599" width="8" style="3" bestFit="1" customWidth="1"/>
    <col min="4600" max="4601" width="7.85546875" style="3" bestFit="1" customWidth="1"/>
    <col min="4602" max="4602" width="9.7109375" style="3" customWidth="1"/>
    <col min="4603" max="4603" width="12.85546875" style="3" customWidth="1"/>
    <col min="4604" max="4840" width="9.140625" style="3"/>
    <col min="4841" max="4841" width="9" style="3" bestFit="1" customWidth="1"/>
    <col min="4842" max="4842" width="9.85546875" style="3" bestFit="1" customWidth="1"/>
    <col min="4843" max="4843" width="9.140625" style="3" bestFit="1" customWidth="1"/>
    <col min="4844" max="4844" width="16" style="3" bestFit="1" customWidth="1"/>
    <col min="4845" max="4845" width="9" style="3" bestFit="1" customWidth="1"/>
    <col min="4846" max="4846" width="7.85546875" style="3" bestFit="1" customWidth="1"/>
    <col min="4847" max="4847" width="11.7109375" style="3" bestFit="1" customWidth="1"/>
    <col min="4848" max="4848" width="14.28515625" style="3" customWidth="1"/>
    <col min="4849" max="4849" width="11.7109375" style="3" bestFit="1" customWidth="1"/>
    <col min="4850" max="4850" width="14.140625" style="3" bestFit="1" customWidth="1"/>
    <col min="4851" max="4851" width="16.7109375" style="3" customWidth="1"/>
    <col min="4852" max="4852" width="16.5703125" style="3" customWidth="1"/>
    <col min="4853" max="4854" width="7.85546875" style="3" bestFit="1" customWidth="1"/>
    <col min="4855" max="4855" width="8" style="3" bestFit="1" customWidth="1"/>
    <col min="4856" max="4857" width="7.85546875" style="3" bestFit="1" customWidth="1"/>
    <col min="4858" max="4858" width="9.7109375" style="3" customWidth="1"/>
    <col min="4859" max="4859" width="12.85546875" style="3" customWidth="1"/>
    <col min="4860" max="5096" width="9.140625" style="3"/>
    <col min="5097" max="5097" width="9" style="3" bestFit="1" customWidth="1"/>
    <col min="5098" max="5098" width="9.85546875" style="3" bestFit="1" customWidth="1"/>
    <col min="5099" max="5099" width="9.140625" style="3" bestFit="1" customWidth="1"/>
    <col min="5100" max="5100" width="16" style="3" bestFit="1" customWidth="1"/>
    <col min="5101" max="5101" width="9" style="3" bestFit="1" customWidth="1"/>
    <col min="5102" max="5102" width="7.85546875" style="3" bestFit="1" customWidth="1"/>
    <col min="5103" max="5103" width="11.7109375" style="3" bestFit="1" customWidth="1"/>
    <col min="5104" max="5104" width="14.28515625" style="3" customWidth="1"/>
    <col min="5105" max="5105" width="11.7109375" style="3" bestFit="1" customWidth="1"/>
    <col min="5106" max="5106" width="14.140625" style="3" bestFit="1" customWidth="1"/>
    <col min="5107" max="5107" width="16.7109375" style="3" customWidth="1"/>
    <col min="5108" max="5108" width="16.5703125" style="3" customWidth="1"/>
    <col min="5109" max="5110" width="7.85546875" style="3" bestFit="1" customWidth="1"/>
    <col min="5111" max="5111" width="8" style="3" bestFit="1" customWidth="1"/>
    <col min="5112" max="5113" width="7.85546875" style="3" bestFit="1" customWidth="1"/>
    <col min="5114" max="5114" width="9.7109375" style="3" customWidth="1"/>
    <col min="5115" max="5115" width="12.85546875" style="3" customWidth="1"/>
    <col min="5116" max="5352" width="9.140625" style="3"/>
    <col min="5353" max="5353" width="9" style="3" bestFit="1" customWidth="1"/>
    <col min="5354" max="5354" width="9.85546875" style="3" bestFit="1" customWidth="1"/>
    <col min="5355" max="5355" width="9.140625" style="3" bestFit="1" customWidth="1"/>
    <col min="5356" max="5356" width="16" style="3" bestFit="1" customWidth="1"/>
    <col min="5357" max="5357" width="9" style="3" bestFit="1" customWidth="1"/>
    <col min="5358" max="5358" width="7.85546875" style="3" bestFit="1" customWidth="1"/>
    <col min="5359" max="5359" width="11.7109375" style="3" bestFit="1" customWidth="1"/>
    <col min="5360" max="5360" width="14.28515625" style="3" customWidth="1"/>
    <col min="5361" max="5361" width="11.7109375" style="3" bestFit="1" customWidth="1"/>
    <col min="5362" max="5362" width="14.140625" style="3" bestFit="1" customWidth="1"/>
    <col min="5363" max="5363" width="16.7109375" style="3" customWidth="1"/>
    <col min="5364" max="5364" width="16.5703125" style="3" customWidth="1"/>
    <col min="5365" max="5366" width="7.85546875" style="3" bestFit="1" customWidth="1"/>
    <col min="5367" max="5367" width="8" style="3" bestFit="1" customWidth="1"/>
    <col min="5368" max="5369" width="7.85546875" style="3" bestFit="1" customWidth="1"/>
    <col min="5370" max="5370" width="9.7109375" style="3" customWidth="1"/>
    <col min="5371" max="5371" width="12.85546875" style="3" customWidth="1"/>
    <col min="5372" max="5608" width="9.140625" style="3"/>
    <col min="5609" max="5609" width="9" style="3" bestFit="1" customWidth="1"/>
    <col min="5610" max="5610" width="9.85546875" style="3" bestFit="1" customWidth="1"/>
    <col min="5611" max="5611" width="9.140625" style="3" bestFit="1" customWidth="1"/>
    <col min="5612" max="5612" width="16" style="3" bestFit="1" customWidth="1"/>
    <col min="5613" max="5613" width="9" style="3" bestFit="1" customWidth="1"/>
    <col min="5614" max="5614" width="7.85546875" style="3" bestFit="1" customWidth="1"/>
    <col min="5615" max="5615" width="11.7109375" style="3" bestFit="1" customWidth="1"/>
    <col min="5616" max="5616" width="14.28515625" style="3" customWidth="1"/>
    <col min="5617" max="5617" width="11.7109375" style="3" bestFit="1" customWidth="1"/>
    <col min="5618" max="5618" width="14.140625" style="3" bestFit="1" customWidth="1"/>
    <col min="5619" max="5619" width="16.7109375" style="3" customWidth="1"/>
    <col min="5620" max="5620" width="16.5703125" style="3" customWidth="1"/>
    <col min="5621" max="5622" width="7.85546875" style="3" bestFit="1" customWidth="1"/>
    <col min="5623" max="5623" width="8" style="3" bestFit="1" customWidth="1"/>
    <col min="5624" max="5625" width="7.85546875" style="3" bestFit="1" customWidth="1"/>
    <col min="5626" max="5626" width="9.7109375" style="3" customWidth="1"/>
    <col min="5627" max="5627" width="12.85546875" style="3" customWidth="1"/>
    <col min="5628" max="5864" width="9.140625" style="3"/>
    <col min="5865" max="5865" width="9" style="3" bestFit="1" customWidth="1"/>
    <col min="5866" max="5866" width="9.85546875" style="3" bestFit="1" customWidth="1"/>
    <col min="5867" max="5867" width="9.140625" style="3" bestFit="1" customWidth="1"/>
    <col min="5868" max="5868" width="16" style="3" bestFit="1" customWidth="1"/>
    <col min="5869" max="5869" width="9" style="3" bestFit="1" customWidth="1"/>
    <col min="5870" max="5870" width="7.85546875" style="3" bestFit="1" customWidth="1"/>
    <col min="5871" max="5871" width="11.7109375" style="3" bestFit="1" customWidth="1"/>
    <col min="5872" max="5872" width="14.28515625" style="3" customWidth="1"/>
    <col min="5873" max="5873" width="11.7109375" style="3" bestFit="1" customWidth="1"/>
    <col min="5874" max="5874" width="14.140625" style="3" bestFit="1" customWidth="1"/>
    <col min="5875" max="5875" width="16.7109375" style="3" customWidth="1"/>
    <col min="5876" max="5876" width="16.5703125" style="3" customWidth="1"/>
    <col min="5877" max="5878" width="7.85546875" style="3" bestFit="1" customWidth="1"/>
    <col min="5879" max="5879" width="8" style="3" bestFit="1" customWidth="1"/>
    <col min="5880" max="5881" width="7.85546875" style="3" bestFit="1" customWidth="1"/>
    <col min="5882" max="5882" width="9.7109375" style="3" customWidth="1"/>
    <col min="5883" max="5883" width="12.85546875" style="3" customWidth="1"/>
    <col min="5884" max="6120" width="9.140625" style="3"/>
    <col min="6121" max="6121" width="9" style="3" bestFit="1" customWidth="1"/>
    <col min="6122" max="6122" width="9.85546875" style="3" bestFit="1" customWidth="1"/>
    <col min="6123" max="6123" width="9.140625" style="3" bestFit="1" customWidth="1"/>
    <col min="6124" max="6124" width="16" style="3" bestFit="1" customWidth="1"/>
    <col min="6125" max="6125" width="9" style="3" bestFit="1" customWidth="1"/>
    <col min="6126" max="6126" width="7.85546875" style="3" bestFit="1" customWidth="1"/>
    <col min="6127" max="6127" width="11.7109375" style="3" bestFit="1" customWidth="1"/>
    <col min="6128" max="6128" width="14.28515625" style="3" customWidth="1"/>
    <col min="6129" max="6129" width="11.7109375" style="3" bestFit="1" customWidth="1"/>
    <col min="6130" max="6130" width="14.140625" style="3" bestFit="1" customWidth="1"/>
    <col min="6131" max="6131" width="16.7109375" style="3" customWidth="1"/>
    <col min="6132" max="6132" width="16.5703125" style="3" customWidth="1"/>
    <col min="6133" max="6134" width="7.85546875" style="3" bestFit="1" customWidth="1"/>
    <col min="6135" max="6135" width="8" style="3" bestFit="1" customWidth="1"/>
    <col min="6136" max="6137" width="7.85546875" style="3" bestFit="1" customWidth="1"/>
    <col min="6138" max="6138" width="9.7109375" style="3" customWidth="1"/>
    <col min="6139" max="6139" width="12.85546875" style="3" customWidth="1"/>
    <col min="6140" max="6376" width="9.140625" style="3"/>
    <col min="6377" max="6377" width="9" style="3" bestFit="1" customWidth="1"/>
    <col min="6378" max="6378" width="9.85546875" style="3" bestFit="1" customWidth="1"/>
    <col min="6379" max="6379" width="9.140625" style="3" bestFit="1" customWidth="1"/>
    <col min="6380" max="6380" width="16" style="3" bestFit="1" customWidth="1"/>
    <col min="6381" max="6381" width="9" style="3" bestFit="1" customWidth="1"/>
    <col min="6382" max="6382" width="7.85546875" style="3" bestFit="1" customWidth="1"/>
    <col min="6383" max="6383" width="11.7109375" style="3" bestFit="1" customWidth="1"/>
    <col min="6384" max="6384" width="14.28515625" style="3" customWidth="1"/>
    <col min="6385" max="6385" width="11.7109375" style="3" bestFit="1" customWidth="1"/>
    <col min="6386" max="6386" width="14.140625" style="3" bestFit="1" customWidth="1"/>
    <col min="6387" max="6387" width="16.7109375" style="3" customWidth="1"/>
    <col min="6388" max="6388" width="16.5703125" style="3" customWidth="1"/>
    <col min="6389" max="6390" width="7.85546875" style="3" bestFit="1" customWidth="1"/>
    <col min="6391" max="6391" width="8" style="3" bestFit="1" customWidth="1"/>
    <col min="6392" max="6393" width="7.85546875" style="3" bestFit="1" customWidth="1"/>
    <col min="6394" max="6394" width="9.7109375" style="3" customWidth="1"/>
    <col min="6395" max="6395" width="12.85546875" style="3" customWidth="1"/>
    <col min="6396" max="6632" width="9.140625" style="3"/>
    <col min="6633" max="6633" width="9" style="3" bestFit="1" customWidth="1"/>
    <col min="6634" max="6634" width="9.85546875" style="3" bestFit="1" customWidth="1"/>
    <col min="6635" max="6635" width="9.140625" style="3" bestFit="1" customWidth="1"/>
    <col min="6636" max="6636" width="16" style="3" bestFit="1" customWidth="1"/>
    <col min="6637" max="6637" width="9" style="3" bestFit="1" customWidth="1"/>
    <col min="6638" max="6638" width="7.85546875" style="3" bestFit="1" customWidth="1"/>
    <col min="6639" max="6639" width="11.7109375" style="3" bestFit="1" customWidth="1"/>
    <col min="6640" max="6640" width="14.28515625" style="3" customWidth="1"/>
    <col min="6641" max="6641" width="11.7109375" style="3" bestFit="1" customWidth="1"/>
    <col min="6642" max="6642" width="14.140625" style="3" bestFit="1" customWidth="1"/>
    <col min="6643" max="6643" width="16.7109375" style="3" customWidth="1"/>
    <col min="6644" max="6644" width="16.5703125" style="3" customWidth="1"/>
    <col min="6645" max="6646" width="7.85546875" style="3" bestFit="1" customWidth="1"/>
    <col min="6647" max="6647" width="8" style="3" bestFit="1" customWidth="1"/>
    <col min="6648" max="6649" width="7.85546875" style="3" bestFit="1" customWidth="1"/>
    <col min="6650" max="6650" width="9.7109375" style="3" customWidth="1"/>
    <col min="6651" max="6651" width="12.85546875" style="3" customWidth="1"/>
    <col min="6652" max="6888" width="9.140625" style="3"/>
    <col min="6889" max="6889" width="9" style="3" bestFit="1" customWidth="1"/>
    <col min="6890" max="6890" width="9.85546875" style="3" bestFit="1" customWidth="1"/>
    <col min="6891" max="6891" width="9.140625" style="3" bestFit="1" customWidth="1"/>
    <col min="6892" max="6892" width="16" style="3" bestFit="1" customWidth="1"/>
    <col min="6893" max="6893" width="9" style="3" bestFit="1" customWidth="1"/>
    <col min="6894" max="6894" width="7.85546875" style="3" bestFit="1" customWidth="1"/>
    <col min="6895" max="6895" width="11.7109375" style="3" bestFit="1" customWidth="1"/>
    <col min="6896" max="6896" width="14.28515625" style="3" customWidth="1"/>
    <col min="6897" max="6897" width="11.7109375" style="3" bestFit="1" customWidth="1"/>
    <col min="6898" max="6898" width="14.140625" style="3" bestFit="1" customWidth="1"/>
    <col min="6899" max="6899" width="16.7109375" style="3" customWidth="1"/>
    <col min="6900" max="6900" width="16.5703125" style="3" customWidth="1"/>
    <col min="6901" max="6902" width="7.85546875" style="3" bestFit="1" customWidth="1"/>
    <col min="6903" max="6903" width="8" style="3" bestFit="1" customWidth="1"/>
    <col min="6904" max="6905" width="7.85546875" style="3" bestFit="1" customWidth="1"/>
    <col min="6906" max="6906" width="9.7109375" style="3" customWidth="1"/>
    <col min="6907" max="6907" width="12.85546875" style="3" customWidth="1"/>
    <col min="6908" max="7144" width="9.140625" style="3"/>
    <col min="7145" max="7145" width="9" style="3" bestFit="1" customWidth="1"/>
    <col min="7146" max="7146" width="9.85546875" style="3" bestFit="1" customWidth="1"/>
    <col min="7147" max="7147" width="9.140625" style="3" bestFit="1" customWidth="1"/>
    <col min="7148" max="7148" width="16" style="3" bestFit="1" customWidth="1"/>
    <col min="7149" max="7149" width="9" style="3" bestFit="1" customWidth="1"/>
    <col min="7150" max="7150" width="7.85546875" style="3" bestFit="1" customWidth="1"/>
    <col min="7151" max="7151" width="11.7109375" style="3" bestFit="1" customWidth="1"/>
    <col min="7152" max="7152" width="14.28515625" style="3" customWidth="1"/>
    <col min="7153" max="7153" width="11.7109375" style="3" bestFit="1" customWidth="1"/>
    <col min="7154" max="7154" width="14.140625" style="3" bestFit="1" customWidth="1"/>
    <col min="7155" max="7155" width="16.7109375" style="3" customWidth="1"/>
    <col min="7156" max="7156" width="16.5703125" style="3" customWidth="1"/>
    <col min="7157" max="7158" width="7.85546875" style="3" bestFit="1" customWidth="1"/>
    <col min="7159" max="7159" width="8" style="3" bestFit="1" customWidth="1"/>
    <col min="7160" max="7161" width="7.85546875" style="3" bestFit="1" customWidth="1"/>
    <col min="7162" max="7162" width="9.7109375" style="3" customWidth="1"/>
    <col min="7163" max="7163" width="12.85546875" style="3" customWidth="1"/>
    <col min="7164" max="7400" width="9.140625" style="3"/>
    <col min="7401" max="7401" width="9" style="3" bestFit="1" customWidth="1"/>
    <col min="7402" max="7402" width="9.85546875" style="3" bestFit="1" customWidth="1"/>
    <col min="7403" max="7403" width="9.140625" style="3" bestFit="1" customWidth="1"/>
    <col min="7404" max="7404" width="16" style="3" bestFit="1" customWidth="1"/>
    <col min="7405" max="7405" width="9" style="3" bestFit="1" customWidth="1"/>
    <col min="7406" max="7406" width="7.85546875" style="3" bestFit="1" customWidth="1"/>
    <col min="7407" max="7407" width="11.7109375" style="3" bestFit="1" customWidth="1"/>
    <col min="7408" max="7408" width="14.28515625" style="3" customWidth="1"/>
    <col min="7409" max="7409" width="11.7109375" style="3" bestFit="1" customWidth="1"/>
    <col min="7410" max="7410" width="14.140625" style="3" bestFit="1" customWidth="1"/>
    <col min="7411" max="7411" width="16.7109375" style="3" customWidth="1"/>
    <col min="7412" max="7412" width="16.5703125" style="3" customWidth="1"/>
    <col min="7413" max="7414" width="7.85546875" style="3" bestFit="1" customWidth="1"/>
    <col min="7415" max="7415" width="8" style="3" bestFit="1" customWidth="1"/>
    <col min="7416" max="7417" width="7.85546875" style="3" bestFit="1" customWidth="1"/>
    <col min="7418" max="7418" width="9.7109375" style="3" customWidth="1"/>
    <col min="7419" max="7419" width="12.85546875" style="3" customWidth="1"/>
    <col min="7420" max="7656" width="9.140625" style="3"/>
    <col min="7657" max="7657" width="9" style="3" bestFit="1" customWidth="1"/>
    <col min="7658" max="7658" width="9.85546875" style="3" bestFit="1" customWidth="1"/>
    <col min="7659" max="7659" width="9.140625" style="3" bestFit="1" customWidth="1"/>
    <col min="7660" max="7660" width="16" style="3" bestFit="1" customWidth="1"/>
    <col min="7661" max="7661" width="9" style="3" bestFit="1" customWidth="1"/>
    <col min="7662" max="7662" width="7.85546875" style="3" bestFit="1" customWidth="1"/>
    <col min="7663" max="7663" width="11.7109375" style="3" bestFit="1" customWidth="1"/>
    <col min="7664" max="7664" width="14.28515625" style="3" customWidth="1"/>
    <col min="7665" max="7665" width="11.7109375" style="3" bestFit="1" customWidth="1"/>
    <col min="7666" max="7666" width="14.140625" style="3" bestFit="1" customWidth="1"/>
    <col min="7667" max="7667" width="16.7109375" style="3" customWidth="1"/>
    <col min="7668" max="7668" width="16.5703125" style="3" customWidth="1"/>
    <col min="7669" max="7670" width="7.85546875" style="3" bestFit="1" customWidth="1"/>
    <col min="7671" max="7671" width="8" style="3" bestFit="1" customWidth="1"/>
    <col min="7672" max="7673" width="7.85546875" style="3" bestFit="1" customWidth="1"/>
    <col min="7674" max="7674" width="9.7109375" style="3" customWidth="1"/>
    <col min="7675" max="7675" width="12.85546875" style="3" customWidth="1"/>
    <col min="7676" max="7912" width="9.140625" style="3"/>
    <col min="7913" max="7913" width="9" style="3" bestFit="1" customWidth="1"/>
    <col min="7914" max="7914" width="9.85546875" style="3" bestFit="1" customWidth="1"/>
    <col min="7915" max="7915" width="9.140625" style="3" bestFit="1" customWidth="1"/>
    <col min="7916" max="7916" width="16" style="3" bestFit="1" customWidth="1"/>
    <col min="7917" max="7917" width="9" style="3" bestFit="1" customWidth="1"/>
    <col min="7918" max="7918" width="7.85546875" style="3" bestFit="1" customWidth="1"/>
    <col min="7919" max="7919" width="11.7109375" style="3" bestFit="1" customWidth="1"/>
    <col min="7920" max="7920" width="14.28515625" style="3" customWidth="1"/>
    <col min="7921" max="7921" width="11.7109375" style="3" bestFit="1" customWidth="1"/>
    <col min="7922" max="7922" width="14.140625" style="3" bestFit="1" customWidth="1"/>
    <col min="7923" max="7923" width="16.7109375" style="3" customWidth="1"/>
    <col min="7924" max="7924" width="16.5703125" style="3" customWidth="1"/>
    <col min="7925" max="7926" width="7.85546875" style="3" bestFit="1" customWidth="1"/>
    <col min="7927" max="7927" width="8" style="3" bestFit="1" customWidth="1"/>
    <col min="7928" max="7929" width="7.85546875" style="3" bestFit="1" customWidth="1"/>
    <col min="7930" max="7930" width="9.7109375" style="3" customWidth="1"/>
    <col min="7931" max="7931" width="12.85546875" style="3" customWidth="1"/>
    <col min="7932" max="8168" width="9.140625" style="3"/>
    <col min="8169" max="8169" width="9" style="3" bestFit="1" customWidth="1"/>
    <col min="8170" max="8170" width="9.85546875" style="3" bestFit="1" customWidth="1"/>
    <col min="8171" max="8171" width="9.140625" style="3" bestFit="1" customWidth="1"/>
    <col min="8172" max="8172" width="16" style="3" bestFit="1" customWidth="1"/>
    <col min="8173" max="8173" width="9" style="3" bestFit="1" customWidth="1"/>
    <col min="8174" max="8174" width="7.85546875" style="3" bestFit="1" customWidth="1"/>
    <col min="8175" max="8175" width="11.7109375" style="3" bestFit="1" customWidth="1"/>
    <col min="8176" max="8176" width="14.28515625" style="3" customWidth="1"/>
    <col min="8177" max="8177" width="11.7109375" style="3" bestFit="1" customWidth="1"/>
    <col min="8178" max="8178" width="14.140625" style="3" bestFit="1" customWidth="1"/>
    <col min="8179" max="8179" width="16.7109375" style="3" customWidth="1"/>
    <col min="8180" max="8180" width="16.5703125" style="3" customWidth="1"/>
    <col min="8181" max="8182" width="7.85546875" style="3" bestFit="1" customWidth="1"/>
    <col min="8183" max="8183" width="8" style="3" bestFit="1" customWidth="1"/>
    <col min="8184" max="8185" width="7.85546875" style="3" bestFit="1" customWidth="1"/>
    <col min="8186" max="8186" width="9.7109375" style="3" customWidth="1"/>
    <col min="8187" max="8187" width="12.85546875" style="3" customWidth="1"/>
    <col min="8188" max="8424" width="9.140625" style="3"/>
    <col min="8425" max="8425" width="9" style="3" bestFit="1" customWidth="1"/>
    <col min="8426" max="8426" width="9.85546875" style="3" bestFit="1" customWidth="1"/>
    <col min="8427" max="8427" width="9.140625" style="3" bestFit="1" customWidth="1"/>
    <col min="8428" max="8428" width="16" style="3" bestFit="1" customWidth="1"/>
    <col min="8429" max="8429" width="9" style="3" bestFit="1" customWidth="1"/>
    <col min="8430" max="8430" width="7.85546875" style="3" bestFit="1" customWidth="1"/>
    <col min="8431" max="8431" width="11.7109375" style="3" bestFit="1" customWidth="1"/>
    <col min="8432" max="8432" width="14.28515625" style="3" customWidth="1"/>
    <col min="8433" max="8433" width="11.7109375" style="3" bestFit="1" customWidth="1"/>
    <col min="8434" max="8434" width="14.140625" style="3" bestFit="1" customWidth="1"/>
    <col min="8435" max="8435" width="16.7109375" style="3" customWidth="1"/>
    <col min="8436" max="8436" width="16.5703125" style="3" customWidth="1"/>
    <col min="8437" max="8438" width="7.85546875" style="3" bestFit="1" customWidth="1"/>
    <col min="8439" max="8439" width="8" style="3" bestFit="1" customWidth="1"/>
    <col min="8440" max="8441" width="7.85546875" style="3" bestFit="1" customWidth="1"/>
    <col min="8442" max="8442" width="9.7109375" style="3" customWidth="1"/>
    <col min="8443" max="8443" width="12.85546875" style="3" customWidth="1"/>
    <col min="8444" max="8680" width="9.140625" style="3"/>
    <col min="8681" max="8681" width="9" style="3" bestFit="1" customWidth="1"/>
    <col min="8682" max="8682" width="9.85546875" style="3" bestFit="1" customWidth="1"/>
    <col min="8683" max="8683" width="9.140625" style="3" bestFit="1" customWidth="1"/>
    <col min="8684" max="8684" width="16" style="3" bestFit="1" customWidth="1"/>
    <col min="8685" max="8685" width="9" style="3" bestFit="1" customWidth="1"/>
    <col min="8686" max="8686" width="7.85546875" style="3" bestFit="1" customWidth="1"/>
    <col min="8687" max="8687" width="11.7109375" style="3" bestFit="1" customWidth="1"/>
    <col min="8688" max="8688" width="14.28515625" style="3" customWidth="1"/>
    <col min="8689" max="8689" width="11.7109375" style="3" bestFit="1" customWidth="1"/>
    <col min="8690" max="8690" width="14.140625" style="3" bestFit="1" customWidth="1"/>
    <col min="8691" max="8691" width="16.7109375" style="3" customWidth="1"/>
    <col min="8692" max="8692" width="16.5703125" style="3" customWidth="1"/>
    <col min="8693" max="8694" width="7.85546875" style="3" bestFit="1" customWidth="1"/>
    <col min="8695" max="8695" width="8" style="3" bestFit="1" customWidth="1"/>
    <col min="8696" max="8697" width="7.85546875" style="3" bestFit="1" customWidth="1"/>
    <col min="8698" max="8698" width="9.7109375" style="3" customWidth="1"/>
    <col min="8699" max="8699" width="12.85546875" style="3" customWidth="1"/>
    <col min="8700" max="8936" width="9.140625" style="3"/>
    <col min="8937" max="8937" width="9" style="3" bestFit="1" customWidth="1"/>
    <col min="8938" max="8938" width="9.85546875" style="3" bestFit="1" customWidth="1"/>
    <col min="8939" max="8939" width="9.140625" style="3" bestFit="1" customWidth="1"/>
    <col min="8940" max="8940" width="16" style="3" bestFit="1" customWidth="1"/>
    <col min="8941" max="8941" width="9" style="3" bestFit="1" customWidth="1"/>
    <col min="8942" max="8942" width="7.85546875" style="3" bestFit="1" customWidth="1"/>
    <col min="8943" max="8943" width="11.7109375" style="3" bestFit="1" customWidth="1"/>
    <col min="8944" max="8944" width="14.28515625" style="3" customWidth="1"/>
    <col min="8945" max="8945" width="11.7109375" style="3" bestFit="1" customWidth="1"/>
    <col min="8946" max="8946" width="14.140625" style="3" bestFit="1" customWidth="1"/>
    <col min="8947" max="8947" width="16.7109375" style="3" customWidth="1"/>
    <col min="8948" max="8948" width="16.5703125" style="3" customWidth="1"/>
    <col min="8949" max="8950" width="7.85546875" style="3" bestFit="1" customWidth="1"/>
    <col min="8951" max="8951" width="8" style="3" bestFit="1" customWidth="1"/>
    <col min="8952" max="8953" width="7.85546875" style="3" bestFit="1" customWidth="1"/>
    <col min="8954" max="8954" width="9.7109375" style="3" customWidth="1"/>
    <col min="8955" max="8955" width="12.85546875" style="3" customWidth="1"/>
    <col min="8956" max="9192" width="9.140625" style="3"/>
    <col min="9193" max="9193" width="9" style="3" bestFit="1" customWidth="1"/>
    <col min="9194" max="9194" width="9.85546875" style="3" bestFit="1" customWidth="1"/>
    <col min="9195" max="9195" width="9.140625" style="3" bestFit="1" customWidth="1"/>
    <col min="9196" max="9196" width="16" style="3" bestFit="1" customWidth="1"/>
    <col min="9197" max="9197" width="9" style="3" bestFit="1" customWidth="1"/>
    <col min="9198" max="9198" width="7.85546875" style="3" bestFit="1" customWidth="1"/>
    <col min="9199" max="9199" width="11.7109375" style="3" bestFit="1" customWidth="1"/>
    <col min="9200" max="9200" width="14.28515625" style="3" customWidth="1"/>
    <col min="9201" max="9201" width="11.7109375" style="3" bestFit="1" customWidth="1"/>
    <col min="9202" max="9202" width="14.140625" style="3" bestFit="1" customWidth="1"/>
    <col min="9203" max="9203" width="16.7109375" style="3" customWidth="1"/>
    <col min="9204" max="9204" width="16.5703125" style="3" customWidth="1"/>
    <col min="9205" max="9206" width="7.85546875" style="3" bestFit="1" customWidth="1"/>
    <col min="9207" max="9207" width="8" style="3" bestFit="1" customWidth="1"/>
    <col min="9208" max="9209" width="7.85546875" style="3" bestFit="1" customWidth="1"/>
    <col min="9210" max="9210" width="9.7109375" style="3" customWidth="1"/>
    <col min="9211" max="9211" width="12.85546875" style="3" customWidth="1"/>
    <col min="9212" max="9448" width="9.140625" style="3"/>
    <col min="9449" max="9449" width="9" style="3" bestFit="1" customWidth="1"/>
    <col min="9450" max="9450" width="9.85546875" style="3" bestFit="1" customWidth="1"/>
    <col min="9451" max="9451" width="9.140625" style="3" bestFit="1" customWidth="1"/>
    <col min="9452" max="9452" width="16" style="3" bestFit="1" customWidth="1"/>
    <col min="9453" max="9453" width="9" style="3" bestFit="1" customWidth="1"/>
    <col min="9454" max="9454" width="7.85546875" style="3" bestFit="1" customWidth="1"/>
    <col min="9455" max="9455" width="11.7109375" style="3" bestFit="1" customWidth="1"/>
    <col min="9456" max="9456" width="14.28515625" style="3" customWidth="1"/>
    <col min="9457" max="9457" width="11.7109375" style="3" bestFit="1" customWidth="1"/>
    <col min="9458" max="9458" width="14.140625" style="3" bestFit="1" customWidth="1"/>
    <col min="9459" max="9459" width="16.7109375" style="3" customWidth="1"/>
    <col min="9460" max="9460" width="16.5703125" style="3" customWidth="1"/>
    <col min="9461" max="9462" width="7.85546875" style="3" bestFit="1" customWidth="1"/>
    <col min="9463" max="9463" width="8" style="3" bestFit="1" customWidth="1"/>
    <col min="9464" max="9465" width="7.85546875" style="3" bestFit="1" customWidth="1"/>
    <col min="9466" max="9466" width="9.7109375" style="3" customWidth="1"/>
    <col min="9467" max="9467" width="12.85546875" style="3" customWidth="1"/>
    <col min="9468" max="9704" width="9.140625" style="3"/>
    <col min="9705" max="9705" width="9" style="3" bestFit="1" customWidth="1"/>
    <col min="9706" max="9706" width="9.85546875" style="3" bestFit="1" customWidth="1"/>
    <col min="9707" max="9707" width="9.140625" style="3" bestFit="1" customWidth="1"/>
    <col min="9708" max="9708" width="16" style="3" bestFit="1" customWidth="1"/>
    <col min="9709" max="9709" width="9" style="3" bestFit="1" customWidth="1"/>
    <col min="9710" max="9710" width="7.85546875" style="3" bestFit="1" customWidth="1"/>
    <col min="9711" max="9711" width="11.7109375" style="3" bestFit="1" customWidth="1"/>
    <col min="9712" max="9712" width="14.28515625" style="3" customWidth="1"/>
    <col min="9713" max="9713" width="11.7109375" style="3" bestFit="1" customWidth="1"/>
    <col min="9714" max="9714" width="14.140625" style="3" bestFit="1" customWidth="1"/>
    <col min="9715" max="9715" width="16.7109375" style="3" customWidth="1"/>
    <col min="9716" max="9716" width="16.5703125" style="3" customWidth="1"/>
    <col min="9717" max="9718" width="7.85546875" style="3" bestFit="1" customWidth="1"/>
    <col min="9719" max="9719" width="8" style="3" bestFit="1" customWidth="1"/>
    <col min="9720" max="9721" width="7.85546875" style="3" bestFit="1" customWidth="1"/>
    <col min="9722" max="9722" width="9.7109375" style="3" customWidth="1"/>
    <col min="9723" max="9723" width="12.85546875" style="3" customWidth="1"/>
    <col min="9724" max="9960" width="9.140625" style="3"/>
    <col min="9961" max="9961" width="9" style="3" bestFit="1" customWidth="1"/>
    <col min="9962" max="9962" width="9.85546875" style="3" bestFit="1" customWidth="1"/>
    <col min="9963" max="9963" width="9.140625" style="3" bestFit="1" customWidth="1"/>
    <col min="9964" max="9964" width="16" style="3" bestFit="1" customWidth="1"/>
    <col min="9965" max="9965" width="9" style="3" bestFit="1" customWidth="1"/>
    <col min="9966" max="9966" width="7.85546875" style="3" bestFit="1" customWidth="1"/>
    <col min="9967" max="9967" width="11.7109375" style="3" bestFit="1" customWidth="1"/>
    <col min="9968" max="9968" width="14.28515625" style="3" customWidth="1"/>
    <col min="9969" max="9969" width="11.7109375" style="3" bestFit="1" customWidth="1"/>
    <col min="9970" max="9970" width="14.140625" style="3" bestFit="1" customWidth="1"/>
    <col min="9971" max="9971" width="16.7109375" style="3" customWidth="1"/>
    <col min="9972" max="9972" width="16.5703125" style="3" customWidth="1"/>
    <col min="9973" max="9974" width="7.85546875" style="3" bestFit="1" customWidth="1"/>
    <col min="9975" max="9975" width="8" style="3" bestFit="1" customWidth="1"/>
    <col min="9976" max="9977" width="7.85546875" style="3" bestFit="1" customWidth="1"/>
    <col min="9978" max="9978" width="9.7109375" style="3" customWidth="1"/>
    <col min="9979" max="9979" width="12.85546875" style="3" customWidth="1"/>
    <col min="9980" max="10216" width="9.140625" style="3"/>
    <col min="10217" max="10217" width="9" style="3" bestFit="1" customWidth="1"/>
    <col min="10218" max="10218" width="9.85546875" style="3" bestFit="1" customWidth="1"/>
    <col min="10219" max="10219" width="9.140625" style="3" bestFit="1" customWidth="1"/>
    <col min="10220" max="10220" width="16" style="3" bestFit="1" customWidth="1"/>
    <col min="10221" max="10221" width="9" style="3" bestFit="1" customWidth="1"/>
    <col min="10222" max="10222" width="7.85546875" style="3" bestFit="1" customWidth="1"/>
    <col min="10223" max="10223" width="11.7109375" style="3" bestFit="1" customWidth="1"/>
    <col min="10224" max="10224" width="14.28515625" style="3" customWidth="1"/>
    <col min="10225" max="10225" width="11.7109375" style="3" bestFit="1" customWidth="1"/>
    <col min="10226" max="10226" width="14.140625" style="3" bestFit="1" customWidth="1"/>
    <col min="10227" max="10227" width="16.7109375" style="3" customWidth="1"/>
    <col min="10228" max="10228" width="16.5703125" style="3" customWidth="1"/>
    <col min="10229" max="10230" width="7.85546875" style="3" bestFit="1" customWidth="1"/>
    <col min="10231" max="10231" width="8" style="3" bestFit="1" customWidth="1"/>
    <col min="10232" max="10233" width="7.85546875" style="3" bestFit="1" customWidth="1"/>
    <col min="10234" max="10234" width="9.7109375" style="3" customWidth="1"/>
    <col min="10235" max="10235" width="12.85546875" style="3" customWidth="1"/>
    <col min="10236" max="10472" width="9.140625" style="3"/>
    <col min="10473" max="10473" width="9" style="3" bestFit="1" customWidth="1"/>
    <col min="10474" max="10474" width="9.85546875" style="3" bestFit="1" customWidth="1"/>
    <col min="10475" max="10475" width="9.140625" style="3" bestFit="1" customWidth="1"/>
    <col min="10476" max="10476" width="16" style="3" bestFit="1" customWidth="1"/>
    <col min="10477" max="10477" width="9" style="3" bestFit="1" customWidth="1"/>
    <col min="10478" max="10478" width="7.85546875" style="3" bestFit="1" customWidth="1"/>
    <col min="10479" max="10479" width="11.7109375" style="3" bestFit="1" customWidth="1"/>
    <col min="10480" max="10480" width="14.28515625" style="3" customWidth="1"/>
    <col min="10481" max="10481" width="11.7109375" style="3" bestFit="1" customWidth="1"/>
    <col min="10482" max="10482" width="14.140625" style="3" bestFit="1" customWidth="1"/>
    <col min="10483" max="10483" width="16.7109375" style="3" customWidth="1"/>
    <col min="10484" max="10484" width="16.5703125" style="3" customWidth="1"/>
    <col min="10485" max="10486" width="7.85546875" style="3" bestFit="1" customWidth="1"/>
    <col min="10487" max="10487" width="8" style="3" bestFit="1" customWidth="1"/>
    <col min="10488" max="10489" width="7.85546875" style="3" bestFit="1" customWidth="1"/>
    <col min="10490" max="10490" width="9.7109375" style="3" customWidth="1"/>
    <col min="10491" max="10491" width="12.85546875" style="3" customWidth="1"/>
    <col min="10492" max="10728" width="9.140625" style="3"/>
    <col min="10729" max="10729" width="9" style="3" bestFit="1" customWidth="1"/>
    <col min="10730" max="10730" width="9.85546875" style="3" bestFit="1" customWidth="1"/>
    <col min="10731" max="10731" width="9.140625" style="3" bestFit="1" customWidth="1"/>
    <col min="10732" max="10732" width="16" style="3" bestFit="1" customWidth="1"/>
    <col min="10733" max="10733" width="9" style="3" bestFit="1" customWidth="1"/>
    <col min="10734" max="10734" width="7.85546875" style="3" bestFit="1" customWidth="1"/>
    <col min="10735" max="10735" width="11.7109375" style="3" bestFit="1" customWidth="1"/>
    <col min="10736" max="10736" width="14.28515625" style="3" customWidth="1"/>
    <col min="10737" max="10737" width="11.7109375" style="3" bestFit="1" customWidth="1"/>
    <col min="10738" max="10738" width="14.140625" style="3" bestFit="1" customWidth="1"/>
    <col min="10739" max="10739" width="16.7109375" style="3" customWidth="1"/>
    <col min="10740" max="10740" width="16.5703125" style="3" customWidth="1"/>
    <col min="10741" max="10742" width="7.85546875" style="3" bestFit="1" customWidth="1"/>
    <col min="10743" max="10743" width="8" style="3" bestFit="1" customWidth="1"/>
    <col min="10744" max="10745" width="7.85546875" style="3" bestFit="1" customWidth="1"/>
    <col min="10746" max="10746" width="9.7109375" style="3" customWidth="1"/>
    <col min="10747" max="10747" width="12.85546875" style="3" customWidth="1"/>
    <col min="10748" max="10984" width="9.140625" style="3"/>
    <col min="10985" max="10985" width="9" style="3" bestFit="1" customWidth="1"/>
    <col min="10986" max="10986" width="9.85546875" style="3" bestFit="1" customWidth="1"/>
    <col min="10987" max="10987" width="9.140625" style="3" bestFit="1" customWidth="1"/>
    <col min="10988" max="10988" width="16" style="3" bestFit="1" customWidth="1"/>
    <col min="10989" max="10989" width="9" style="3" bestFit="1" customWidth="1"/>
    <col min="10990" max="10990" width="7.85546875" style="3" bestFit="1" customWidth="1"/>
    <col min="10991" max="10991" width="11.7109375" style="3" bestFit="1" customWidth="1"/>
    <col min="10992" max="10992" width="14.28515625" style="3" customWidth="1"/>
    <col min="10993" max="10993" width="11.7109375" style="3" bestFit="1" customWidth="1"/>
    <col min="10994" max="10994" width="14.140625" style="3" bestFit="1" customWidth="1"/>
    <col min="10995" max="10995" width="16.7109375" style="3" customWidth="1"/>
    <col min="10996" max="10996" width="16.5703125" style="3" customWidth="1"/>
    <col min="10997" max="10998" width="7.85546875" style="3" bestFit="1" customWidth="1"/>
    <col min="10999" max="10999" width="8" style="3" bestFit="1" customWidth="1"/>
    <col min="11000" max="11001" width="7.85546875" style="3" bestFit="1" customWidth="1"/>
    <col min="11002" max="11002" width="9.7109375" style="3" customWidth="1"/>
    <col min="11003" max="11003" width="12.85546875" style="3" customWidth="1"/>
    <col min="11004" max="11240" width="9.140625" style="3"/>
    <col min="11241" max="11241" width="9" style="3" bestFit="1" customWidth="1"/>
    <col min="11242" max="11242" width="9.85546875" style="3" bestFit="1" customWidth="1"/>
    <col min="11243" max="11243" width="9.140625" style="3" bestFit="1" customWidth="1"/>
    <col min="11244" max="11244" width="16" style="3" bestFit="1" customWidth="1"/>
    <col min="11245" max="11245" width="9" style="3" bestFit="1" customWidth="1"/>
    <col min="11246" max="11246" width="7.85546875" style="3" bestFit="1" customWidth="1"/>
    <col min="11247" max="11247" width="11.7109375" style="3" bestFit="1" customWidth="1"/>
    <col min="11248" max="11248" width="14.28515625" style="3" customWidth="1"/>
    <col min="11249" max="11249" width="11.7109375" style="3" bestFit="1" customWidth="1"/>
    <col min="11250" max="11250" width="14.140625" style="3" bestFit="1" customWidth="1"/>
    <col min="11251" max="11251" width="16.7109375" style="3" customWidth="1"/>
    <col min="11252" max="11252" width="16.5703125" style="3" customWidth="1"/>
    <col min="11253" max="11254" width="7.85546875" style="3" bestFit="1" customWidth="1"/>
    <col min="11255" max="11255" width="8" style="3" bestFit="1" customWidth="1"/>
    <col min="11256" max="11257" width="7.85546875" style="3" bestFit="1" customWidth="1"/>
    <col min="11258" max="11258" width="9.7109375" style="3" customWidth="1"/>
    <col min="11259" max="11259" width="12.85546875" style="3" customWidth="1"/>
    <col min="11260" max="11496" width="9.140625" style="3"/>
    <col min="11497" max="11497" width="9" style="3" bestFit="1" customWidth="1"/>
    <col min="11498" max="11498" width="9.85546875" style="3" bestFit="1" customWidth="1"/>
    <col min="11499" max="11499" width="9.140625" style="3" bestFit="1" customWidth="1"/>
    <col min="11500" max="11500" width="16" style="3" bestFit="1" customWidth="1"/>
    <col min="11501" max="11501" width="9" style="3" bestFit="1" customWidth="1"/>
    <col min="11502" max="11502" width="7.85546875" style="3" bestFit="1" customWidth="1"/>
    <col min="11503" max="11503" width="11.7109375" style="3" bestFit="1" customWidth="1"/>
    <col min="11504" max="11504" width="14.28515625" style="3" customWidth="1"/>
    <col min="11505" max="11505" width="11.7109375" style="3" bestFit="1" customWidth="1"/>
    <col min="11506" max="11506" width="14.140625" style="3" bestFit="1" customWidth="1"/>
    <col min="11507" max="11507" width="16.7109375" style="3" customWidth="1"/>
    <col min="11508" max="11508" width="16.5703125" style="3" customWidth="1"/>
    <col min="11509" max="11510" width="7.85546875" style="3" bestFit="1" customWidth="1"/>
    <col min="11511" max="11511" width="8" style="3" bestFit="1" customWidth="1"/>
    <col min="11512" max="11513" width="7.85546875" style="3" bestFit="1" customWidth="1"/>
    <col min="11514" max="11514" width="9.7109375" style="3" customWidth="1"/>
    <col min="11515" max="11515" width="12.85546875" style="3" customWidth="1"/>
    <col min="11516" max="11752" width="9.140625" style="3"/>
    <col min="11753" max="11753" width="9" style="3" bestFit="1" customWidth="1"/>
    <col min="11754" max="11754" width="9.85546875" style="3" bestFit="1" customWidth="1"/>
    <col min="11755" max="11755" width="9.140625" style="3" bestFit="1" customWidth="1"/>
    <col min="11756" max="11756" width="16" style="3" bestFit="1" customWidth="1"/>
    <col min="11757" max="11757" width="9" style="3" bestFit="1" customWidth="1"/>
    <col min="11758" max="11758" width="7.85546875" style="3" bestFit="1" customWidth="1"/>
    <col min="11759" max="11759" width="11.7109375" style="3" bestFit="1" customWidth="1"/>
    <col min="11760" max="11760" width="14.28515625" style="3" customWidth="1"/>
    <col min="11761" max="11761" width="11.7109375" style="3" bestFit="1" customWidth="1"/>
    <col min="11762" max="11762" width="14.140625" style="3" bestFit="1" customWidth="1"/>
    <col min="11763" max="11763" width="16.7109375" style="3" customWidth="1"/>
    <col min="11764" max="11764" width="16.5703125" style="3" customWidth="1"/>
    <col min="11765" max="11766" width="7.85546875" style="3" bestFit="1" customWidth="1"/>
    <col min="11767" max="11767" width="8" style="3" bestFit="1" customWidth="1"/>
    <col min="11768" max="11769" width="7.85546875" style="3" bestFit="1" customWidth="1"/>
    <col min="11770" max="11770" width="9.7109375" style="3" customWidth="1"/>
    <col min="11771" max="11771" width="12.85546875" style="3" customWidth="1"/>
    <col min="11772" max="12008" width="9.140625" style="3"/>
    <col min="12009" max="12009" width="9" style="3" bestFit="1" customWidth="1"/>
    <col min="12010" max="12010" width="9.85546875" style="3" bestFit="1" customWidth="1"/>
    <col min="12011" max="12011" width="9.140625" style="3" bestFit="1" customWidth="1"/>
    <col min="12012" max="12012" width="16" style="3" bestFit="1" customWidth="1"/>
    <col min="12013" max="12013" width="9" style="3" bestFit="1" customWidth="1"/>
    <col min="12014" max="12014" width="7.85546875" style="3" bestFit="1" customWidth="1"/>
    <col min="12015" max="12015" width="11.7109375" style="3" bestFit="1" customWidth="1"/>
    <col min="12016" max="12016" width="14.28515625" style="3" customWidth="1"/>
    <col min="12017" max="12017" width="11.7109375" style="3" bestFit="1" customWidth="1"/>
    <col min="12018" max="12018" width="14.140625" style="3" bestFit="1" customWidth="1"/>
    <col min="12019" max="12019" width="16.7109375" style="3" customWidth="1"/>
    <col min="12020" max="12020" width="16.5703125" style="3" customWidth="1"/>
    <col min="12021" max="12022" width="7.85546875" style="3" bestFit="1" customWidth="1"/>
    <col min="12023" max="12023" width="8" style="3" bestFit="1" customWidth="1"/>
    <col min="12024" max="12025" width="7.85546875" style="3" bestFit="1" customWidth="1"/>
    <col min="12026" max="12026" width="9.7109375" style="3" customWidth="1"/>
    <col min="12027" max="12027" width="12.85546875" style="3" customWidth="1"/>
    <col min="12028" max="12264" width="9.140625" style="3"/>
    <col min="12265" max="12265" width="9" style="3" bestFit="1" customWidth="1"/>
    <col min="12266" max="12266" width="9.85546875" style="3" bestFit="1" customWidth="1"/>
    <col min="12267" max="12267" width="9.140625" style="3" bestFit="1" customWidth="1"/>
    <col min="12268" max="12268" width="16" style="3" bestFit="1" customWidth="1"/>
    <col min="12269" max="12269" width="9" style="3" bestFit="1" customWidth="1"/>
    <col min="12270" max="12270" width="7.85546875" style="3" bestFit="1" customWidth="1"/>
    <col min="12271" max="12271" width="11.7109375" style="3" bestFit="1" customWidth="1"/>
    <col min="12272" max="12272" width="14.28515625" style="3" customWidth="1"/>
    <col min="12273" max="12273" width="11.7109375" style="3" bestFit="1" customWidth="1"/>
    <col min="12274" max="12274" width="14.140625" style="3" bestFit="1" customWidth="1"/>
    <col min="12275" max="12275" width="16.7109375" style="3" customWidth="1"/>
    <col min="12276" max="12276" width="16.5703125" style="3" customWidth="1"/>
    <col min="12277" max="12278" width="7.85546875" style="3" bestFit="1" customWidth="1"/>
    <col min="12279" max="12279" width="8" style="3" bestFit="1" customWidth="1"/>
    <col min="12280" max="12281" width="7.85546875" style="3" bestFit="1" customWidth="1"/>
    <col min="12282" max="12282" width="9.7109375" style="3" customWidth="1"/>
    <col min="12283" max="12283" width="12.85546875" style="3" customWidth="1"/>
    <col min="12284" max="12520" width="9.140625" style="3"/>
    <col min="12521" max="12521" width="9" style="3" bestFit="1" customWidth="1"/>
    <col min="12522" max="12522" width="9.85546875" style="3" bestFit="1" customWidth="1"/>
    <col min="12523" max="12523" width="9.140625" style="3" bestFit="1" customWidth="1"/>
    <col min="12524" max="12524" width="16" style="3" bestFit="1" customWidth="1"/>
    <col min="12525" max="12525" width="9" style="3" bestFit="1" customWidth="1"/>
    <col min="12526" max="12526" width="7.85546875" style="3" bestFit="1" customWidth="1"/>
    <col min="12527" max="12527" width="11.7109375" style="3" bestFit="1" customWidth="1"/>
    <col min="12528" max="12528" width="14.28515625" style="3" customWidth="1"/>
    <col min="12529" max="12529" width="11.7109375" style="3" bestFit="1" customWidth="1"/>
    <col min="12530" max="12530" width="14.140625" style="3" bestFit="1" customWidth="1"/>
    <col min="12531" max="12531" width="16.7109375" style="3" customWidth="1"/>
    <col min="12532" max="12532" width="16.5703125" style="3" customWidth="1"/>
    <col min="12533" max="12534" width="7.85546875" style="3" bestFit="1" customWidth="1"/>
    <col min="12535" max="12535" width="8" style="3" bestFit="1" customWidth="1"/>
    <col min="12536" max="12537" width="7.85546875" style="3" bestFit="1" customWidth="1"/>
    <col min="12538" max="12538" width="9.7109375" style="3" customWidth="1"/>
    <col min="12539" max="12539" width="12.85546875" style="3" customWidth="1"/>
    <col min="12540" max="12776" width="9.140625" style="3"/>
    <col min="12777" max="12777" width="9" style="3" bestFit="1" customWidth="1"/>
    <col min="12778" max="12778" width="9.85546875" style="3" bestFit="1" customWidth="1"/>
    <col min="12779" max="12779" width="9.140625" style="3" bestFit="1" customWidth="1"/>
    <col min="12780" max="12780" width="16" style="3" bestFit="1" customWidth="1"/>
    <col min="12781" max="12781" width="9" style="3" bestFit="1" customWidth="1"/>
    <col min="12782" max="12782" width="7.85546875" style="3" bestFit="1" customWidth="1"/>
    <col min="12783" max="12783" width="11.7109375" style="3" bestFit="1" customWidth="1"/>
    <col min="12784" max="12784" width="14.28515625" style="3" customWidth="1"/>
    <col min="12785" max="12785" width="11.7109375" style="3" bestFit="1" customWidth="1"/>
    <col min="12786" max="12786" width="14.140625" style="3" bestFit="1" customWidth="1"/>
    <col min="12787" max="12787" width="16.7109375" style="3" customWidth="1"/>
    <col min="12788" max="12788" width="16.5703125" style="3" customWidth="1"/>
    <col min="12789" max="12790" width="7.85546875" style="3" bestFit="1" customWidth="1"/>
    <col min="12791" max="12791" width="8" style="3" bestFit="1" customWidth="1"/>
    <col min="12792" max="12793" width="7.85546875" style="3" bestFit="1" customWidth="1"/>
    <col min="12794" max="12794" width="9.7109375" style="3" customWidth="1"/>
    <col min="12795" max="12795" width="12.85546875" style="3" customWidth="1"/>
    <col min="12796" max="13032" width="9.140625" style="3"/>
    <col min="13033" max="13033" width="9" style="3" bestFit="1" customWidth="1"/>
    <col min="13034" max="13034" width="9.85546875" style="3" bestFit="1" customWidth="1"/>
    <col min="13035" max="13035" width="9.140625" style="3" bestFit="1" customWidth="1"/>
    <col min="13036" max="13036" width="16" style="3" bestFit="1" customWidth="1"/>
    <col min="13037" max="13037" width="9" style="3" bestFit="1" customWidth="1"/>
    <col min="13038" max="13038" width="7.85546875" style="3" bestFit="1" customWidth="1"/>
    <col min="13039" max="13039" width="11.7109375" style="3" bestFit="1" customWidth="1"/>
    <col min="13040" max="13040" width="14.28515625" style="3" customWidth="1"/>
    <col min="13041" max="13041" width="11.7109375" style="3" bestFit="1" customWidth="1"/>
    <col min="13042" max="13042" width="14.140625" style="3" bestFit="1" customWidth="1"/>
    <col min="13043" max="13043" width="16.7109375" style="3" customWidth="1"/>
    <col min="13044" max="13044" width="16.5703125" style="3" customWidth="1"/>
    <col min="13045" max="13046" width="7.85546875" style="3" bestFit="1" customWidth="1"/>
    <col min="13047" max="13047" width="8" style="3" bestFit="1" customWidth="1"/>
    <col min="13048" max="13049" width="7.85546875" style="3" bestFit="1" customWidth="1"/>
    <col min="13050" max="13050" width="9.7109375" style="3" customWidth="1"/>
    <col min="13051" max="13051" width="12.85546875" style="3" customWidth="1"/>
    <col min="13052" max="13288" width="9.140625" style="3"/>
    <col min="13289" max="13289" width="9" style="3" bestFit="1" customWidth="1"/>
    <col min="13290" max="13290" width="9.85546875" style="3" bestFit="1" customWidth="1"/>
    <col min="13291" max="13291" width="9.140625" style="3" bestFit="1" customWidth="1"/>
    <col min="13292" max="13292" width="16" style="3" bestFit="1" customWidth="1"/>
    <col min="13293" max="13293" width="9" style="3" bestFit="1" customWidth="1"/>
    <col min="13294" max="13294" width="7.85546875" style="3" bestFit="1" customWidth="1"/>
    <col min="13295" max="13295" width="11.7109375" style="3" bestFit="1" customWidth="1"/>
    <col min="13296" max="13296" width="14.28515625" style="3" customWidth="1"/>
    <col min="13297" max="13297" width="11.7109375" style="3" bestFit="1" customWidth="1"/>
    <col min="13298" max="13298" width="14.140625" style="3" bestFit="1" customWidth="1"/>
    <col min="13299" max="13299" width="16.7109375" style="3" customWidth="1"/>
    <col min="13300" max="13300" width="16.5703125" style="3" customWidth="1"/>
    <col min="13301" max="13302" width="7.85546875" style="3" bestFit="1" customWidth="1"/>
    <col min="13303" max="13303" width="8" style="3" bestFit="1" customWidth="1"/>
    <col min="13304" max="13305" width="7.85546875" style="3" bestFit="1" customWidth="1"/>
    <col min="13306" max="13306" width="9.7109375" style="3" customWidth="1"/>
    <col min="13307" max="13307" width="12.85546875" style="3" customWidth="1"/>
    <col min="13308" max="13544" width="9.140625" style="3"/>
    <col min="13545" max="13545" width="9" style="3" bestFit="1" customWidth="1"/>
    <col min="13546" max="13546" width="9.85546875" style="3" bestFit="1" customWidth="1"/>
    <col min="13547" max="13547" width="9.140625" style="3" bestFit="1" customWidth="1"/>
    <col min="13548" max="13548" width="16" style="3" bestFit="1" customWidth="1"/>
    <col min="13549" max="13549" width="9" style="3" bestFit="1" customWidth="1"/>
    <col min="13550" max="13550" width="7.85546875" style="3" bestFit="1" customWidth="1"/>
    <col min="13551" max="13551" width="11.7109375" style="3" bestFit="1" customWidth="1"/>
    <col min="13552" max="13552" width="14.28515625" style="3" customWidth="1"/>
    <col min="13553" max="13553" width="11.7109375" style="3" bestFit="1" customWidth="1"/>
    <col min="13554" max="13554" width="14.140625" style="3" bestFit="1" customWidth="1"/>
    <col min="13555" max="13555" width="16.7109375" style="3" customWidth="1"/>
    <col min="13556" max="13556" width="16.5703125" style="3" customWidth="1"/>
    <col min="13557" max="13558" width="7.85546875" style="3" bestFit="1" customWidth="1"/>
    <col min="13559" max="13559" width="8" style="3" bestFit="1" customWidth="1"/>
    <col min="13560" max="13561" width="7.85546875" style="3" bestFit="1" customWidth="1"/>
    <col min="13562" max="13562" width="9.7109375" style="3" customWidth="1"/>
    <col min="13563" max="13563" width="12.85546875" style="3" customWidth="1"/>
    <col min="13564" max="13800" width="9.140625" style="3"/>
    <col min="13801" max="13801" width="9" style="3" bestFit="1" customWidth="1"/>
    <col min="13802" max="13802" width="9.85546875" style="3" bestFit="1" customWidth="1"/>
    <col min="13803" max="13803" width="9.140625" style="3" bestFit="1" customWidth="1"/>
    <col min="13804" max="13804" width="16" style="3" bestFit="1" customWidth="1"/>
    <col min="13805" max="13805" width="9" style="3" bestFit="1" customWidth="1"/>
    <col min="13806" max="13806" width="7.85546875" style="3" bestFit="1" customWidth="1"/>
    <col min="13807" max="13807" width="11.7109375" style="3" bestFit="1" customWidth="1"/>
    <col min="13808" max="13808" width="14.28515625" style="3" customWidth="1"/>
    <col min="13809" max="13809" width="11.7109375" style="3" bestFit="1" customWidth="1"/>
    <col min="13810" max="13810" width="14.140625" style="3" bestFit="1" customWidth="1"/>
    <col min="13811" max="13811" width="16.7109375" style="3" customWidth="1"/>
    <col min="13812" max="13812" width="16.5703125" style="3" customWidth="1"/>
    <col min="13813" max="13814" width="7.85546875" style="3" bestFit="1" customWidth="1"/>
    <col min="13815" max="13815" width="8" style="3" bestFit="1" customWidth="1"/>
    <col min="13816" max="13817" width="7.85546875" style="3" bestFit="1" customWidth="1"/>
    <col min="13818" max="13818" width="9.7109375" style="3" customWidth="1"/>
    <col min="13819" max="13819" width="12.85546875" style="3" customWidth="1"/>
    <col min="13820" max="14056" width="9.140625" style="3"/>
    <col min="14057" max="14057" width="9" style="3" bestFit="1" customWidth="1"/>
    <col min="14058" max="14058" width="9.85546875" style="3" bestFit="1" customWidth="1"/>
    <col min="14059" max="14059" width="9.140625" style="3" bestFit="1" customWidth="1"/>
    <col min="14060" max="14060" width="16" style="3" bestFit="1" customWidth="1"/>
    <col min="14061" max="14061" width="9" style="3" bestFit="1" customWidth="1"/>
    <col min="14062" max="14062" width="7.85546875" style="3" bestFit="1" customWidth="1"/>
    <col min="14063" max="14063" width="11.7109375" style="3" bestFit="1" customWidth="1"/>
    <col min="14064" max="14064" width="14.28515625" style="3" customWidth="1"/>
    <col min="14065" max="14065" width="11.7109375" style="3" bestFit="1" customWidth="1"/>
    <col min="14066" max="14066" width="14.140625" style="3" bestFit="1" customWidth="1"/>
    <col min="14067" max="14067" width="16.7109375" style="3" customWidth="1"/>
    <col min="14068" max="14068" width="16.5703125" style="3" customWidth="1"/>
    <col min="14069" max="14070" width="7.85546875" style="3" bestFit="1" customWidth="1"/>
    <col min="14071" max="14071" width="8" style="3" bestFit="1" customWidth="1"/>
    <col min="14072" max="14073" width="7.85546875" style="3" bestFit="1" customWidth="1"/>
    <col min="14074" max="14074" width="9.7109375" style="3" customWidth="1"/>
    <col min="14075" max="14075" width="12.85546875" style="3" customWidth="1"/>
    <col min="14076" max="14312" width="9.140625" style="3"/>
    <col min="14313" max="14313" width="9" style="3" bestFit="1" customWidth="1"/>
    <col min="14314" max="14314" width="9.85546875" style="3" bestFit="1" customWidth="1"/>
    <col min="14315" max="14315" width="9.140625" style="3" bestFit="1" customWidth="1"/>
    <col min="14316" max="14316" width="16" style="3" bestFit="1" customWidth="1"/>
    <col min="14317" max="14317" width="9" style="3" bestFit="1" customWidth="1"/>
    <col min="14318" max="14318" width="7.85546875" style="3" bestFit="1" customWidth="1"/>
    <col min="14319" max="14319" width="11.7109375" style="3" bestFit="1" customWidth="1"/>
    <col min="14320" max="14320" width="14.28515625" style="3" customWidth="1"/>
    <col min="14321" max="14321" width="11.7109375" style="3" bestFit="1" customWidth="1"/>
    <col min="14322" max="14322" width="14.140625" style="3" bestFit="1" customWidth="1"/>
    <col min="14323" max="14323" width="16.7109375" style="3" customWidth="1"/>
    <col min="14324" max="14324" width="16.5703125" style="3" customWidth="1"/>
    <col min="14325" max="14326" width="7.85546875" style="3" bestFit="1" customWidth="1"/>
    <col min="14327" max="14327" width="8" style="3" bestFit="1" customWidth="1"/>
    <col min="14328" max="14329" width="7.85546875" style="3" bestFit="1" customWidth="1"/>
    <col min="14330" max="14330" width="9.7109375" style="3" customWidth="1"/>
    <col min="14331" max="14331" width="12.85546875" style="3" customWidth="1"/>
    <col min="14332" max="14568" width="9.140625" style="3"/>
    <col min="14569" max="14569" width="9" style="3" bestFit="1" customWidth="1"/>
    <col min="14570" max="14570" width="9.85546875" style="3" bestFit="1" customWidth="1"/>
    <col min="14571" max="14571" width="9.140625" style="3" bestFit="1" customWidth="1"/>
    <col min="14572" max="14572" width="16" style="3" bestFit="1" customWidth="1"/>
    <col min="14573" max="14573" width="9" style="3" bestFit="1" customWidth="1"/>
    <col min="14574" max="14574" width="7.85546875" style="3" bestFit="1" customWidth="1"/>
    <col min="14575" max="14575" width="11.7109375" style="3" bestFit="1" customWidth="1"/>
    <col min="14576" max="14576" width="14.28515625" style="3" customWidth="1"/>
    <col min="14577" max="14577" width="11.7109375" style="3" bestFit="1" customWidth="1"/>
    <col min="14578" max="14578" width="14.140625" style="3" bestFit="1" customWidth="1"/>
    <col min="14579" max="14579" width="16.7109375" style="3" customWidth="1"/>
    <col min="14580" max="14580" width="16.5703125" style="3" customWidth="1"/>
    <col min="14581" max="14582" width="7.85546875" style="3" bestFit="1" customWidth="1"/>
    <col min="14583" max="14583" width="8" style="3" bestFit="1" customWidth="1"/>
    <col min="14584" max="14585" width="7.85546875" style="3" bestFit="1" customWidth="1"/>
    <col min="14586" max="14586" width="9.7109375" style="3" customWidth="1"/>
    <col min="14587" max="14587" width="12.85546875" style="3" customWidth="1"/>
    <col min="14588" max="14824" width="9.140625" style="3"/>
    <col min="14825" max="14825" width="9" style="3" bestFit="1" customWidth="1"/>
    <col min="14826" max="14826" width="9.85546875" style="3" bestFit="1" customWidth="1"/>
    <col min="14827" max="14827" width="9.140625" style="3" bestFit="1" customWidth="1"/>
    <col min="14828" max="14828" width="16" style="3" bestFit="1" customWidth="1"/>
    <col min="14829" max="14829" width="9" style="3" bestFit="1" customWidth="1"/>
    <col min="14830" max="14830" width="7.85546875" style="3" bestFit="1" customWidth="1"/>
    <col min="14831" max="14831" width="11.7109375" style="3" bestFit="1" customWidth="1"/>
    <col min="14832" max="14832" width="14.28515625" style="3" customWidth="1"/>
    <col min="14833" max="14833" width="11.7109375" style="3" bestFit="1" customWidth="1"/>
    <col min="14834" max="14834" width="14.140625" style="3" bestFit="1" customWidth="1"/>
    <col min="14835" max="14835" width="16.7109375" style="3" customWidth="1"/>
    <col min="14836" max="14836" width="16.5703125" style="3" customWidth="1"/>
    <col min="14837" max="14838" width="7.85546875" style="3" bestFit="1" customWidth="1"/>
    <col min="14839" max="14839" width="8" style="3" bestFit="1" customWidth="1"/>
    <col min="14840" max="14841" width="7.85546875" style="3" bestFit="1" customWidth="1"/>
    <col min="14842" max="14842" width="9.7109375" style="3" customWidth="1"/>
    <col min="14843" max="14843" width="12.85546875" style="3" customWidth="1"/>
    <col min="14844" max="15080" width="9.140625" style="3"/>
    <col min="15081" max="15081" width="9" style="3" bestFit="1" customWidth="1"/>
    <col min="15082" max="15082" width="9.85546875" style="3" bestFit="1" customWidth="1"/>
    <col min="15083" max="15083" width="9.140625" style="3" bestFit="1" customWidth="1"/>
    <col min="15084" max="15084" width="16" style="3" bestFit="1" customWidth="1"/>
    <col min="15085" max="15085" width="9" style="3" bestFit="1" customWidth="1"/>
    <col min="15086" max="15086" width="7.85546875" style="3" bestFit="1" customWidth="1"/>
    <col min="15087" max="15087" width="11.7109375" style="3" bestFit="1" customWidth="1"/>
    <col min="15088" max="15088" width="14.28515625" style="3" customWidth="1"/>
    <col min="15089" max="15089" width="11.7109375" style="3" bestFit="1" customWidth="1"/>
    <col min="15090" max="15090" width="14.140625" style="3" bestFit="1" customWidth="1"/>
    <col min="15091" max="15091" width="16.7109375" style="3" customWidth="1"/>
    <col min="15092" max="15092" width="16.5703125" style="3" customWidth="1"/>
    <col min="15093" max="15094" width="7.85546875" style="3" bestFit="1" customWidth="1"/>
    <col min="15095" max="15095" width="8" style="3" bestFit="1" customWidth="1"/>
    <col min="15096" max="15097" width="7.85546875" style="3" bestFit="1" customWidth="1"/>
    <col min="15098" max="15098" width="9.7109375" style="3" customWidth="1"/>
    <col min="15099" max="15099" width="12.85546875" style="3" customWidth="1"/>
    <col min="15100" max="15336" width="9.140625" style="3"/>
    <col min="15337" max="15337" width="9" style="3" bestFit="1" customWidth="1"/>
    <col min="15338" max="15338" width="9.85546875" style="3" bestFit="1" customWidth="1"/>
    <col min="15339" max="15339" width="9.140625" style="3" bestFit="1" customWidth="1"/>
    <col min="15340" max="15340" width="16" style="3" bestFit="1" customWidth="1"/>
    <col min="15341" max="15341" width="9" style="3" bestFit="1" customWidth="1"/>
    <col min="15342" max="15342" width="7.85546875" style="3" bestFit="1" customWidth="1"/>
    <col min="15343" max="15343" width="11.7109375" style="3" bestFit="1" customWidth="1"/>
    <col min="15344" max="15344" width="14.28515625" style="3" customWidth="1"/>
    <col min="15345" max="15345" width="11.7109375" style="3" bestFit="1" customWidth="1"/>
    <col min="15346" max="15346" width="14.140625" style="3" bestFit="1" customWidth="1"/>
    <col min="15347" max="15347" width="16.7109375" style="3" customWidth="1"/>
    <col min="15348" max="15348" width="16.5703125" style="3" customWidth="1"/>
    <col min="15349" max="15350" width="7.85546875" style="3" bestFit="1" customWidth="1"/>
    <col min="15351" max="15351" width="8" style="3" bestFit="1" customWidth="1"/>
    <col min="15352" max="15353" width="7.85546875" style="3" bestFit="1" customWidth="1"/>
    <col min="15354" max="15354" width="9.7109375" style="3" customWidth="1"/>
    <col min="15355" max="15355" width="12.85546875" style="3" customWidth="1"/>
    <col min="15356" max="15592" width="9.140625" style="3"/>
    <col min="15593" max="15593" width="9" style="3" bestFit="1" customWidth="1"/>
    <col min="15594" max="15594" width="9.85546875" style="3" bestFit="1" customWidth="1"/>
    <col min="15595" max="15595" width="9.140625" style="3" bestFit="1" customWidth="1"/>
    <col min="15596" max="15596" width="16" style="3" bestFit="1" customWidth="1"/>
    <col min="15597" max="15597" width="9" style="3" bestFit="1" customWidth="1"/>
    <col min="15598" max="15598" width="7.85546875" style="3" bestFit="1" customWidth="1"/>
    <col min="15599" max="15599" width="11.7109375" style="3" bestFit="1" customWidth="1"/>
    <col min="15600" max="15600" width="14.28515625" style="3" customWidth="1"/>
    <col min="15601" max="15601" width="11.7109375" style="3" bestFit="1" customWidth="1"/>
    <col min="15602" max="15602" width="14.140625" style="3" bestFit="1" customWidth="1"/>
    <col min="15603" max="15603" width="16.7109375" style="3" customWidth="1"/>
    <col min="15604" max="15604" width="16.5703125" style="3" customWidth="1"/>
    <col min="15605" max="15606" width="7.85546875" style="3" bestFit="1" customWidth="1"/>
    <col min="15607" max="15607" width="8" style="3" bestFit="1" customWidth="1"/>
    <col min="15608" max="15609" width="7.85546875" style="3" bestFit="1" customWidth="1"/>
    <col min="15610" max="15610" width="9.7109375" style="3" customWidth="1"/>
    <col min="15611" max="15611" width="12.85546875" style="3" customWidth="1"/>
    <col min="15612" max="15848" width="9.140625" style="3"/>
    <col min="15849" max="15849" width="9" style="3" bestFit="1" customWidth="1"/>
    <col min="15850" max="15850" width="9.85546875" style="3" bestFit="1" customWidth="1"/>
    <col min="15851" max="15851" width="9.140625" style="3" bestFit="1" customWidth="1"/>
    <col min="15852" max="15852" width="16" style="3" bestFit="1" customWidth="1"/>
    <col min="15853" max="15853" width="9" style="3" bestFit="1" customWidth="1"/>
    <col min="15854" max="15854" width="7.85546875" style="3" bestFit="1" customWidth="1"/>
    <col min="15855" max="15855" width="11.7109375" style="3" bestFit="1" customWidth="1"/>
    <col min="15856" max="15856" width="14.28515625" style="3" customWidth="1"/>
    <col min="15857" max="15857" width="11.7109375" style="3" bestFit="1" customWidth="1"/>
    <col min="15858" max="15858" width="14.140625" style="3" bestFit="1" customWidth="1"/>
    <col min="15859" max="15859" width="16.7109375" style="3" customWidth="1"/>
    <col min="15860" max="15860" width="16.5703125" style="3" customWidth="1"/>
    <col min="15861" max="15862" width="7.85546875" style="3" bestFit="1" customWidth="1"/>
    <col min="15863" max="15863" width="8" style="3" bestFit="1" customWidth="1"/>
    <col min="15864" max="15865" width="7.85546875" style="3" bestFit="1" customWidth="1"/>
    <col min="15866" max="15866" width="9.7109375" style="3" customWidth="1"/>
    <col min="15867" max="15867" width="12.85546875" style="3" customWidth="1"/>
    <col min="15868" max="16104" width="9.140625" style="3"/>
    <col min="16105" max="16105" width="9" style="3" bestFit="1" customWidth="1"/>
    <col min="16106" max="16106" width="9.85546875" style="3" bestFit="1" customWidth="1"/>
    <col min="16107" max="16107" width="9.140625" style="3" bestFit="1" customWidth="1"/>
    <col min="16108" max="16108" width="16" style="3" bestFit="1" customWidth="1"/>
    <col min="16109" max="16109" width="9" style="3" bestFit="1" customWidth="1"/>
    <col min="16110" max="16110" width="7.85546875" style="3" bestFit="1" customWidth="1"/>
    <col min="16111" max="16111" width="11.7109375" style="3" bestFit="1" customWidth="1"/>
    <col min="16112" max="16112" width="14.28515625" style="3" customWidth="1"/>
    <col min="16113" max="16113" width="11.7109375" style="3" bestFit="1" customWidth="1"/>
    <col min="16114" max="16114" width="14.140625" style="3" bestFit="1" customWidth="1"/>
    <col min="16115" max="16115" width="16.7109375" style="3" customWidth="1"/>
    <col min="16116" max="16116" width="16.5703125" style="3" customWidth="1"/>
    <col min="16117" max="16118" width="7.85546875" style="3" bestFit="1" customWidth="1"/>
    <col min="16119" max="16119" width="8" style="3" bestFit="1" customWidth="1"/>
    <col min="16120" max="16121" width="7.85546875" style="3" bestFit="1" customWidth="1"/>
    <col min="16122" max="16122" width="9.7109375" style="3" customWidth="1"/>
    <col min="16123" max="16123" width="12.85546875" style="3" customWidth="1"/>
    <col min="16124" max="16384" width="9.140625" style="3"/>
  </cols>
  <sheetData>
    <row r="1" spans="1:24" s="6" customFormat="1" ht="24.75" customHeight="1">
      <c r="A1" s="343" t="s">
        <v>1</v>
      </c>
      <c r="B1" s="345" t="s">
        <v>2</v>
      </c>
      <c r="C1" s="347" t="s">
        <v>0</v>
      </c>
      <c r="D1" s="349" t="s">
        <v>65</v>
      </c>
      <c r="E1" s="335" t="s">
        <v>100</v>
      </c>
      <c r="F1" s="336"/>
      <c r="G1" s="336"/>
      <c r="H1" s="336"/>
      <c r="I1" s="336"/>
      <c r="J1" s="336"/>
      <c r="K1" s="337"/>
      <c r="L1" s="334" t="s">
        <v>66</v>
      </c>
      <c r="M1" s="334"/>
      <c r="N1" s="332" t="s">
        <v>67</v>
      </c>
      <c r="O1" s="333"/>
      <c r="P1" s="338" t="s">
        <v>29</v>
      </c>
      <c r="Q1" s="339"/>
      <c r="R1" s="339"/>
      <c r="S1" s="339"/>
      <c r="T1" s="339"/>
      <c r="U1" s="339"/>
      <c r="V1" s="339"/>
      <c r="W1" s="339"/>
      <c r="X1" s="340"/>
    </row>
    <row r="2" spans="1:24" ht="12" thickBot="1">
      <c r="A2" s="344"/>
      <c r="B2" s="346"/>
      <c r="C2" s="348"/>
      <c r="D2" s="350"/>
      <c r="E2" s="128" t="s">
        <v>113</v>
      </c>
      <c r="F2" s="128" t="s">
        <v>3</v>
      </c>
      <c r="G2" s="128" t="s">
        <v>199</v>
      </c>
      <c r="H2" s="128" t="s">
        <v>114</v>
      </c>
      <c r="I2" s="128" t="s">
        <v>115</v>
      </c>
      <c r="J2" s="128" t="s">
        <v>116</v>
      </c>
      <c r="K2" s="145" t="s">
        <v>196</v>
      </c>
      <c r="L2" s="91" t="s">
        <v>23</v>
      </c>
      <c r="M2" s="266" t="s">
        <v>75</v>
      </c>
      <c r="N2" s="252" t="s">
        <v>9</v>
      </c>
      <c r="O2" s="144" t="s">
        <v>197</v>
      </c>
      <c r="P2" s="273">
        <v>1</v>
      </c>
      <c r="Q2" s="273" t="s">
        <v>294</v>
      </c>
      <c r="R2" s="273" t="s">
        <v>295</v>
      </c>
      <c r="S2" s="273" t="s">
        <v>296</v>
      </c>
      <c r="T2" s="273" t="s">
        <v>297</v>
      </c>
      <c r="U2" s="273" t="s">
        <v>298</v>
      </c>
      <c r="V2" s="273" t="s">
        <v>299</v>
      </c>
      <c r="W2" s="273"/>
      <c r="X2" s="274"/>
    </row>
    <row r="3" spans="1:24" s="19" customFormat="1">
      <c r="A3" s="14"/>
      <c r="B3" s="115"/>
      <c r="C3" s="15"/>
      <c r="D3" s="267"/>
      <c r="E3" s="18">
        <f>'2-δικαιώματα'!G3</f>
        <v>40</v>
      </c>
      <c r="F3" s="268">
        <f>'3-φύλλα2α'!F3+'3-φύλλα2α'!G3</f>
        <v>-11</v>
      </c>
      <c r="G3" s="268">
        <f>'4-πολλυπρ'!P3</f>
        <v>0</v>
      </c>
      <c r="H3" s="16">
        <f>'5-αντίγραφα'!J3</f>
        <v>0</v>
      </c>
      <c r="I3" s="16">
        <f>'6-μεταγραφή'!I3</f>
        <v>60</v>
      </c>
      <c r="J3" s="16">
        <f>'7-προςΔΟΥ'!G3</f>
        <v>50</v>
      </c>
      <c r="K3" s="16">
        <v>25</v>
      </c>
      <c r="L3" s="18">
        <f t="shared" ref="L3:L33" si="0">E3+F3+G3+H3+I3+J3+K3</f>
        <v>164</v>
      </c>
      <c r="M3" s="18"/>
      <c r="N3" s="29">
        <f>M3-'14-βιβλΕσ'!L3</f>
        <v>0</v>
      </c>
      <c r="O3" s="29">
        <f t="shared" ref="O3:O66" si="1">L3-N3</f>
        <v>164</v>
      </c>
      <c r="P3" s="222">
        <v>1</v>
      </c>
      <c r="Q3" s="222" t="s">
        <v>294</v>
      </c>
      <c r="R3" s="222" t="s">
        <v>295</v>
      </c>
      <c r="S3" s="222" t="s">
        <v>296</v>
      </c>
      <c r="T3" s="222" t="s">
        <v>297</v>
      </c>
      <c r="U3" s="222" t="s">
        <v>298</v>
      </c>
      <c r="V3" s="222" t="s">
        <v>299</v>
      </c>
      <c r="W3" s="210"/>
      <c r="X3" s="210"/>
    </row>
    <row r="4" spans="1:24" s="19" customFormat="1">
      <c r="A4" s="14"/>
      <c r="B4" s="115"/>
      <c r="C4" s="15"/>
      <c r="D4" s="267"/>
      <c r="E4" s="18">
        <f>'2-δικαιώματα'!G4</f>
        <v>40</v>
      </c>
      <c r="F4" s="268">
        <f>'3-φύλλα2α'!F4+'3-φύλλα2α'!G4</f>
        <v>-11</v>
      </c>
      <c r="G4" s="268">
        <f>'4-πολλυπρ'!P4</f>
        <v>0</v>
      </c>
      <c r="H4" s="16">
        <f>'5-αντίγραφα'!J4</f>
        <v>0</v>
      </c>
      <c r="I4" s="16">
        <f>'6-μεταγραφή'!I4</f>
        <v>60</v>
      </c>
      <c r="J4" s="16">
        <f>'7-προςΔΟΥ'!G4</f>
        <v>50</v>
      </c>
      <c r="K4" s="16">
        <v>25</v>
      </c>
      <c r="L4" s="18">
        <f t="shared" si="0"/>
        <v>164</v>
      </c>
      <c r="M4" s="18"/>
      <c r="N4" s="29">
        <f>M4-'14-βιβλΕσ'!L4</f>
        <v>0</v>
      </c>
      <c r="O4" s="29">
        <f t="shared" si="1"/>
        <v>164</v>
      </c>
      <c r="P4" s="222">
        <v>1</v>
      </c>
      <c r="Q4" s="222" t="s">
        <v>294</v>
      </c>
      <c r="R4" s="222" t="s">
        <v>295</v>
      </c>
      <c r="S4" s="222" t="s">
        <v>296</v>
      </c>
      <c r="T4" s="222" t="s">
        <v>297</v>
      </c>
      <c r="U4" s="222" t="s">
        <v>298</v>
      </c>
      <c r="V4" s="222" t="s">
        <v>299</v>
      </c>
      <c r="W4" s="26"/>
      <c r="X4" s="26"/>
    </row>
    <row r="5" spans="1:24" s="19" customFormat="1">
      <c r="A5" s="14"/>
      <c r="B5" s="115"/>
      <c r="C5" s="15"/>
      <c r="D5" s="267"/>
      <c r="E5" s="18">
        <f>'2-δικαιώματα'!G5</f>
        <v>40</v>
      </c>
      <c r="F5" s="268">
        <f>'3-φύλλα2α'!F5+'3-φύλλα2α'!G5</f>
        <v>-11</v>
      </c>
      <c r="G5" s="268">
        <f>'4-πολλυπρ'!P5</f>
        <v>0</v>
      </c>
      <c r="H5" s="16">
        <f>'5-αντίγραφα'!J5</f>
        <v>0</v>
      </c>
      <c r="I5" s="16">
        <f>'6-μεταγραφή'!I5</f>
        <v>60</v>
      </c>
      <c r="J5" s="16">
        <f>'7-προςΔΟΥ'!G5</f>
        <v>50</v>
      </c>
      <c r="K5" s="16">
        <v>25</v>
      </c>
      <c r="L5" s="18">
        <f t="shared" si="0"/>
        <v>164</v>
      </c>
      <c r="M5" s="18"/>
      <c r="N5" s="29">
        <f>M5-'14-βιβλΕσ'!L5</f>
        <v>0</v>
      </c>
      <c r="O5" s="29">
        <f t="shared" si="1"/>
        <v>164</v>
      </c>
      <c r="P5" s="222">
        <v>1</v>
      </c>
      <c r="Q5" s="222" t="s">
        <v>294</v>
      </c>
      <c r="R5" s="222" t="s">
        <v>295</v>
      </c>
      <c r="S5" s="222" t="s">
        <v>296</v>
      </c>
      <c r="T5" s="222" t="s">
        <v>297</v>
      </c>
      <c r="U5" s="222" t="s">
        <v>298</v>
      </c>
      <c r="V5" s="222" t="s">
        <v>299</v>
      </c>
      <c r="W5" s="26"/>
      <c r="X5" s="26"/>
    </row>
    <row r="6" spans="1:24" s="19" customFormat="1">
      <c r="A6" s="14"/>
      <c r="B6" s="115"/>
      <c r="C6" s="15"/>
      <c r="D6" s="267"/>
      <c r="E6" s="18">
        <f>'2-δικαιώματα'!G6</f>
        <v>40</v>
      </c>
      <c r="F6" s="268">
        <f>'3-φύλλα2α'!F6+'3-φύλλα2α'!G6</f>
        <v>-11</v>
      </c>
      <c r="G6" s="268">
        <f>'4-πολλυπρ'!P6</f>
        <v>0</v>
      </c>
      <c r="H6" s="16">
        <f>'5-αντίγραφα'!J6</f>
        <v>0</v>
      </c>
      <c r="I6" s="16">
        <f>'6-μεταγραφή'!I6</f>
        <v>60</v>
      </c>
      <c r="J6" s="16">
        <f>'7-προςΔΟΥ'!G6</f>
        <v>50</v>
      </c>
      <c r="K6" s="16">
        <v>25</v>
      </c>
      <c r="L6" s="18">
        <f t="shared" si="0"/>
        <v>164</v>
      </c>
      <c r="M6" s="18"/>
      <c r="N6" s="29">
        <f>M6-'14-βιβλΕσ'!L6</f>
        <v>0</v>
      </c>
      <c r="O6" s="29">
        <f t="shared" si="1"/>
        <v>164</v>
      </c>
      <c r="P6" s="222">
        <v>1</v>
      </c>
      <c r="Q6" s="222" t="s">
        <v>294</v>
      </c>
      <c r="R6" s="222" t="s">
        <v>295</v>
      </c>
      <c r="S6" s="222" t="s">
        <v>296</v>
      </c>
      <c r="T6" s="222" t="s">
        <v>297</v>
      </c>
      <c r="U6" s="222" t="s">
        <v>298</v>
      </c>
      <c r="V6" s="222" t="s">
        <v>299</v>
      </c>
      <c r="W6" s="26"/>
      <c r="X6" s="26"/>
    </row>
    <row r="7" spans="1:24" s="19" customFormat="1">
      <c r="A7" s="14"/>
      <c r="B7" s="115"/>
      <c r="C7" s="15"/>
      <c r="D7" s="267"/>
      <c r="E7" s="18">
        <f>'2-δικαιώματα'!G7</f>
        <v>40</v>
      </c>
      <c r="F7" s="268">
        <f>'3-φύλλα2α'!F7+'3-φύλλα2α'!G7</f>
        <v>-11</v>
      </c>
      <c r="G7" s="268">
        <f>'4-πολλυπρ'!P7</f>
        <v>0</v>
      </c>
      <c r="H7" s="16">
        <f>'5-αντίγραφα'!J7</f>
        <v>0</v>
      </c>
      <c r="I7" s="16">
        <f>'6-μεταγραφή'!I7</f>
        <v>60</v>
      </c>
      <c r="J7" s="16">
        <f>'7-προςΔΟΥ'!G7</f>
        <v>50</v>
      </c>
      <c r="K7" s="16">
        <v>25</v>
      </c>
      <c r="L7" s="18">
        <f t="shared" si="0"/>
        <v>164</v>
      </c>
      <c r="M7" s="18"/>
      <c r="N7" s="29">
        <f>M7-'14-βιβλΕσ'!L7</f>
        <v>0</v>
      </c>
      <c r="O7" s="29">
        <f t="shared" si="1"/>
        <v>164</v>
      </c>
      <c r="P7" s="222">
        <v>1</v>
      </c>
      <c r="Q7" s="222" t="s">
        <v>294</v>
      </c>
      <c r="R7" s="222" t="s">
        <v>295</v>
      </c>
      <c r="S7" s="222" t="s">
        <v>296</v>
      </c>
      <c r="T7" s="222" t="s">
        <v>297</v>
      </c>
      <c r="U7" s="222" t="s">
        <v>298</v>
      </c>
      <c r="V7" s="222" t="s">
        <v>299</v>
      </c>
      <c r="W7" s="26"/>
      <c r="X7" s="26"/>
    </row>
    <row r="8" spans="1:24" s="19" customFormat="1">
      <c r="A8" s="269"/>
      <c r="B8" s="270"/>
      <c r="C8" s="15"/>
      <c r="D8" s="267"/>
      <c r="E8" s="18">
        <f>'2-δικαιώματα'!G8</f>
        <v>40</v>
      </c>
      <c r="F8" s="268">
        <f>'3-φύλλα2α'!F8+'3-φύλλα2α'!G8</f>
        <v>-11</v>
      </c>
      <c r="G8" s="268">
        <f>'4-πολλυπρ'!P8</f>
        <v>0</v>
      </c>
      <c r="H8" s="16">
        <f>'5-αντίγραφα'!J8</f>
        <v>0</v>
      </c>
      <c r="I8" s="16">
        <f>'6-μεταγραφή'!I8</f>
        <v>60</v>
      </c>
      <c r="J8" s="16">
        <f>'7-προςΔΟΥ'!G8</f>
        <v>50</v>
      </c>
      <c r="K8" s="16">
        <v>25</v>
      </c>
      <c r="L8" s="18">
        <f t="shared" si="0"/>
        <v>164</v>
      </c>
      <c r="M8" s="18"/>
      <c r="N8" s="29">
        <f>M8-'14-βιβλΕσ'!L8</f>
        <v>0</v>
      </c>
      <c r="O8" s="29">
        <f t="shared" si="1"/>
        <v>164</v>
      </c>
      <c r="P8" s="222">
        <v>1</v>
      </c>
      <c r="Q8" s="222" t="s">
        <v>294</v>
      </c>
      <c r="R8" s="222" t="s">
        <v>295</v>
      </c>
      <c r="S8" s="222" t="s">
        <v>296</v>
      </c>
      <c r="T8" s="222" t="s">
        <v>297</v>
      </c>
      <c r="U8" s="222" t="s">
        <v>298</v>
      </c>
      <c r="V8" s="222" t="s">
        <v>299</v>
      </c>
      <c r="W8" s="26"/>
      <c r="X8" s="26"/>
    </row>
    <row r="9" spans="1:24" s="19" customFormat="1">
      <c r="A9" s="269"/>
      <c r="B9" s="270"/>
      <c r="C9" s="15"/>
      <c r="D9" s="267"/>
      <c r="E9" s="18">
        <f>'2-δικαιώματα'!G9</f>
        <v>40</v>
      </c>
      <c r="F9" s="268">
        <f>'3-φύλλα2α'!F9+'3-φύλλα2α'!G9</f>
        <v>-11</v>
      </c>
      <c r="G9" s="268">
        <f>'4-πολλυπρ'!P9</f>
        <v>0</v>
      </c>
      <c r="H9" s="16">
        <f>'5-αντίγραφα'!J9</f>
        <v>0</v>
      </c>
      <c r="I9" s="16">
        <f>'6-μεταγραφή'!I9</f>
        <v>60</v>
      </c>
      <c r="J9" s="16">
        <f>'7-προςΔΟΥ'!G9</f>
        <v>50</v>
      </c>
      <c r="K9" s="16">
        <v>25</v>
      </c>
      <c r="L9" s="18">
        <f t="shared" si="0"/>
        <v>164</v>
      </c>
      <c r="M9" s="18"/>
      <c r="N9" s="29">
        <f>M9-'14-βιβλΕσ'!L9</f>
        <v>0</v>
      </c>
      <c r="O9" s="29">
        <f t="shared" si="1"/>
        <v>164</v>
      </c>
      <c r="P9" s="222">
        <v>1</v>
      </c>
      <c r="Q9" s="222" t="s">
        <v>294</v>
      </c>
      <c r="R9" s="222" t="s">
        <v>295</v>
      </c>
      <c r="S9" s="222" t="s">
        <v>296</v>
      </c>
      <c r="T9" s="222" t="s">
        <v>297</v>
      </c>
      <c r="U9" s="222" t="s">
        <v>298</v>
      </c>
      <c r="V9" s="222" t="s">
        <v>299</v>
      </c>
      <c r="W9" s="26"/>
      <c r="X9" s="26"/>
    </row>
    <row r="10" spans="1:24" s="19" customFormat="1">
      <c r="A10" s="14"/>
      <c r="B10" s="115"/>
      <c r="C10" s="15"/>
      <c r="D10" s="267"/>
      <c r="E10" s="18">
        <f>'2-δικαιώματα'!G10</f>
        <v>40</v>
      </c>
      <c r="F10" s="268">
        <f>'3-φύλλα2α'!F10+'3-φύλλα2α'!G10</f>
        <v>-11</v>
      </c>
      <c r="G10" s="268">
        <f>'4-πολλυπρ'!P10</f>
        <v>0</v>
      </c>
      <c r="H10" s="16">
        <f>'5-αντίγραφα'!J10</f>
        <v>0</v>
      </c>
      <c r="I10" s="16">
        <f>'6-μεταγραφή'!I10</f>
        <v>60</v>
      </c>
      <c r="J10" s="16">
        <f>'7-προςΔΟΥ'!G10</f>
        <v>50</v>
      </c>
      <c r="K10" s="16">
        <v>25</v>
      </c>
      <c r="L10" s="18">
        <f t="shared" si="0"/>
        <v>164</v>
      </c>
      <c r="M10" s="18"/>
      <c r="N10" s="29">
        <f>M10-'14-βιβλΕσ'!L10</f>
        <v>0</v>
      </c>
      <c r="O10" s="29">
        <f t="shared" si="1"/>
        <v>164</v>
      </c>
      <c r="P10" s="222">
        <v>1</v>
      </c>
      <c r="Q10" s="222" t="s">
        <v>294</v>
      </c>
      <c r="R10" s="222" t="s">
        <v>295</v>
      </c>
      <c r="S10" s="222" t="s">
        <v>296</v>
      </c>
      <c r="T10" s="222" t="s">
        <v>297</v>
      </c>
      <c r="U10" s="222" t="s">
        <v>298</v>
      </c>
      <c r="V10" s="222" t="s">
        <v>299</v>
      </c>
      <c r="W10" s="26"/>
      <c r="X10" s="26"/>
    </row>
    <row r="11" spans="1:24" s="19" customFormat="1">
      <c r="A11" s="14"/>
      <c r="B11" s="115"/>
      <c r="C11" s="15"/>
      <c r="D11" s="267"/>
      <c r="E11" s="18">
        <f>'2-δικαιώματα'!G11</f>
        <v>40</v>
      </c>
      <c r="F11" s="268">
        <f>'3-φύλλα2α'!F11+'3-φύλλα2α'!G11</f>
        <v>-11</v>
      </c>
      <c r="G11" s="268">
        <f>'4-πολλυπρ'!P11</f>
        <v>0</v>
      </c>
      <c r="H11" s="16">
        <f>'5-αντίγραφα'!J11</f>
        <v>0</v>
      </c>
      <c r="I11" s="16">
        <f>'6-μεταγραφή'!I11</f>
        <v>60</v>
      </c>
      <c r="J11" s="16">
        <f>'7-προςΔΟΥ'!G11</f>
        <v>50</v>
      </c>
      <c r="K11" s="16">
        <v>25</v>
      </c>
      <c r="L11" s="18">
        <f t="shared" si="0"/>
        <v>164</v>
      </c>
      <c r="M11" s="18"/>
      <c r="N11" s="29">
        <f>M11-'14-βιβλΕσ'!L11</f>
        <v>0</v>
      </c>
      <c r="O11" s="29">
        <f t="shared" si="1"/>
        <v>164</v>
      </c>
      <c r="P11" s="222">
        <v>1</v>
      </c>
      <c r="Q11" s="222" t="s">
        <v>294</v>
      </c>
      <c r="R11" s="222" t="s">
        <v>295</v>
      </c>
      <c r="S11" s="222" t="s">
        <v>296</v>
      </c>
      <c r="T11" s="222" t="s">
        <v>297</v>
      </c>
      <c r="U11" s="222" t="s">
        <v>298</v>
      </c>
      <c r="V11" s="222" t="s">
        <v>299</v>
      </c>
      <c r="W11" s="26"/>
      <c r="X11" s="26"/>
    </row>
    <row r="12" spans="1:24" s="19" customFormat="1">
      <c r="A12" s="14"/>
      <c r="B12" s="115"/>
      <c r="C12" s="15"/>
      <c r="D12" s="267"/>
      <c r="E12" s="18">
        <f>'2-δικαιώματα'!G12</f>
        <v>40</v>
      </c>
      <c r="F12" s="268">
        <f>'3-φύλλα2α'!F12+'3-φύλλα2α'!G12</f>
        <v>-11</v>
      </c>
      <c r="G12" s="268">
        <f>'4-πολλυπρ'!P12</f>
        <v>0</v>
      </c>
      <c r="H12" s="16">
        <f>'5-αντίγραφα'!J12</f>
        <v>0</v>
      </c>
      <c r="I12" s="16">
        <f>'6-μεταγραφή'!I12</f>
        <v>60</v>
      </c>
      <c r="J12" s="16">
        <f>'7-προςΔΟΥ'!G12</f>
        <v>50</v>
      </c>
      <c r="K12" s="16">
        <v>25</v>
      </c>
      <c r="L12" s="18">
        <f t="shared" si="0"/>
        <v>164</v>
      </c>
      <c r="M12" s="18"/>
      <c r="N12" s="29">
        <f>M12-'14-βιβλΕσ'!L12</f>
        <v>0</v>
      </c>
      <c r="O12" s="29">
        <f t="shared" si="1"/>
        <v>164</v>
      </c>
      <c r="P12" s="222">
        <v>1</v>
      </c>
      <c r="Q12" s="222" t="s">
        <v>294</v>
      </c>
      <c r="R12" s="222" t="s">
        <v>295</v>
      </c>
      <c r="S12" s="222" t="s">
        <v>296</v>
      </c>
      <c r="T12" s="222" t="s">
        <v>297</v>
      </c>
      <c r="U12" s="222" t="s">
        <v>298</v>
      </c>
      <c r="V12" s="222" t="s">
        <v>299</v>
      </c>
      <c r="W12" s="26"/>
      <c r="X12" s="26"/>
    </row>
    <row r="13" spans="1:24" s="19" customFormat="1">
      <c r="A13" s="14"/>
      <c r="B13" s="115"/>
      <c r="C13" s="15"/>
      <c r="D13" s="267"/>
      <c r="E13" s="18">
        <f>'2-δικαιώματα'!G13</f>
        <v>40</v>
      </c>
      <c r="F13" s="268">
        <f>'3-φύλλα2α'!F13+'3-φύλλα2α'!G13</f>
        <v>-11</v>
      </c>
      <c r="G13" s="268">
        <f>'4-πολλυπρ'!P13</f>
        <v>0</v>
      </c>
      <c r="H13" s="16">
        <f>'5-αντίγραφα'!J13</f>
        <v>0</v>
      </c>
      <c r="I13" s="16">
        <f>'6-μεταγραφή'!I13</f>
        <v>60</v>
      </c>
      <c r="J13" s="16">
        <f>'7-προςΔΟΥ'!G13</f>
        <v>50</v>
      </c>
      <c r="K13" s="16">
        <v>25</v>
      </c>
      <c r="L13" s="18">
        <f t="shared" si="0"/>
        <v>164</v>
      </c>
      <c r="M13" s="18"/>
      <c r="N13" s="29">
        <f>M13-'14-βιβλΕσ'!L13</f>
        <v>0</v>
      </c>
      <c r="O13" s="29">
        <f t="shared" si="1"/>
        <v>164</v>
      </c>
      <c r="P13" s="222">
        <v>1</v>
      </c>
      <c r="Q13" s="222" t="s">
        <v>294</v>
      </c>
      <c r="R13" s="222" t="s">
        <v>295</v>
      </c>
      <c r="S13" s="222" t="s">
        <v>296</v>
      </c>
      <c r="T13" s="222" t="s">
        <v>297</v>
      </c>
      <c r="U13" s="222" t="s">
        <v>298</v>
      </c>
      <c r="V13" s="222" t="s">
        <v>299</v>
      </c>
      <c r="W13" s="26"/>
      <c r="X13" s="26"/>
    </row>
    <row r="14" spans="1:24" s="19" customFormat="1">
      <c r="A14" s="14"/>
      <c r="B14" s="115"/>
      <c r="C14" s="15"/>
      <c r="D14" s="267"/>
      <c r="E14" s="18">
        <f>'2-δικαιώματα'!G14</f>
        <v>40</v>
      </c>
      <c r="F14" s="268">
        <f>'3-φύλλα2α'!F14+'3-φύλλα2α'!G14</f>
        <v>-11</v>
      </c>
      <c r="G14" s="268">
        <f>'4-πολλυπρ'!P14</f>
        <v>0</v>
      </c>
      <c r="H14" s="16">
        <f>'5-αντίγραφα'!J14</f>
        <v>0</v>
      </c>
      <c r="I14" s="16">
        <f>'6-μεταγραφή'!I14</f>
        <v>60</v>
      </c>
      <c r="J14" s="16">
        <f>'7-προςΔΟΥ'!G14</f>
        <v>50</v>
      </c>
      <c r="K14" s="16">
        <v>25</v>
      </c>
      <c r="L14" s="18">
        <f t="shared" si="0"/>
        <v>164</v>
      </c>
      <c r="M14" s="18"/>
      <c r="N14" s="29">
        <f>M14-'14-βιβλΕσ'!L14</f>
        <v>0</v>
      </c>
      <c r="O14" s="29">
        <f t="shared" si="1"/>
        <v>164</v>
      </c>
      <c r="P14" s="222">
        <v>1</v>
      </c>
      <c r="Q14" s="222" t="s">
        <v>294</v>
      </c>
      <c r="R14" s="222" t="s">
        <v>295</v>
      </c>
      <c r="S14" s="222" t="s">
        <v>296</v>
      </c>
      <c r="T14" s="222" t="s">
        <v>297</v>
      </c>
      <c r="U14" s="222" t="s">
        <v>298</v>
      </c>
      <c r="V14" s="222" t="s">
        <v>299</v>
      </c>
      <c r="W14" s="26"/>
      <c r="X14" s="26"/>
    </row>
    <row r="15" spans="1:24" s="19" customFormat="1">
      <c r="A15" s="14"/>
      <c r="B15" s="115"/>
      <c r="C15" s="15"/>
      <c r="D15" s="267"/>
      <c r="E15" s="18">
        <f>'2-δικαιώματα'!G15</f>
        <v>40</v>
      </c>
      <c r="F15" s="268">
        <f>'3-φύλλα2α'!F15+'3-φύλλα2α'!G15</f>
        <v>-11</v>
      </c>
      <c r="G15" s="268">
        <f>'4-πολλυπρ'!P15</f>
        <v>0</v>
      </c>
      <c r="H15" s="16">
        <f>'5-αντίγραφα'!J15</f>
        <v>0</v>
      </c>
      <c r="I15" s="16">
        <f>'6-μεταγραφή'!I15</f>
        <v>60</v>
      </c>
      <c r="J15" s="16">
        <f>'7-προςΔΟΥ'!G15</f>
        <v>50</v>
      </c>
      <c r="K15" s="16">
        <v>25</v>
      </c>
      <c r="L15" s="18">
        <f t="shared" si="0"/>
        <v>164</v>
      </c>
      <c r="M15" s="18"/>
      <c r="N15" s="29">
        <f>M15-'14-βιβλΕσ'!L15</f>
        <v>0</v>
      </c>
      <c r="O15" s="29">
        <f t="shared" si="1"/>
        <v>164</v>
      </c>
      <c r="P15" s="222">
        <v>1</v>
      </c>
      <c r="Q15" s="222" t="s">
        <v>294</v>
      </c>
      <c r="R15" s="222" t="s">
        <v>295</v>
      </c>
      <c r="S15" s="222" t="s">
        <v>296</v>
      </c>
      <c r="T15" s="222" t="s">
        <v>297</v>
      </c>
      <c r="U15" s="222" t="s">
        <v>298</v>
      </c>
      <c r="V15" s="222" t="s">
        <v>299</v>
      </c>
      <c r="W15" s="26"/>
      <c r="X15" s="26"/>
    </row>
    <row r="16" spans="1:24" s="19" customFormat="1">
      <c r="A16" s="14"/>
      <c r="B16" s="115"/>
      <c r="C16" s="15"/>
      <c r="D16" s="267"/>
      <c r="E16" s="18">
        <f>'2-δικαιώματα'!G16</f>
        <v>40</v>
      </c>
      <c r="F16" s="268">
        <f>'3-φύλλα2α'!F16+'3-φύλλα2α'!G16</f>
        <v>-11</v>
      </c>
      <c r="G16" s="268">
        <f>'4-πολλυπρ'!P16</f>
        <v>0</v>
      </c>
      <c r="H16" s="16">
        <f>'5-αντίγραφα'!J16</f>
        <v>0</v>
      </c>
      <c r="I16" s="16">
        <f>'6-μεταγραφή'!I16</f>
        <v>60</v>
      </c>
      <c r="J16" s="16">
        <f>'7-προςΔΟΥ'!G16</f>
        <v>50</v>
      </c>
      <c r="K16" s="16">
        <v>25</v>
      </c>
      <c r="L16" s="18">
        <f t="shared" si="0"/>
        <v>164</v>
      </c>
      <c r="M16" s="18"/>
      <c r="N16" s="29">
        <f>M16-'14-βιβλΕσ'!L16</f>
        <v>0</v>
      </c>
      <c r="O16" s="29">
        <f t="shared" si="1"/>
        <v>164</v>
      </c>
      <c r="P16" s="222">
        <v>1</v>
      </c>
      <c r="Q16" s="222" t="s">
        <v>294</v>
      </c>
      <c r="R16" s="222" t="s">
        <v>295</v>
      </c>
      <c r="S16" s="222" t="s">
        <v>296</v>
      </c>
      <c r="T16" s="222" t="s">
        <v>297</v>
      </c>
      <c r="U16" s="222" t="s">
        <v>298</v>
      </c>
      <c r="V16" s="222" t="s">
        <v>299</v>
      </c>
      <c r="W16" s="26"/>
      <c r="X16" s="26"/>
    </row>
    <row r="17" spans="1:24" s="19" customFormat="1">
      <c r="A17" s="14"/>
      <c r="B17" s="115"/>
      <c r="C17" s="15"/>
      <c r="D17" s="267"/>
      <c r="E17" s="18">
        <f>'2-δικαιώματα'!G17</f>
        <v>40</v>
      </c>
      <c r="F17" s="268">
        <f>'3-φύλλα2α'!F17+'3-φύλλα2α'!G17</f>
        <v>-11</v>
      </c>
      <c r="G17" s="268">
        <f>'4-πολλυπρ'!P17</f>
        <v>0</v>
      </c>
      <c r="H17" s="16">
        <f>'5-αντίγραφα'!J17</f>
        <v>0</v>
      </c>
      <c r="I17" s="16">
        <f>'6-μεταγραφή'!I17</f>
        <v>60</v>
      </c>
      <c r="J17" s="16">
        <f>'7-προςΔΟΥ'!G17</f>
        <v>50</v>
      </c>
      <c r="K17" s="16">
        <v>25</v>
      </c>
      <c r="L17" s="18">
        <f t="shared" si="0"/>
        <v>164</v>
      </c>
      <c r="M17" s="18"/>
      <c r="N17" s="29">
        <f>M17-'14-βιβλΕσ'!L17</f>
        <v>0</v>
      </c>
      <c r="O17" s="29">
        <f t="shared" si="1"/>
        <v>164</v>
      </c>
      <c r="P17" s="222">
        <v>1</v>
      </c>
      <c r="Q17" s="222" t="s">
        <v>294</v>
      </c>
      <c r="R17" s="222" t="s">
        <v>295</v>
      </c>
      <c r="S17" s="222" t="s">
        <v>296</v>
      </c>
      <c r="T17" s="222" t="s">
        <v>297</v>
      </c>
      <c r="U17" s="222" t="s">
        <v>298</v>
      </c>
      <c r="V17" s="222" t="s">
        <v>299</v>
      </c>
      <c r="W17" s="26"/>
      <c r="X17" s="26"/>
    </row>
    <row r="18" spans="1:24" s="19" customFormat="1">
      <c r="A18" s="14"/>
      <c r="B18" s="115"/>
      <c r="C18" s="15"/>
      <c r="D18" s="267"/>
      <c r="E18" s="18">
        <f>'2-δικαιώματα'!G18</f>
        <v>40</v>
      </c>
      <c r="F18" s="268">
        <f>'3-φύλλα2α'!F18+'3-φύλλα2α'!G18</f>
        <v>-11</v>
      </c>
      <c r="G18" s="268">
        <f>'4-πολλυπρ'!P18</f>
        <v>0</v>
      </c>
      <c r="H18" s="16">
        <f>'5-αντίγραφα'!J18</f>
        <v>0</v>
      </c>
      <c r="I18" s="16">
        <f>'6-μεταγραφή'!I18</f>
        <v>60</v>
      </c>
      <c r="J18" s="16">
        <f>'7-προςΔΟΥ'!G18</f>
        <v>50</v>
      </c>
      <c r="K18" s="16">
        <v>25</v>
      </c>
      <c r="L18" s="18">
        <f t="shared" si="0"/>
        <v>164</v>
      </c>
      <c r="M18" s="18"/>
      <c r="N18" s="29">
        <f>M18-'14-βιβλΕσ'!L18</f>
        <v>0</v>
      </c>
      <c r="O18" s="29">
        <f t="shared" si="1"/>
        <v>164</v>
      </c>
      <c r="P18" s="222">
        <v>1</v>
      </c>
      <c r="Q18" s="222" t="s">
        <v>294</v>
      </c>
      <c r="R18" s="222" t="s">
        <v>295</v>
      </c>
      <c r="S18" s="222" t="s">
        <v>296</v>
      </c>
      <c r="T18" s="222" t="s">
        <v>297</v>
      </c>
      <c r="U18" s="222" t="s">
        <v>298</v>
      </c>
      <c r="V18" s="222" t="s">
        <v>299</v>
      </c>
      <c r="W18" s="26"/>
      <c r="X18" s="26"/>
    </row>
    <row r="19" spans="1:24" s="19" customFormat="1">
      <c r="A19" s="14"/>
      <c r="B19" s="115"/>
      <c r="C19" s="15"/>
      <c r="D19" s="267"/>
      <c r="E19" s="18">
        <f>'2-δικαιώματα'!G19</f>
        <v>40</v>
      </c>
      <c r="F19" s="268">
        <f>'3-φύλλα2α'!F19+'3-φύλλα2α'!G19</f>
        <v>-11</v>
      </c>
      <c r="G19" s="268">
        <f>'4-πολλυπρ'!P19</f>
        <v>0</v>
      </c>
      <c r="H19" s="16">
        <f>'5-αντίγραφα'!J19</f>
        <v>0</v>
      </c>
      <c r="I19" s="16">
        <f>'6-μεταγραφή'!I19</f>
        <v>60</v>
      </c>
      <c r="J19" s="16">
        <f>'7-προςΔΟΥ'!G19</f>
        <v>50</v>
      </c>
      <c r="K19" s="16">
        <v>25</v>
      </c>
      <c r="L19" s="18">
        <f t="shared" si="0"/>
        <v>164</v>
      </c>
      <c r="M19" s="18"/>
      <c r="N19" s="29">
        <f>M19-'14-βιβλΕσ'!L19</f>
        <v>0</v>
      </c>
      <c r="O19" s="29">
        <f t="shared" si="1"/>
        <v>164</v>
      </c>
      <c r="P19" s="222">
        <v>1</v>
      </c>
      <c r="Q19" s="222" t="s">
        <v>294</v>
      </c>
      <c r="R19" s="222" t="s">
        <v>295</v>
      </c>
      <c r="S19" s="222" t="s">
        <v>296</v>
      </c>
      <c r="T19" s="222" t="s">
        <v>297</v>
      </c>
      <c r="U19" s="222" t="s">
        <v>298</v>
      </c>
      <c r="V19" s="222" t="s">
        <v>299</v>
      </c>
      <c r="W19" s="26"/>
      <c r="X19" s="26"/>
    </row>
    <row r="20" spans="1:24" s="19" customFormat="1">
      <c r="A20" s="14"/>
      <c r="B20" s="115"/>
      <c r="C20" s="15"/>
      <c r="D20" s="267"/>
      <c r="E20" s="18">
        <f>'2-δικαιώματα'!G20</f>
        <v>40</v>
      </c>
      <c r="F20" s="268">
        <f>'3-φύλλα2α'!F20+'3-φύλλα2α'!G20</f>
        <v>-11</v>
      </c>
      <c r="G20" s="268">
        <f>'4-πολλυπρ'!P20</f>
        <v>0</v>
      </c>
      <c r="H20" s="16">
        <f>'5-αντίγραφα'!J20</f>
        <v>0</v>
      </c>
      <c r="I20" s="16">
        <f>'6-μεταγραφή'!I20</f>
        <v>60</v>
      </c>
      <c r="J20" s="16">
        <f>'7-προςΔΟΥ'!G20</f>
        <v>50</v>
      </c>
      <c r="K20" s="16">
        <v>25</v>
      </c>
      <c r="L20" s="18">
        <f t="shared" si="0"/>
        <v>164</v>
      </c>
      <c r="M20" s="18"/>
      <c r="N20" s="29">
        <f>M20-'14-βιβλΕσ'!L20</f>
        <v>0</v>
      </c>
      <c r="O20" s="29">
        <f t="shared" si="1"/>
        <v>164</v>
      </c>
      <c r="P20" s="222">
        <v>1</v>
      </c>
      <c r="Q20" s="222" t="s">
        <v>294</v>
      </c>
      <c r="R20" s="222" t="s">
        <v>295</v>
      </c>
      <c r="S20" s="222" t="s">
        <v>296</v>
      </c>
      <c r="T20" s="222" t="s">
        <v>297</v>
      </c>
      <c r="U20" s="222" t="s">
        <v>298</v>
      </c>
      <c r="V20" s="222" t="s">
        <v>299</v>
      </c>
      <c r="W20" s="26"/>
      <c r="X20" s="26"/>
    </row>
    <row r="21" spans="1:24" s="19" customFormat="1">
      <c r="A21" s="14"/>
      <c r="B21" s="115"/>
      <c r="C21" s="15"/>
      <c r="D21" s="267"/>
      <c r="E21" s="18">
        <f>'2-δικαιώματα'!G21</f>
        <v>40</v>
      </c>
      <c r="F21" s="268">
        <f>'3-φύλλα2α'!F21+'3-φύλλα2α'!G21</f>
        <v>-11</v>
      </c>
      <c r="G21" s="268">
        <f>'4-πολλυπρ'!P21</f>
        <v>0</v>
      </c>
      <c r="H21" s="16">
        <f>'5-αντίγραφα'!J21</f>
        <v>0</v>
      </c>
      <c r="I21" s="16">
        <f>'6-μεταγραφή'!I21</f>
        <v>60</v>
      </c>
      <c r="J21" s="16">
        <f>'7-προςΔΟΥ'!G21</f>
        <v>50</v>
      </c>
      <c r="K21" s="16">
        <v>25</v>
      </c>
      <c r="L21" s="18">
        <f t="shared" si="0"/>
        <v>164</v>
      </c>
      <c r="M21" s="18"/>
      <c r="N21" s="29">
        <f>M21-'14-βιβλΕσ'!L21</f>
        <v>0</v>
      </c>
      <c r="O21" s="29">
        <f t="shared" si="1"/>
        <v>164</v>
      </c>
      <c r="P21" s="222">
        <v>1</v>
      </c>
      <c r="Q21" s="222" t="s">
        <v>294</v>
      </c>
      <c r="R21" s="222" t="s">
        <v>295</v>
      </c>
      <c r="S21" s="222" t="s">
        <v>296</v>
      </c>
      <c r="T21" s="222" t="s">
        <v>297</v>
      </c>
      <c r="U21" s="222" t="s">
        <v>298</v>
      </c>
      <c r="V21" s="222" t="s">
        <v>299</v>
      </c>
      <c r="W21" s="26"/>
      <c r="X21" s="26"/>
    </row>
    <row r="22" spans="1:24" s="19" customFormat="1">
      <c r="A22" s="14"/>
      <c r="B22" s="115"/>
      <c r="C22" s="15"/>
      <c r="D22" s="267"/>
      <c r="E22" s="18">
        <f>'2-δικαιώματα'!G22</f>
        <v>40</v>
      </c>
      <c r="F22" s="268">
        <f>'3-φύλλα2α'!F22+'3-φύλλα2α'!G22</f>
        <v>-11</v>
      </c>
      <c r="G22" s="268">
        <f>'4-πολλυπρ'!P22</f>
        <v>0</v>
      </c>
      <c r="H22" s="16">
        <f>'5-αντίγραφα'!J22</f>
        <v>0</v>
      </c>
      <c r="I22" s="16">
        <f>'6-μεταγραφή'!I22</f>
        <v>60</v>
      </c>
      <c r="J22" s="16">
        <f>'7-προςΔΟΥ'!G22</f>
        <v>50</v>
      </c>
      <c r="K22" s="16">
        <v>25</v>
      </c>
      <c r="L22" s="18">
        <f t="shared" si="0"/>
        <v>164</v>
      </c>
      <c r="M22" s="18"/>
      <c r="N22" s="29">
        <f>M22-'14-βιβλΕσ'!L22</f>
        <v>0</v>
      </c>
      <c r="O22" s="29">
        <f t="shared" si="1"/>
        <v>164</v>
      </c>
      <c r="P22" s="222">
        <v>1</v>
      </c>
      <c r="Q22" s="222" t="s">
        <v>294</v>
      </c>
      <c r="R22" s="222" t="s">
        <v>295</v>
      </c>
      <c r="S22" s="222" t="s">
        <v>296</v>
      </c>
      <c r="T22" s="222" t="s">
        <v>297</v>
      </c>
      <c r="U22" s="222" t="s">
        <v>298</v>
      </c>
      <c r="V22" s="222" t="s">
        <v>299</v>
      </c>
      <c r="W22" s="26"/>
      <c r="X22" s="26"/>
    </row>
    <row r="23" spans="1:24" s="19" customFormat="1">
      <c r="A23" s="14"/>
      <c r="B23" s="115"/>
      <c r="C23" s="15"/>
      <c r="D23" s="267"/>
      <c r="E23" s="18">
        <f>'2-δικαιώματα'!G23</f>
        <v>40</v>
      </c>
      <c r="F23" s="268">
        <f>'3-φύλλα2α'!F23+'3-φύλλα2α'!G23</f>
        <v>-11</v>
      </c>
      <c r="G23" s="268">
        <f>'4-πολλυπρ'!P23</f>
        <v>0</v>
      </c>
      <c r="H23" s="16">
        <f>'5-αντίγραφα'!J23</f>
        <v>0</v>
      </c>
      <c r="I23" s="16">
        <f>'6-μεταγραφή'!I23</f>
        <v>60</v>
      </c>
      <c r="J23" s="16">
        <f>'7-προςΔΟΥ'!G23</f>
        <v>50</v>
      </c>
      <c r="K23" s="16">
        <v>25</v>
      </c>
      <c r="L23" s="18">
        <f t="shared" si="0"/>
        <v>164</v>
      </c>
      <c r="M23" s="18"/>
      <c r="N23" s="29">
        <f>M23-'14-βιβλΕσ'!L23</f>
        <v>0</v>
      </c>
      <c r="O23" s="29">
        <f t="shared" si="1"/>
        <v>164</v>
      </c>
      <c r="P23" s="222">
        <v>1</v>
      </c>
      <c r="Q23" s="222" t="s">
        <v>294</v>
      </c>
      <c r="R23" s="222" t="s">
        <v>295</v>
      </c>
      <c r="S23" s="222" t="s">
        <v>296</v>
      </c>
      <c r="T23" s="222" t="s">
        <v>297</v>
      </c>
      <c r="U23" s="222" t="s">
        <v>298</v>
      </c>
      <c r="V23" s="222" t="s">
        <v>299</v>
      </c>
      <c r="W23" s="26"/>
      <c r="X23" s="26"/>
    </row>
    <row r="24" spans="1:24" s="19" customFormat="1">
      <c r="A24" s="14"/>
      <c r="B24" s="115"/>
      <c r="C24" s="15"/>
      <c r="D24" s="267"/>
      <c r="E24" s="18">
        <f>'2-δικαιώματα'!G24</f>
        <v>40</v>
      </c>
      <c r="F24" s="268">
        <f>'3-φύλλα2α'!F24+'3-φύλλα2α'!G24</f>
        <v>-11</v>
      </c>
      <c r="G24" s="268">
        <f>'4-πολλυπρ'!P24</f>
        <v>0</v>
      </c>
      <c r="H24" s="16">
        <f>'5-αντίγραφα'!J24</f>
        <v>0</v>
      </c>
      <c r="I24" s="16">
        <f>'6-μεταγραφή'!I24</f>
        <v>60</v>
      </c>
      <c r="J24" s="16">
        <f>'7-προςΔΟΥ'!G24</f>
        <v>50</v>
      </c>
      <c r="K24" s="16">
        <v>25</v>
      </c>
      <c r="L24" s="18">
        <f t="shared" si="0"/>
        <v>164</v>
      </c>
      <c r="M24" s="18"/>
      <c r="N24" s="29">
        <f>M24-'14-βιβλΕσ'!L24</f>
        <v>0</v>
      </c>
      <c r="O24" s="29">
        <f t="shared" si="1"/>
        <v>164</v>
      </c>
      <c r="P24" s="222">
        <v>1</v>
      </c>
      <c r="Q24" s="222" t="s">
        <v>294</v>
      </c>
      <c r="R24" s="222" t="s">
        <v>295</v>
      </c>
      <c r="S24" s="222" t="s">
        <v>296</v>
      </c>
      <c r="T24" s="222" t="s">
        <v>297</v>
      </c>
      <c r="U24" s="222" t="s">
        <v>298</v>
      </c>
      <c r="V24" s="222" t="s">
        <v>299</v>
      </c>
      <c r="W24" s="26"/>
      <c r="X24" s="26"/>
    </row>
    <row r="25" spans="1:24" s="19" customFormat="1">
      <c r="A25" s="14"/>
      <c r="B25" s="115"/>
      <c r="C25" s="15"/>
      <c r="D25" s="267"/>
      <c r="E25" s="18">
        <f>'2-δικαιώματα'!G25</f>
        <v>40</v>
      </c>
      <c r="F25" s="268">
        <f>'3-φύλλα2α'!F25+'3-φύλλα2α'!G25</f>
        <v>-11</v>
      </c>
      <c r="G25" s="268">
        <f>'4-πολλυπρ'!P25</f>
        <v>0</v>
      </c>
      <c r="H25" s="16">
        <f>'5-αντίγραφα'!J25</f>
        <v>0</v>
      </c>
      <c r="I25" s="16">
        <f>'6-μεταγραφή'!I25</f>
        <v>60</v>
      </c>
      <c r="J25" s="16">
        <f>'7-προςΔΟΥ'!G25</f>
        <v>50</v>
      </c>
      <c r="K25" s="16">
        <v>25</v>
      </c>
      <c r="L25" s="18">
        <f t="shared" si="0"/>
        <v>164</v>
      </c>
      <c r="M25" s="18"/>
      <c r="N25" s="29">
        <f>M25-'14-βιβλΕσ'!L25</f>
        <v>0</v>
      </c>
      <c r="O25" s="29">
        <f t="shared" si="1"/>
        <v>164</v>
      </c>
      <c r="P25" s="222">
        <v>1</v>
      </c>
      <c r="Q25" s="222" t="s">
        <v>294</v>
      </c>
      <c r="R25" s="222" t="s">
        <v>295</v>
      </c>
      <c r="S25" s="222" t="s">
        <v>296</v>
      </c>
      <c r="T25" s="222" t="s">
        <v>297</v>
      </c>
      <c r="U25" s="222" t="s">
        <v>298</v>
      </c>
      <c r="V25" s="222" t="s">
        <v>299</v>
      </c>
      <c r="W25" s="26"/>
      <c r="X25" s="26"/>
    </row>
    <row r="26" spans="1:24" s="19" customFormat="1">
      <c r="A26" s="14"/>
      <c r="B26" s="115"/>
      <c r="C26" s="15"/>
      <c r="D26" s="267"/>
      <c r="E26" s="18">
        <f>'2-δικαιώματα'!G26</f>
        <v>40</v>
      </c>
      <c r="F26" s="268">
        <f>'3-φύλλα2α'!F26+'3-φύλλα2α'!G26</f>
        <v>-11</v>
      </c>
      <c r="G26" s="268">
        <f>'4-πολλυπρ'!P26</f>
        <v>0</v>
      </c>
      <c r="H26" s="16">
        <f>'5-αντίγραφα'!J26</f>
        <v>0</v>
      </c>
      <c r="I26" s="16">
        <f>'6-μεταγραφή'!I26</f>
        <v>60</v>
      </c>
      <c r="J26" s="16">
        <f>'7-προςΔΟΥ'!G26</f>
        <v>50</v>
      </c>
      <c r="K26" s="16">
        <v>25</v>
      </c>
      <c r="L26" s="18">
        <f t="shared" si="0"/>
        <v>164</v>
      </c>
      <c r="M26" s="18"/>
      <c r="N26" s="29">
        <f>M26-'14-βιβλΕσ'!L26</f>
        <v>0</v>
      </c>
      <c r="O26" s="29">
        <f t="shared" si="1"/>
        <v>164</v>
      </c>
      <c r="P26" s="222">
        <v>1</v>
      </c>
      <c r="Q26" s="222" t="s">
        <v>294</v>
      </c>
      <c r="R26" s="222" t="s">
        <v>295</v>
      </c>
      <c r="S26" s="222" t="s">
        <v>296</v>
      </c>
      <c r="T26" s="222" t="s">
        <v>297</v>
      </c>
      <c r="U26" s="222" t="s">
        <v>298</v>
      </c>
      <c r="V26" s="222" t="s">
        <v>299</v>
      </c>
      <c r="W26" s="26"/>
      <c r="X26" s="26"/>
    </row>
    <row r="27" spans="1:24" s="19" customFormat="1">
      <c r="A27" s="14"/>
      <c r="B27" s="115"/>
      <c r="C27" s="15"/>
      <c r="D27" s="267"/>
      <c r="E27" s="18">
        <f>'2-δικαιώματα'!G27</f>
        <v>40</v>
      </c>
      <c r="F27" s="268">
        <f>'3-φύλλα2α'!F27+'3-φύλλα2α'!G27</f>
        <v>-11</v>
      </c>
      <c r="G27" s="268">
        <f>'4-πολλυπρ'!P27</f>
        <v>0</v>
      </c>
      <c r="H27" s="16">
        <f>'5-αντίγραφα'!J27</f>
        <v>0</v>
      </c>
      <c r="I27" s="16">
        <f>'6-μεταγραφή'!I27</f>
        <v>60</v>
      </c>
      <c r="J27" s="16">
        <f>'7-προςΔΟΥ'!G27</f>
        <v>50</v>
      </c>
      <c r="K27" s="16">
        <v>25</v>
      </c>
      <c r="L27" s="18">
        <f t="shared" si="0"/>
        <v>164</v>
      </c>
      <c r="M27" s="18"/>
      <c r="N27" s="29">
        <f>M27-'14-βιβλΕσ'!L27</f>
        <v>0</v>
      </c>
      <c r="O27" s="29">
        <f t="shared" si="1"/>
        <v>164</v>
      </c>
      <c r="P27" s="222">
        <v>1</v>
      </c>
      <c r="Q27" s="222" t="s">
        <v>294</v>
      </c>
      <c r="R27" s="222" t="s">
        <v>295</v>
      </c>
      <c r="S27" s="222" t="s">
        <v>296</v>
      </c>
      <c r="T27" s="222" t="s">
        <v>297</v>
      </c>
      <c r="U27" s="222" t="s">
        <v>298</v>
      </c>
      <c r="V27" s="222" t="s">
        <v>299</v>
      </c>
      <c r="W27" s="26"/>
      <c r="X27" s="26"/>
    </row>
    <row r="28" spans="1:24" s="19" customFormat="1">
      <c r="A28" s="14"/>
      <c r="B28" s="115"/>
      <c r="C28" s="15"/>
      <c r="D28" s="267"/>
      <c r="E28" s="18">
        <f>'2-δικαιώματα'!G28</f>
        <v>40</v>
      </c>
      <c r="F28" s="268">
        <f>'3-φύλλα2α'!F28+'3-φύλλα2α'!G28</f>
        <v>-11</v>
      </c>
      <c r="G28" s="268">
        <f>'4-πολλυπρ'!P28</f>
        <v>0</v>
      </c>
      <c r="H28" s="16">
        <f>'5-αντίγραφα'!J28</f>
        <v>0</v>
      </c>
      <c r="I28" s="16">
        <f>'6-μεταγραφή'!I28</f>
        <v>60</v>
      </c>
      <c r="J28" s="16">
        <f>'7-προςΔΟΥ'!G28</f>
        <v>50</v>
      </c>
      <c r="K28" s="16">
        <v>25</v>
      </c>
      <c r="L28" s="18">
        <f t="shared" si="0"/>
        <v>164</v>
      </c>
      <c r="M28" s="18"/>
      <c r="N28" s="29">
        <f>M28-'14-βιβλΕσ'!L28</f>
        <v>0</v>
      </c>
      <c r="O28" s="29">
        <f t="shared" si="1"/>
        <v>164</v>
      </c>
      <c r="P28" s="222">
        <v>1</v>
      </c>
      <c r="Q28" s="222" t="s">
        <v>294</v>
      </c>
      <c r="R28" s="222" t="s">
        <v>295</v>
      </c>
      <c r="S28" s="222" t="s">
        <v>296</v>
      </c>
      <c r="T28" s="222" t="s">
        <v>297</v>
      </c>
      <c r="U28" s="222" t="s">
        <v>298</v>
      </c>
      <c r="V28" s="222" t="s">
        <v>299</v>
      </c>
      <c r="W28" s="26"/>
      <c r="X28" s="26"/>
    </row>
    <row r="29" spans="1:24" s="19" customFormat="1">
      <c r="A29" s="14"/>
      <c r="B29" s="115"/>
      <c r="C29" s="15"/>
      <c r="D29" s="267"/>
      <c r="E29" s="18">
        <f>'2-δικαιώματα'!G29</f>
        <v>40</v>
      </c>
      <c r="F29" s="268">
        <f>'3-φύλλα2α'!F29+'3-φύλλα2α'!G29</f>
        <v>-11</v>
      </c>
      <c r="G29" s="268">
        <f>'4-πολλυπρ'!P29</f>
        <v>0</v>
      </c>
      <c r="H29" s="16">
        <f>'5-αντίγραφα'!J29</f>
        <v>0</v>
      </c>
      <c r="I29" s="16">
        <f>'6-μεταγραφή'!I29</f>
        <v>60</v>
      </c>
      <c r="J29" s="16">
        <f>'7-προςΔΟΥ'!G29</f>
        <v>50</v>
      </c>
      <c r="K29" s="16">
        <v>25</v>
      </c>
      <c r="L29" s="18">
        <f t="shared" si="0"/>
        <v>164</v>
      </c>
      <c r="M29" s="18"/>
      <c r="N29" s="29">
        <f>M29-'14-βιβλΕσ'!L29</f>
        <v>0</v>
      </c>
      <c r="O29" s="29">
        <f t="shared" si="1"/>
        <v>164</v>
      </c>
      <c r="P29" s="222">
        <v>1</v>
      </c>
      <c r="Q29" s="222" t="s">
        <v>294</v>
      </c>
      <c r="R29" s="222" t="s">
        <v>295</v>
      </c>
      <c r="S29" s="222" t="s">
        <v>296</v>
      </c>
      <c r="T29" s="222" t="s">
        <v>297</v>
      </c>
      <c r="U29" s="222" t="s">
        <v>298</v>
      </c>
      <c r="V29" s="222" t="s">
        <v>299</v>
      </c>
      <c r="W29" s="26"/>
      <c r="X29" s="26"/>
    </row>
    <row r="30" spans="1:24" s="19" customFormat="1">
      <c r="A30" s="14"/>
      <c r="B30" s="115"/>
      <c r="C30" s="15"/>
      <c r="D30" s="267"/>
      <c r="E30" s="18">
        <f>'2-δικαιώματα'!G30</f>
        <v>40</v>
      </c>
      <c r="F30" s="268">
        <f>'3-φύλλα2α'!F30+'3-φύλλα2α'!G30</f>
        <v>-11</v>
      </c>
      <c r="G30" s="268">
        <f>'4-πολλυπρ'!P30</f>
        <v>0</v>
      </c>
      <c r="H30" s="16">
        <f>'5-αντίγραφα'!J30</f>
        <v>0</v>
      </c>
      <c r="I30" s="16">
        <f>'6-μεταγραφή'!I30</f>
        <v>60</v>
      </c>
      <c r="J30" s="16">
        <f>'7-προςΔΟΥ'!G30</f>
        <v>50</v>
      </c>
      <c r="K30" s="16">
        <v>25</v>
      </c>
      <c r="L30" s="18">
        <f t="shared" si="0"/>
        <v>164</v>
      </c>
      <c r="M30" s="18"/>
      <c r="N30" s="29">
        <f>M30-'14-βιβλΕσ'!L30</f>
        <v>0</v>
      </c>
      <c r="O30" s="29">
        <f t="shared" si="1"/>
        <v>164</v>
      </c>
      <c r="P30" s="222">
        <v>1</v>
      </c>
      <c r="Q30" s="222" t="s">
        <v>294</v>
      </c>
      <c r="R30" s="222" t="s">
        <v>295</v>
      </c>
      <c r="S30" s="222" t="s">
        <v>296</v>
      </c>
      <c r="T30" s="222" t="s">
        <v>297</v>
      </c>
      <c r="U30" s="222" t="s">
        <v>298</v>
      </c>
      <c r="V30" s="222" t="s">
        <v>299</v>
      </c>
      <c r="W30" s="26"/>
      <c r="X30" s="26"/>
    </row>
    <row r="31" spans="1:24" s="19" customFormat="1">
      <c r="A31" s="14"/>
      <c r="B31" s="115"/>
      <c r="C31" s="15"/>
      <c r="D31" s="267"/>
      <c r="E31" s="18">
        <f>'2-δικαιώματα'!G31</f>
        <v>40</v>
      </c>
      <c r="F31" s="268">
        <f>'3-φύλλα2α'!F31+'3-φύλλα2α'!G31</f>
        <v>-11</v>
      </c>
      <c r="G31" s="268">
        <f>'4-πολλυπρ'!P31</f>
        <v>0</v>
      </c>
      <c r="H31" s="16">
        <f>'5-αντίγραφα'!J31</f>
        <v>0</v>
      </c>
      <c r="I31" s="16">
        <f>'6-μεταγραφή'!I31</f>
        <v>60</v>
      </c>
      <c r="J31" s="16">
        <f>'7-προςΔΟΥ'!G31</f>
        <v>50</v>
      </c>
      <c r="K31" s="16">
        <v>25</v>
      </c>
      <c r="L31" s="18">
        <f t="shared" si="0"/>
        <v>164</v>
      </c>
      <c r="M31" s="18"/>
      <c r="N31" s="29">
        <f>M31-'14-βιβλΕσ'!L31</f>
        <v>0</v>
      </c>
      <c r="O31" s="29">
        <f t="shared" si="1"/>
        <v>164</v>
      </c>
      <c r="P31" s="222">
        <v>1</v>
      </c>
      <c r="Q31" s="222" t="s">
        <v>294</v>
      </c>
      <c r="R31" s="222" t="s">
        <v>295</v>
      </c>
      <c r="S31" s="222" t="s">
        <v>296</v>
      </c>
      <c r="T31" s="222" t="s">
        <v>297</v>
      </c>
      <c r="U31" s="222" t="s">
        <v>298</v>
      </c>
      <c r="V31" s="222" t="s">
        <v>299</v>
      </c>
      <c r="W31" s="26"/>
      <c r="X31" s="26"/>
    </row>
    <row r="32" spans="1:24" s="19" customFormat="1">
      <c r="A32" s="14"/>
      <c r="B32" s="115"/>
      <c r="C32" s="15"/>
      <c r="D32" s="267"/>
      <c r="E32" s="18">
        <f>'2-δικαιώματα'!G32</f>
        <v>40</v>
      </c>
      <c r="F32" s="268">
        <f>'3-φύλλα2α'!F32+'3-φύλλα2α'!G32</f>
        <v>-11</v>
      </c>
      <c r="G32" s="268">
        <f>'4-πολλυπρ'!P32</f>
        <v>0</v>
      </c>
      <c r="H32" s="16">
        <f>'5-αντίγραφα'!J32</f>
        <v>0</v>
      </c>
      <c r="I32" s="16">
        <f>'6-μεταγραφή'!I32</f>
        <v>60</v>
      </c>
      <c r="J32" s="16">
        <f>'7-προςΔΟΥ'!G32</f>
        <v>50</v>
      </c>
      <c r="K32" s="16">
        <v>25</v>
      </c>
      <c r="L32" s="18">
        <f t="shared" si="0"/>
        <v>164</v>
      </c>
      <c r="M32" s="18"/>
      <c r="N32" s="29">
        <f>M32-'14-βιβλΕσ'!L32</f>
        <v>0</v>
      </c>
      <c r="O32" s="29">
        <f t="shared" si="1"/>
        <v>164</v>
      </c>
      <c r="P32" s="222">
        <v>1</v>
      </c>
      <c r="Q32" s="222" t="s">
        <v>294</v>
      </c>
      <c r="R32" s="222" t="s">
        <v>295</v>
      </c>
      <c r="S32" s="222" t="s">
        <v>296</v>
      </c>
      <c r="T32" s="222" t="s">
        <v>297</v>
      </c>
      <c r="U32" s="222" t="s">
        <v>298</v>
      </c>
      <c r="V32" s="222" t="s">
        <v>299</v>
      </c>
      <c r="W32" s="26"/>
      <c r="X32" s="26"/>
    </row>
    <row r="33" spans="1:24" s="19" customFormat="1">
      <c r="A33" s="14"/>
      <c r="B33" s="115"/>
      <c r="C33" s="15"/>
      <c r="D33" s="267"/>
      <c r="E33" s="18">
        <f>'2-δικαιώματα'!G33</f>
        <v>40</v>
      </c>
      <c r="F33" s="268">
        <f>'3-φύλλα2α'!F33+'3-φύλλα2α'!G33</f>
        <v>-11</v>
      </c>
      <c r="G33" s="268">
        <f>'4-πολλυπρ'!P33</f>
        <v>0</v>
      </c>
      <c r="H33" s="16">
        <f>'5-αντίγραφα'!J33</f>
        <v>0</v>
      </c>
      <c r="I33" s="16">
        <f>'6-μεταγραφή'!I33</f>
        <v>60</v>
      </c>
      <c r="J33" s="16">
        <f>'7-προςΔΟΥ'!G33</f>
        <v>50</v>
      </c>
      <c r="K33" s="16">
        <v>25</v>
      </c>
      <c r="L33" s="18">
        <f t="shared" si="0"/>
        <v>164</v>
      </c>
      <c r="M33" s="18"/>
      <c r="N33" s="29">
        <f>M33-'14-βιβλΕσ'!L33</f>
        <v>0</v>
      </c>
      <c r="O33" s="29">
        <f t="shared" si="1"/>
        <v>164</v>
      </c>
      <c r="P33" s="222">
        <v>1</v>
      </c>
      <c r="Q33" s="222" t="s">
        <v>294</v>
      </c>
      <c r="R33" s="222" t="s">
        <v>295</v>
      </c>
      <c r="S33" s="222" t="s">
        <v>296</v>
      </c>
      <c r="T33" s="222" t="s">
        <v>297</v>
      </c>
      <c r="U33" s="222" t="s">
        <v>298</v>
      </c>
      <c r="V33" s="222" t="s">
        <v>299</v>
      </c>
      <c r="W33" s="26"/>
      <c r="X33" s="26"/>
    </row>
    <row r="34" spans="1:24" s="19" customFormat="1">
      <c r="A34" s="14"/>
      <c r="B34" s="115"/>
      <c r="C34" s="15"/>
      <c r="D34" s="267"/>
      <c r="E34" s="18">
        <f>'2-δικαιώματα'!G34</f>
        <v>40</v>
      </c>
      <c r="F34" s="268">
        <f>'3-φύλλα2α'!F34+'3-φύλλα2α'!G34</f>
        <v>-11</v>
      </c>
      <c r="G34" s="268">
        <f>'4-πολλυπρ'!P34</f>
        <v>0</v>
      </c>
      <c r="H34" s="16">
        <f>'5-αντίγραφα'!J34</f>
        <v>0</v>
      </c>
      <c r="I34" s="16">
        <f>'6-μεταγραφή'!I34</f>
        <v>60</v>
      </c>
      <c r="J34" s="16">
        <f>'7-προςΔΟΥ'!G34</f>
        <v>50</v>
      </c>
      <c r="K34" s="16">
        <v>25</v>
      </c>
      <c r="L34" s="18">
        <f t="shared" ref="L34:L65" si="2">E34+F34+G34+H34+I34+J34+K34</f>
        <v>164</v>
      </c>
      <c r="M34" s="18"/>
      <c r="N34" s="29">
        <f>M34-'14-βιβλΕσ'!L34</f>
        <v>0</v>
      </c>
      <c r="O34" s="29">
        <f t="shared" si="1"/>
        <v>164</v>
      </c>
      <c r="P34" s="222">
        <v>1</v>
      </c>
      <c r="Q34" s="222" t="s">
        <v>294</v>
      </c>
      <c r="R34" s="222" t="s">
        <v>295</v>
      </c>
      <c r="S34" s="222" t="s">
        <v>296</v>
      </c>
      <c r="T34" s="222" t="s">
        <v>297</v>
      </c>
      <c r="U34" s="222" t="s">
        <v>298</v>
      </c>
      <c r="V34" s="222" t="s">
        <v>299</v>
      </c>
      <c r="W34" s="26"/>
      <c r="X34" s="26"/>
    </row>
    <row r="35" spans="1:24" s="19" customFormat="1">
      <c r="A35" s="14"/>
      <c r="B35" s="115"/>
      <c r="C35" s="15"/>
      <c r="D35" s="267"/>
      <c r="E35" s="18">
        <f>'2-δικαιώματα'!G35</f>
        <v>40</v>
      </c>
      <c r="F35" s="268">
        <f>'3-φύλλα2α'!F35+'3-φύλλα2α'!G35</f>
        <v>-11</v>
      </c>
      <c r="G35" s="268">
        <f>'4-πολλυπρ'!P35</f>
        <v>0</v>
      </c>
      <c r="H35" s="16">
        <f>'5-αντίγραφα'!J35</f>
        <v>0</v>
      </c>
      <c r="I35" s="16">
        <f>'6-μεταγραφή'!I35</f>
        <v>60</v>
      </c>
      <c r="J35" s="16">
        <f>'7-προςΔΟΥ'!G35</f>
        <v>50</v>
      </c>
      <c r="K35" s="16">
        <v>25</v>
      </c>
      <c r="L35" s="18">
        <f t="shared" si="2"/>
        <v>164</v>
      </c>
      <c r="M35" s="18"/>
      <c r="N35" s="29">
        <f>M35-'14-βιβλΕσ'!L35</f>
        <v>0</v>
      </c>
      <c r="O35" s="29">
        <f t="shared" si="1"/>
        <v>164</v>
      </c>
      <c r="P35" s="222">
        <v>1</v>
      </c>
      <c r="Q35" s="222" t="s">
        <v>294</v>
      </c>
      <c r="R35" s="222" t="s">
        <v>295</v>
      </c>
      <c r="S35" s="222" t="s">
        <v>296</v>
      </c>
      <c r="T35" s="222" t="s">
        <v>297</v>
      </c>
      <c r="U35" s="222" t="s">
        <v>298</v>
      </c>
      <c r="V35" s="222" t="s">
        <v>299</v>
      </c>
      <c r="W35" s="26"/>
      <c r="X35" s="26"/>
    </row>
    <row r="36" spans="1:24" s="19" customFormat="1">
      <c r="A36" s="14"/>
      <c r="B36" s="115"/>
      <c r="C36" s="15"/>
      <c r="D36" s="267"/>
      <c r="E36" s="18">
        <f>'2-δικαιώματα'!G36</f>
        <v>40</v>
      </c>
      <c r="F36" s="268">
        <f>'3-φύλλα2α'!F36+'3-φύλλα2α'!G36</f>
        <v>-11</v>
      </c>
      <c r="G36" s="268">
        <f>'4-πολλυπρ'!P36</f>
        <v>0</v>
      </c>
      <c r="H36" s="16">
        <f>'5-αντίγραφα'!J36</f>
        <v>0</v>
      </c>
      <c r="I36" s="16">
        <f>'6-μεταγραφή'!I36</f>
        <v>60</v>
      </c>
      <c r="J36" s="16">
        <f>'7-προςΔΟΥ'!G36</f>
        <v>50</v>
      </c>
      <c r="K36" s="16">
        <v>25</v>
      </c>
      <c r="L36" s="18">
        <f t="shared" si="2"/>
        <v>164</v>
      </c>
      <c r="M36" s="18"/>
      <c r="N36" s="29">
        <f>M36-'14-βιβλΕσ'!L36</f>
        <v>0</v>
      </c>
      <c r="O36" s="29">
        <f t="shared" si="1"/>
        <v>164</v>
      </c>
      <c r="P36" s="222">
        <v>1</v>
      </c>
      <c r="Q36" s="222" t="s">
        <v>294</v>
      </c>
      <c r="R36" s="222" t="s">
        <v>295</v>
      </c>
      <c r="S36" s="222" t="s">
        <v>296</v>
      </c>
      <c r="T36" s="222" t="s">
        <v>297</v>
      </c>
      <c r="U36" s="222" t="s">
        <v>298</v>
      </c>
      <c r="V36" s="222" t="s">
        <v>299</v>
      </c>
      <c r="W36" s="26"/>
      <c r="X36" s="26"/>
    </row>
    <row r="37" spans="1:24" s="19" customFormat="1">
      <c r="A37" s="14"/>
      <c r="B37" s="115"/>
      <c r="C37" s="15"/>
      <c r="D37" s="267"/>
      <c r="E37" s="18">
        <f>'2-δικαιώματα'!G37</f>
        <v>40</v>
      </c>
      <c r="F37" s="268">
        <f>'3-φύλλα2α'!F37+'3-φύλλα2α'!G37</f>
        <v>-11</v>
      </c>
      <c r="G37" s="268">
        <f>'4-πολλυπρ'!P37</f>
        <v>0</v>
      </c>
      <c r="H37" s="16">
        <f>'5-αντίγραφα'!J37</f>
        <v>0</v>
      </c>
      <c r="I37" s="16">
        <f>'6-μεταγραφή'!I37</f>
        <v>60</v>
      </c>
      <c r="J37" s="16">
        <f>'7-προςΔΟΥ'!G37</f>
        <v>50</v>
      </c>
      <c r="K37" s="16">
        <v>25</v>
      </c>
      <c r="L37" s="18">
        <f t="shared" si="2"/>
        <v>164</v>
      </c>
      <c r="M37" s="18"/>
      <c r="N37" s="29">
        <f>M37-'14-βιβλΕσ'!L37</f>
        <v>0</v>
      </c>
      <c r="O37" s="29">
        <f t="shared" si="1"/>
        <v>164</v>
      </c>
      <c r="P37" s="222">
        <v>1</v>
      </c>
      <c r="Q37" s="222" t="s">
        <v>294</v>
      </c>
      <c r="R37" s="222" t="s">
        <v>295</v>
      </c>
      <c r="S37" s="222" t="s">
        <v>296</v>
      </c>
      <c r="T37" s="222" t="s">
        <v>297</v>
      </c>
      <c r="U37" s="222" t="s">
        <v>298</v>
      </c>
      <c r="V37" s="222" t="s">
        <v>299</v>
      </c>
      <c r="W37" s="26"/>
      <c r="X37" s="26"/>
    </row>
    <row r="38" spans="1:24" s="19" customFormat="1">
      <c r="A38" s="14"/>
      <c r="B38" s="115"/>
      <c r="C38" s="15"/>
      <c r="D38" s="267"/>
      <c r="E38" s="18">
        <f>'2-δικαιώματα'!G38</f>
        <v>40</v>
      </c>
      <c r="F38" s="268">
        <f>'3-φύλλα2α'!F38+'3-φύλλα2α'!G38</f>
        <v>-11</v>
      </c>
      <c r="G38" s="268">
        <f>'4-πολλυπρ'!P38</f>
        <v>0</v>
      </c>
      <c r="H38" s="16">
        <f>'5-αντίγραφα'!J38</f>
        <v>0</v>
      </c>
      <c r="I38" s="16">
        <f>'6-μεταγραφή'!I38</f>
        <v>60</v>
      </c>
      <c r="J38" s="16">
        <f>'7-προςΔΟΥ'!G38</f>
        <v>50</v>
      </c>
      <c r="K38" s="16">
        <v>25</v>
      </c>
      <c r="L38" s="18">
        <f t="shared" si="2"/>
        <v>164</v>
      </c>
      <c r="M38" s="18"/>
      <c r="N38" s="29">
        <f>M38-'14-βιβλΕσ'!L38</f>
        <v>0</v>
      </c>
      <c r="O38" s="29">
        <f t="shared" si="1"/>
        <v>164</v>
      </c>
      <c r="P38" s="222">
        <v>1</v>
      </c>
      <c r="Q38" s="222" t="s">
        <v>294</v>
      </c>
      <c r="R38" s="222" t="s">
        <v>295</v>
      </c>
      <c r="S38" s="222" t="s">
        <v>296</v>
      </c>
      <c r="T38" s="222" t="s">
        <v>297</v>
      </c>
      <c r="U38" s="222" t="s">
        <v>298</v>
      </c>
      <c r="V38" s="222" t="s">
        <v>299</v>
      </c>
      <c r="W38" s="26"/>
      <c r="X38" s="26"/>
    </row>
    <row r="39" spans="1:24" s="19" customFormat="1">
      <c r="A39" s="14"/>
      <c r="B39" s="115"/>
      <c r="C39" s="15"/>
      <c r="D39" s="267"/>
      <c r="E39" s="18">
        <f>'2-δικαιώματα'!G39</f>
        <v>40</v>
      </c>
      <c r="F39" s="268">
        <f>'3-φύλλα2α'!F39+'3-φύλλα2α'!G39</f>
        <v>-11</v>
      </c>
      <c r="G39" s="268">
        <f>'4-πολλυπρ'!P39</f>
        <v>0</v>
      </c>
      <c r="H39" s="16">
        <f>'5-αντίγραφα'!J39</f>
        <v>0</v>
      </c>
      <c r="I39" s="16">
        <f>'6-μεταγραφή'!I39</f>
        <v>60</v>
      </c>
      <c r="J39" s="16">
        <f>'7-προςΔΟΥ'!G39</f>
        <v>50</v>
      </c>
      <c r="K39" s="16">
        <v>25</v>
      </c>
      <c r="L39" s="18">
        <f t="shared" si="2"/>
        <v>164</v>
      </c>
      <c r="M39" s="18"/>
      <c r="N39" s="29">
        <f>M39-'14-βιβλΕσ'!L39</f>
        <v>0</v>
      </c>
      <c r="O39" s="29">
        <f t="shared" si="1"/>
        <v>164</v>
      </c>
      <c r="P39" s="222">
        <v>1</v>
      </c>
      <c r="Q39" s="222" t="s">
        <v>294</v>
      </c>
      <c r="R39" s="222" t="s">
        <v>295</v>
      </c>
      <c r="S39" s="222" t="s">
        <v>296</v>
      </c>
      <c r="T39" s="222" t="s">
        <v>297</v>
      </c>
      <c r="U39" s="222" t="s">
        <v>298</v>
      </c>
      <c r="V39" s="222" t="s">
        <v>299</v>
      </c>
      <c r="W39" s="26"/>
      <c r="X39" s="26"/>
    </row>
    <row r="40" spans="1:24" s="19" customFormat="1">
      <c r="A40" s="14"/>
      <c r="B40" s="115"/>
      <c r="C40" s="15"/>
      <c r="D40" s="267"/>
      <c r="E40" s="18">
        <f>'2-δικαιώματα'!G40</f>
        <v>40</v>
      </c>
      <c r="F40" s="268">
        <f>'3-φύλλα2α'!F40+'3-φύλλα2α'!G40</f>
        <v>-11</v>
      </c>
      <c r="G40" s="268">
        <f>'4-πολλυπρ'!P40</f>
        <v>0</v>
      </c>
      <c r="H40" s="16">
        <f>'5-αντίγραφα'!J40</f>
        <v>0</v>
      </c>
      <c r="I40" s="16">
        <f>'6-μεταγραφή'!I40</f>
        <v>60</v>
      </c>
      <c r="J40" s="16">
        <f>'7-προςΔΟΥ'!G40</f>
        <v>50</v>
      </c>
      <c r="K40" s="16">
        <v>25</v>
      </c>
      <c r="L40" s="18">
        <f t="shared" si="2"/>
        <v>164</v>
      </c>
      <c r="M40" s="18"/>
      <c r="N40" s="29">
        <f>M40-'14-βιβλΕσ'!L40</f>
        <v>0</v>
      </c>
      <c r="O40" s="29">
        <f t="shared" si="1"/>
        <v>164</v>
      </c>
      <c r="P40" s="222">
        <v>1</v>
      </c>
      <c r="Q40" s="222" t="s">
        <v>294</v>
      </c>
      <c r="R40" s="222" t="s">
        <v>295</v>
      </c>
      <c r="S40" s="222" t="s">
        <v>296</v>
      </c>
      <c r="T40" s="222" t="s">
        <v>297</v>
      </c>
      <c r="U40" s="222" t="s">
        <v>298</v>
      </c>
      <c r="V40" s="222" t="s">
        <v>299</v>
      </c>
      <c r="W40" s="26"/>
      <c r="X40" s="26"/>
    </row>
    <row r="41" spans="1:24" s="19" customFormat="1">
      <c r="A41" s="14"/>
      <c r="B41" s="115"/>
      <c r="C41" s="15"/>
      <c r="D41" s="267"/>
      <c r="E41" s="18">
        <f>'2-δικαιώματα'!G41</f>
        <v>40</v>
      </c>
      <c r="F41" s="268">
        <f>'3-φύλλα2α'!F41+'3-φύλλα2α'!G41</f>
        <v>-11</v>
      </c>
      <c r="G41" s="268">
        <f>'4-πολλυπρ'!P41</f>
        <v>0</v>
      </c>
      <c r="H41" s="16">
        <f>'5-αντίγραφα'!J41</f>
        <v>0</v>
      </c>
      <c r="I41" s="16">
        <f>'6-μεταγραφή'!I41</f>
        <v>60</v>
      </c>
      <c r="J41" s="16">
        <f>'7-προςΔΟΥ'!G41</f>
        <v>50</v>
      </c>
      <c r="K41" s="16">
        <v>25</v>
      </c>
      <c r="L41" s="18">
        <f t="shared" si="2"/>
        <v>164</v>
      </c>
      <c r="M41" s="18"/>
      <c r="N41" s="29">
        <f>M41-'14-βιβλΕσ'!L41</f>
        <v>0</v>
      </c>
      <c r="O41" s="29">
        <f t="shared" si="1"/>
        <v>164</v>
      </c>
      <c r="P41" s="222">
        <v>1</v>
      </c>
      <c r="Q41" s="222" t="s">
        <v>294</v>
      </c>
      <c r="R41" s="222" t="s">
        <v>295</v>
      </c>
      <c r="S41" s="222" t="s">
        <v>296</v>
      </c>
      <c r="T41" s="222" t="s">
        <v>297</v>
      </c>
      <c r="U41" s="222" t="s">
        <v>298</v>
      </c>
      <c r="V41" s="222" t="s">
        <v>299</v>
      </c>
      <c r="W41" s="26"/>
      <c r="X41" s="26"/>
    </row>
    <row r="42" spans="1:24" s="19" customFormat="1">
      <c r="A42" s="14"/>
      <c r="B42" s="115"/>
      <c r="C42" s="15"/>
      <c r="D42" s="267"/>
      <c r="E42" s="18">
        <f>'2-δικαιώματα'!G42</f>
        <v>40</v>
      </c>
      <c r="F42" s="268">
        <f>'3-φύλλα2α'!F42+'3-φύλλα2α'!G42</f>
        <v>-11</v>
      </c>
      <c r="G42" s="268">
        <f>'4-πολλυπρ'!P42</f>
        <v>0</v>
      </c>
      <c r="H42" s="16">
        <f>'5-αντίγραφα'!J42</f>
        <v>0</v>
      </c>
      <c r="I42" s="16">
        <f>'6-μεταγραφή'!I42</f>
        <v>60</v>
      </c>
      <c r="J42" s="16">
        <f>'7-προςΔΟΥ'!G42</f>
        <v>50</v>
      </c>
      <c r="K42" s="16">
        <v>25</v>
      </c>
      <c r="L42" s="18">
        <f t="shared" si="2"/>
        <v>164</v>
      </c>
      <c r="M42" s="18"/>
      <c r="N42" s="29">
        <f>M42-'14-βιβλΕσ'!L42</f>
        <v>0</v>
      </c>
      <c r="O42" s="29">
        <f t="shared" si="1"/>
        <v>164</v>
      </c>
      <c r="P42" s="222">
        <v>1</v>
      </c>
      <c r="Q42" s="222" t="s">
        <v>294</v>
      </c>
      <c r="R42" s="222" t="s">
        <v>295</v>
      </c>
      <c r="S42" s="222" t="s">
        <v>296</v>
      </c>
      <c r="T42" s="222" t="s">
        <v>297</v>
      </c>
      <c r="U42" s="222" t="s">
        <v>298</v>
      </c>
      <c r="V42" s="222" t="s">
        <v>299</v>
      </c>
      <c r="W42" s="26"/>
      <c r="X42" s="26"/>
    </row>
    <row r="43" spans="1:24" s="19" customFormat="1">
      <c r="A43" s="14"/>
      <c r="B43" s="115"/>
      <c r="C43" s="15"/>
      <c r="D43" s="267"/>
      <c r="E43" s="18">
        <f>'2-δικαιώματα'!G43</f>
        <v>40</v>
      </c>
      <c r="F43" s="268">
        <f>'3-φύλλα2α'!F43+'3-φύλλα2α'!G43</f>
        <v>-11</v>
      </c>
      <c r="G43" s="268">
        <f>'4-πολλυπρ'!P43</f>
        <v>0</v>
      </c>
      <c r="H43" s="16">
        <f>'5-αντίγραφα'!J43</f>
        <v>0</v>
      </c>
      <c r="I43" s="16">
        <f>'6-μεταγραφή'!I43</f>
        <v>60</v>
      </c>
      <c r="J43" s="16">
        <f>'7-προςΔΟΥ'!G43</f>
        <v>50</v>
      </c>
      <c r="K43" s="16">
        <v>25</v>
      </c>
      <c r="L43" s="18">
        <f t="shared" si="2"/>
        <v>164</v>
      </c>
      <c r="M43" s="18"/>
      <c r="N43" s="29">
        <f>M43-'14-βιβλΕσ'!L43</f>
        <v>0</v>
      </c>
      <c r="O43" s="29">
        <f t="shared" si="1"/>
        <v>164</v>
      </c>
      <c r="P43" s="222">
        <v>1</v>
      </c>
      <c r="Q43" s="222" t="s">
        <v>294</v>
      </c>
      <c r="R43" s="222" t="s">
        <v>295</v>
      </c>
      <c r="S43" s="222" t="s">
        <v>296</v>
      </c>
      <c r="T43" s="222" t="s">
        <v>297</v>
      </c>
      <c r="U43" s="222" t="s">
        <v>298</v>
      </c>
      <c r="V43" s="222" t="s">
        <v>299</v>
      </c>
      <c r="W43" s="26"/>
      <c r="X43" s="26"/>
    </row>
    <row r="44" spans="1:24" s="19" customFormat="1">
      <c r="A44" s="14"/>
      <c r="B44" s="115"/>
      <c r="C44" s="15"/>
      <c r="D44" s="267"/>
      <c r="E44" s="18">
        <f>'2-δικαιώματα'!G44</f>
        <v>40</v>
      </c>
      <c r="F44" s="268">
        <f>'3-φύλλα2α'!F44+'3-φύλλα2α'!G44</f>
        <v>-11</v>
      </c>
      <c r="G44" s="268">
        <f>'4-πολλυπρ'!P44</f>
        <v>0</v>
      </c>
      <c r="H44" s="16">
        <f>'5-αντίγραφα'!J44</f>
        <v>0</v>
      </c>
      <c r="I44" s="16">
        <f>'6-μεταγραφή'!I44</f>
        <v>60</v>
      </c>
      <c r="J44" s="16">
        <f>'7-προςΔΟΥ'!G44</f>
        <v>50</v>
      </c>
      <c r="K44" s="16">
        <v>25</v>
      </c>
      <c r="L44" s="18">
        <f t="shared" si="2"/>
        <v>164</v>
      </c>
      <c r="M44" s="18"/>
      <c r="N44" s="29">
        <f>M44-'14-βιβλΕσ'!L44</f>
        <v>0</v>
      </c>
      <c r="O44" s="29">
        <f t="shared" si="1"/>
        <v>164</v>
      </c>
      <c r="P44" s="222">
        <v>1</v>
      </c>
      <c r="Q44" s="222" t="s">
        <v>294</v>
      </c>
      <c r="R44" s="222" t="s">
        <v>295</v>
      </c>
      <c r="S44" s="222" t="s">
        <v>296</v>
      </c>
      <c r="T44" s="222" t="s">
        <v>297</v>
      </c>
      <c r="U44" s="222" t="s">
        <v>298</v>
      </c>
      <c r="V44" s="222" t="s">
        <v>299</v>
      </c>
      <c r="W44" s="26"/>
      <c r="X44" s="26"/>
    </row>
    <row r="45" spans="1:24" s="19" customFormat="1">
      <c r="A45" s="14"/>
      <c r="B45" s="115"/>
      <c r="C45" s="15"/>
      <c r="D45" s="267"/>
      <c r="E45" s="18">
        <f>'2-δικαιώματα'!G45</f>
        <v>40</v>
      </c>
      <c r="F45" s="268">
        <f>'3-φύλλα2α'!F45+'3-φύλλα2α'!G45</f>
        <v>-11</v>
      </c>
      <c r="G45" s="268">
        <f>'4-πολλυπρ'!P45</f>
        <v>0</v>
      </c>
      <c r="H45" s="16">
        <f>'5-αντίγραφα'!J45</f>
        <v>0</v>
      </c>
      <c r="I45" s="16">
        <f>'6-μεταγραφή'!I45</f>
        <v>60</v>
      </c>
      <c r="J45" s="16">
        <f>'7-προςΔΟΥ'!G45</f>
        <v>50</v>
      </c>
      <c r="K45" s="16">
        <v>25</v>
      </c>
      <c r="L45" s="18">
        <f t="shared" si="2"/>
        <v>164</v>
      </c>
      <c r="M45" s="18"/>
      <c r="N45" s="29">
        <f>M45-'14-βιβλΕσ'!L45</f>
        <v>0</v>
      </c>
      <c r="O45" s="29">
        <f t="shared" si="1"/>
        <v>164</v>
      </c>
      <c r="P45" s="222">
        <v>1</v>
      </c>
      <c r="Q45" s="222" t="s">
        <v>294</v>
      </c>
      <c r="R45" s="222" t="s">
        <v>295</v>
      </c>
      <c r="S45" s="222" t="s">
        <v>296</v>
      </c>
      <c r="T45" s="222" t="s">
        <v>297</v>
      </c>
      <c r="U45" s="222" t="s">
        <v>298</v>
      </c>
      <c r="V45" s="222" t="s">
        <v>299</v>
      </c>
      <c r="W45" s="26"/>
      <c r="X45" s="26"/>
    </row>
    <row r="46" spans="1:24" s="19" customFormat="1">
      <c r="A46" s="14"/>
      <c r="B46" s="115"/>
      <c r="C46" s="15"/>
      <c r="D46" s="267"/>
      <c r="E46" s="18">
        <f>'2-δικαιώματα'!G46</f>
        <v>40</v>
      </c>
      <c r="F46" s="268">
        <f>'3-φύλλα2α'!F46+'3-φύλλα2α'!G46</f>
        <v>-11</v>
      </c>
      <c r="G46" s="268">
        <f>'4-πολλυπρ'!P46</f>
        <v>0</v>
      </c>
      <c r="H46" s="16">
        <f>'5-αντίγραφα'!J46</f>
        <v>0</v>
      </c>
      <c r="I46" s="16">
        <f>'6-μεταγραφή'!I46</f>
        <v>60</v>
      </c>
      <c r="J46" s="16">
        <f>'7-προςΔΟΥ'!G46</f>
        <v>50</v>
      </c>
      <c r="K46" s="16">
        <v>25</v>
      </c>
      <c r="L46" s="18">
        <f t="shared" si="2"/>
        <v>164</v>
      </c>
      <c r="M46" s="18"/>
      <c r="N46" s="29">
        <f>M46-'14-βιβλΕσ'!L46</f>
        <v>0</v>
      </c>
      <c r="O46" s="29">
        <f t="shared" si="1"/>
        <v>164</v>
      </c>
      <c r="P46" s="222">
        <v>1</v>
      </c>
      <c r="Q46" s="222" t="s">
        <v>294</v>
      </c>
      <c r="R46" s="222" t="s">
        <v>295</v>
      </c>
      <c r="S46" s="222" t="s">
        <v>296</v>
      </c>
      <c r="T46" s="222" t="s">
        <v>297</v>
      </c>
      <c r="U46" s="222" t="s">
        <v>298</v>
      </c>
      <c r="V46" s="222" t="s">
        <v>299</v>
      </c>
      <c r="W46" s="26"/>
      <c r="X46" s="26"/>
    </row>
    <row r="47" spans="1:24" s="19" customFormat="1">
      <c r="A47" s="14"/>
      <c r="B47" s="115"/>
      <c r="C47" s="15"/>
      <c r="D47" s="267"/>
      <c r="E47" s="18">
        <f>'2-δικαιώματα'!G47</f>
        <v>40</v>
      </c>
      <c r="F47" s="268">
        <f>'3-φύλλα2α'!F47+'3-φύλλα2α'!G47</f>
        <v>-11</v>
      </c>
      <c r="G47" s="268">
        <f>'4-πολλυπρ'!P47</f>
        <v>0</v>
      </c>
      <c r="H47" s="16">
        <f>'5-αντίγραφα'!J47</f>
        <v>0</v>
      </c>
      <c r="I47" s="16">
        <f>'6-μεταγραφή'!I47</f>
        <v>60</v>
      </c>
      <c r="J47" s="16">
        <f>'7-προςΔΟΥ'!G47</f>
        <v>50</v>
      </c>
      <c r="K47" s="16">
        <v>25</v>
      </c>
      <c r="L47" s="18">
        <f t="shared" si="2"/>
        <v>164</v>
      </c>
      <c r="M47" s="18"/>
      <c r="N47" s="29">
        <f>M47-'14-βιβλΕσ'!L47</f>
        <v>0</v>
      </c>
      <c r="O47" s="29">
        <f t="shared" si="1"/>
        <v>164</v>
      </c>
      <c r="P47" s="222">
        <v>1</v>
      </c>
      <c r="Q47" s="222" t="s">
        <v>294</v>
      </c>
      <c r="R47" s="222" t="s">
        <v>295</v>
      </c>
      <c r="S47" s="222" t="s">
        <v>296</v>
      </c>
      <c r="T47" s="222" t="s">
        <v>297</v>
      </c>
      <c r="U47" s="222" t="s">
        <v>298</v>
      </c>
      <c r="V47" s="222" t="s">
        <v>299</v>
      </c>
      <c r="W47" s="26"/>
      <c r="X47" s="26"/>
    </row>
    <row r="48" spans="1:24" s="19" customFormat="1">
      <c r="A48" s="14"/>
      <c r="B48" s="115"/>
      <c r="C48" s="15"/>
      <c r="D48" s="267"/>
      <c r="E48" s="18">
        <f>'2-δικαιώματα'!G48</f>
        <v>40</v>
      </c>
      <c r="F48" s="268">
        <f>'3-φύλλα2α'!F48+'3-φύλλα2α'!G48</f>
        <v>-11</v>
      </c>
      <c r="G48" s="268">
        <f>'4-πολλυπρ'!P48</f>
        <v>0</v>
      </c>
      <c r="H48" s="16">
        <f>'5-αντίγραφα'!J48</f>
        <v>0</v>
      </c>
      <c r="I48" s="16">
        <f>'6-μεταγραφή'!I48</f>
        <v>60</v>
      </c>
      <c r="J48" s="16">
        <f>'7-προςΔΟΥ'!G48</f>
        <v>50</v>
      </c>
      <c r="K48" s="16">
        <v>25</v>
      </c>
      <c r="L48" s="18">
        <f t="shared" si="2"/>
        <v>164</v>
      </c>
      <c r="M48" s="18"/>
      <c r="N48" s="29">
        <f>M48-'14-βιβλΕσ'!L48</f>
        <v>0</v>
      </c>
      <c r="O48" s="29">
        <f t="shared" si="1"/>
        <v>164</v>
      </c>
      <c r="P48" s="222">
        <v>1</v>
      </c>
      <c r="Q48" s="222" t="s">
        <v>294</v>
      </c>
      <c r="R48" s="222" t="s">
        <v>295</v>
      </c>
      <c r="S48" s="222" t="s">
        <v>296</v>
      </c>
      <c r="T48" s="222" t="s">
        <v>297</v>
      </c>
      <c r="U48" s="222" t="s">
        <v>298</v>
      </c>
      <c r="V48" s="222" t="s">
        <v>299</v>
      </c>
      <c r="W48" s="26"/>
      <c r="X48" s="26"/>
    </row>
    <row r="49" spans="1:24" s="19" customFormat="1">
      <c r="A49" s="14"/>
      <c r="B49" s="115"/>
      <c r="C49" s="15"/>
      <c r="D49" s="267"/>
      <c r="E49" s="18">
        <f>'2-δικαιώματα'!G49</f>
        <v>40</v>
      </c>
      <c r="F49" s="268">
        <f>'3-φύλλα2α'!F49+'3-φύλλα2α'!G49</f>
        <v>-11</v>
      </c>
      <c r="G49" s="268">
        <f>'4-πολλυπρ'!P49</f>
        <v>0</v>
      </c>
      <c r="H49" s="16">
        <f>'5-αντίγραφα'!J49</f>
        <v>0</v>
      </c>
      <c r="I49" s="16">
        <f>'6-μεταγραφή'!I49</f>
        <v>60</v>
      </c>
      <c r="J49" s="16">
        <f>'7-προςΔΟΥ'!G49</f>
        <v>50</v>
      </c>
      <c r="K49" s="16">
        <v>25</v>
      </c>
      <c r="L49" s="18">
        <f t="shared" si="2"/>
        <v>164</v>
      </c>
      <c r="M49" s="18"/>
      <c r="N49" s="29">
        <f>M49-'14-βιβλΕσ'!L49</f>
        <v>0</v>
      </c>
      <c r="O49" s="29">
        <f t="shared" si="1"/>
        <v>164</v>
      </c>
      <c r="P49" s="222">
        <v>1</v>
      </c>
      <c r="Q49" s="222" t="s">
        <v>294</v>
      </c>
      <c r="R49" s="222" t="s">
        <v>295</v>
      </c>
      <c r="S49" s="222" t="s">
        <v>296</v>
      </c>
      <c r="T49" s="222" t="s">
        <v>297</v>
      </c>
      <c r="U49" s="222" t="s">
        <v>298</v>
      </c>
      <c r="V49" s="222" t="s">
        <v>299</v>
      </c>
      <c r="W49" s="26"/>
      <c r="X49" s="26"/>
    </row>
    <row r="50" spans="1:24" s="19" customFormat="1">
      <c r="A50" s="14"/>
      <c r="B50" s="115"/>
      <c r="C50" s="15"/>
      <c r="D50" s="267"/>
      <c r="E50" s="18">
        <f>'2-δικαιώματα'!G50</f>
        <v>40</v>
      </c>
      <c r="F50" s="268">
        <f>'3-φύλλα2α'!F50+'3-φύλλα2α'!G50</f>
        <v>-11</v>
      </c>
      <c r="G50" s="268">
        <f>'4-πολλυπρ'!P50</f>
        <v>0</v>
      </c>
      <c r="H50" s="16">
        <f>'5-αντίγραφα'!J50</f>
        <v>0</v>
      </c>
      <c r="I50" s="16">
        <f>'6-μεταγραφή'!I50</f>
        <v>60</v>
      </c>
      <c r="J50" s="16">
        <f>'7-προςΔΟΥ'!G50</f>
        <v>50</v>
      </c>
      <c r="K50" s="16">
        <v>25</v>
      </c>
      <c r="L50" s="18">
        <f t="shared" si="2"/>
        <v>164</v>
      </c>
      <c r="M50" s="18"/>
      <c r="N50" s="29">
        <f>M50-'14-βιβλΕσ'!L50</f>
        <v>0</v>
      </c>
      <c r="O50" s="29">
        <f t="shared" si="1"/>
        <v>164</v>
      </c>
      <c r="P50" s="222">
        <v>1</v>
      </c>
      <c r="Q50" s="222" t="s">
        <v>294</v>
      </c>
      <c r="R50" s="222" t="s">
        <v>295</v>
      </c>
      <c r="S50" s="222" t="s">
        <v>296</v>
      </c>
      <c r="T50" s="222" t="s">
        <v>297</v>
      </c>
      <c r="U50" s="222" t="s">
        <v>298</v>
      </c>
      <c r="V50" s="222" t="s">
        <v>299</v>
      </c>
      <c r="W50" s="26"/>
      <c r="X50" s="26"/>
    </row>
    <row r="51" spans="1:24" s="19" customFormat="1">
      <c r="A51" s="14"/>
      <c r="B51" s="115"/>
      <c r="C51" s="15"/>
      <c r="D51" s="267"/>
      <c r="E51" s="18">
        <f>'2-δικαιώματα'!G51</f>
        <v>40</v>
      </c>
      <c r="F51" s="268">
        <f>'3-φύλλα2α'!F51+'3-φύλλα2α'!G51</f>
        <v>-11</v>
      </c>
      <c r="G51" s="268">
        <f>'4-πολλυπρ'!P51</f>
        <v>0</v>
      </c>
      <c r="H51" s="16">
        <f>'5-αντίγραφα'!J51</f>
        <v>0</v>
      </c>
      <c r="I51" s="16">
        <f>'6-μεταγραφή'!I51</f>
        <v>60</v>
      </c>
      <c r="J51" s="16">
        <f>'7-προςΔΟΥ'!G51</f>
        <v>50</v>
      </c>
      <c r="K51" s="16">
        <v>25</v>
      </c>
      <c r="L51" s="18">
        <f t="shared" si="2"/>
        <v>164</v>
      </c>
      <c r="M51" s="18"/>
      <c r="N51" s="29">
        <f>M51-'14-βιβλΕσ'!L51</f>
        <v>0</v>
      </c>
      <c r="O51" s="29">
        <f t="shared" si="1"/>
        <v>164</v>
      </c>
      <c r="P51" s="222">
        <v>1</v>
      </c>
      <c r="Q51" s="222" t="s">
        <v>294</v>
      </c>
      <c r="R51" s="222" t="s">
        <v>295</v>
      </c>
      <c r="S51" s="222" t="s">
        <v>296</v>
      </c>
      <c r="T51" s="222" t="s">
        <v>297</v>
      </c>
      <c r="U51" s="222" t="s">
        <v>298</v>
      </c>
      <c r="V51" s="222" t="s">
        <v>299</v>
      </c>
      <c r="W51" s="26"/>
      <c r="X51" s="26"/>
    </row>
    <row r="52" spans="1:24" s="19" customFormat="1">
      <c r="A52" s="14"/>
      <c r="B52" s="115"/>
      <c r="C52" s="15"/>
      <c r="D52" s="267"/>
      <c r="E52" s="18">
        <f>'2-δικαιώματα'!G52</f>
        <v>40</v>
      </c>
      <c r="F52" s="268">
        <f>'3-φύλλα2α'!F52+'3-φύλλα2α'!G52</f>
        <v>-11</v>
      </c>
      <c r="G52" s="268">
        <f>'4-πολλυπρ'!P52</f>
        <v>0</v>
      </c>
      <c r="H52" s="16">
        <f>'5-αντίγραφα'!J52</f>
        <v>0</v>
      </c>
      <c r="I52" s="16">
        <f>'6-μεταγραφή'!I52</f>
        <v>60</v>
      </c>
      <c r="J52" s="16">
        <f>'7-προςΔΟΥ'!G52</f>
        <v>50</v>
      </c>
      <c r="K52" s="16">
        <v>25</v>
      </c>
      <c r="L52" s="18">
        <f t="shared" si="2"/>
        <v>164</v>
      </c>
      <c r="M52" s="18"/>
      <c r="N52" s="29">
        <f>M52-'14-βιβλΕσ'!L52</f>
        <v>0</v>
      </c>
      <c r="O52" s="29">
        <f t="shared" si="1"/>
        <v>164</v>
      </c>
      <c r="P52" s="222">
        <v>1</v>
      </c>
      <c r="Q52" s="222" t="s">
        <v>294</v>
      </c>
      <c r="R52" s="222" t="s">
        <v>295</v>
      </c>
      <c r="S52" s="222" t="s">
        <v>296</v>
      </c>
      <c r="T52" s="222" t="s">
        <v>297</v>
      </c>
      <c r="U52" s="222" t="s">
        <v>298</v>
      </c>
      <c r="V52" s="222" t="s">
        <v>299</v>
      </c>
      <c r="W52" s="26"/>
      <c r="X52" s="26"/>
    </row>
    <row r="53" spans="1:24" s="19" customFormat="1">
      <c r="A53" s="14"/>
      <c r="B53" s="115"/>
      <c r="C53" s="15"/>
      <c r="D53" s="267"/>
      <c r="E53" s="18">
        <f>'2-δικαιώματα'!G53</f>
        <v>40</v>
      </c>
      <c r="F53" s="268">
        <f>'3-φύλλα2α'!F53+'3-φύλλα2α'!G53</f>
        <v>-11</v>
      </c>
      <c r="G53" s="268">
        <f>'4-πολλυπρ'!P53</f>
        <v>0</v>
      </c>
      <c r="H53" s="16">
        <f>'5-αντίγραφα'!J53</f>
        <v>0</v>
      </c>
      <c r="I53" s="16">
        <f>'6-μεταγραφή'!I53</f>
        <v>60</v>
      </c>
      <c r="J53" s="16">
        <f>'7-προςΔΟΥ'!G53</f>
        <v>50</v>
      </c>
      <c r="K53" s="16">
        <v>25</v>
      </c>
      <c r="L53" s="18">
        <f t="shared" si="2"/>
        <v>164</v>
      </c>
      <c r="M53" s="18"/>
      <c r="N53" s="29">
        <f>M53-'14-βιβλΕσ'!L53</f>
        <v>0</v>
      </c>
      <c r="O53" s="29">
        <f t="shared" si="1"/>
        <v>164</v>
      </c>
      <c r="P53" s="222">
        <v>1</v>
      </c>
      <c r="Q53" s="222" t="s">
        <v>294</v>
      </c>
      <c r="R53" s="222" t="s">
        <v>295</v>
      </c>
      <c r="S53" s="222" t="s">
        <v>296</v>
      </c>
      <c r="T53" s="222" t="s">
        <v>297</v>
      </c>
      <c r="U53" s="222" t="s">
        <v>298</v>
      </c>
      <c r="V53" s="222" t="s">
        <v>299</v>
      </c>
      <c r="W53" s="26"/>
      <c r="X53" s="26"/>
    </row>
    <row r="54" spans="1:24" s="19" customFormat="1">
      <c r="A54" s="14"/>
      <c r="B54" s="115"/>
      <c r="C54" s="15"/>
      <c r="D54" s="267"/>
      <c r="E54" s="18">
        <f>'2-δικαιώματα'!G54</f>
        <v>40</v>
      </c>
      <c r="F54" s="268">
        <f>'3-φύλλα2α'!F54+'3-φύλλα2α'!G54</f>
        <v>-11</v>
      </c>
      <c r="G54" s="268">
        <f>'4-πολλυπρ'!P54</f>
        <v>0</v>
      </c>
      <c r="H54" s="16">
        <f>'5-αντίγραφα'!J54</f>
        <v>0</v>
      </c>
      <c r="I54" s="16">
        <f>'6-μεταγραφή'!I54</f>
        <v>60</v>
      </c>
      <c r="J54" s="16">
        <f>'7-προςΔΟΥ'!G54</f>
        <v>50</v>
      </c>
      <c r="K54" s="16">
        <v>25</v>
      </c>
      <c r="L54" s="18">
        <f t="shared" si="2"/>
        <v>164</v>
      </c>
      <c r="M54" s="18"/>
      <c r="N54" s="29">
        <f>M54-'14-βιβλΕσ'!L54</f>
        <v>0</v>
      </c>
      <c r="O54" s="29">
        <f t="shared" si="1"/>
        <v>164</v>
      </c>
      <c r="P54" s="222">
        <v>1</v>
      </c>
      <c r="Q54" s="222" t="s">
        <v>294</v>
      </c>
      <c r="R54" s="222" t="s">
        <v>295</v>
      </c>
      <c r="S54" s="222" t="s">
        <v>296</v>
      </c>
      <c r="T54" s="222" t="s">
        <v>297</v>
      </c>
      <c r="U54" s="222" t="s">
        <v>298</v>
      </c>
      <c r="V54" s="222" t="s">
        <v>299</v>
      </c>
      <c r="W54" s="26"/>
      <c r="X54" s="26"/>
    </row>
    <row r="55" spans="1:24" s="19" customFormat="1">
      <c r="A55" s="14"/>
      <c r="B55" s="115"/>
      <c r="C55" s="15"/>
      <c r="D55" s="267"/>
      <c r="E55" s="18">
        <f>'2-δικαιώματα'!G55</f>
        <v>40</v>
      </c>
      <c r="F55" s="268">
        <f>'3-φύλλα2α'!F55+'3-φύλλα2α'!G55</f>
        <v>-11</v>
      </c>
      <c r="G55" s="268">
        <f>'4-πολλυπρ'!P55</f>
        <v>0</v>
      </c>
      <c r="H55" s="16">
        <f>'5-αντίγραφα'!J55</f>
        <v>0</v>
      </c>
      <c r="I55" s="16">
        <f>'6-μεταγραφή'!I55</f>
        <v>60</v>
      </c>
      <c r="J55" s="16">
        <f>'7-προςΔΟΥ'!G55</f>
        <v>50</v>
      </c>
      <c r="K55" s="16">
        <v>25</v>
      </c>
      <c r="L55" s="18">
        <f t="shared" si="2"/>
        <v>164</v>
      </c>
      <c r="M55" s="18"/>
      <c r="N55" s="29">
        <f>M55-'14-βιβλΕσ'!L55</f>
        <v>0</v>
      </c>
      <c r="O55" s="29">
        <f t="shared" si="1"/>
        <v>164</v>
      </c>
      <c r="P55" s="222">
        <v>1</v>
      </c>
      <c r="Q55" s="222" t="s">
        <v>294</v>
      </c>
      <c r="R55" s="222" t="s">
        <v>295</v>
      </c>
      <c r="S55" s="222" t="s">
        <v>296</v>
      </c>
      <c r="T55" s="222" t="s">
        <v>297</v>
      </c>
      <c r="U55" s="222" t="s">
        <v>298</v>
      </c>
      <c r="V55" s="222" t="s">
        <v>299</v>
      </c>
      <c r="W55" s="26"/>
      <c r="X55" s="26"/>
    </row>
    <row r="56" spans="1:24" s="19" customFormat="1">
      <c r="A56" s="14"/>
      <c r="B56" s="115"/>
      <c r="C56" s="15"/>
      <c r="D56" s="267"/>
      <c r="E56" s="18">
        <f>'2-δικαιώματα'!G56</f>
        <v>40</v>
      </c>
      <c r="F56" s="268">
        <f>'3-φύλλα2α'!F56+'3-φύλλα2α'!G56</f>
        <v>-11</v>
      </c>
      <c r="G56" s="268">
        <f>'4-πολλυπρ'!P56</f>
        <v>0</v>
      </c>
      <c r="H56" s="16">
        <f>'5-αντίγραφα'!J56</f>
        <v>0</v>
      </c>
      <c r="I56" s="16">
        <f>'6-μεταγραφή'!I56</f>
        <v>60</v>
      </c>
      <c r="J56" s="16">
        <f>'7-προςΔΟΥ'!G56</f>
        <v>50</v>
      </c>
      <c r="K56" s="16">
        <v>25</v>
      </c>
      <c r="L56" s="18">
        <f t="shared" si="2"/>
        <v>164</v>
      </c>
      <c r="M56" s="18"/>
      <c r="N56" s="29">
        <f>M56-'14-βιβλΕσ'!L56</f>
        <v>0</v>
      </c>
      <c r="O56" s="29">
        <f t="shared" si="1"/>
        <v>164</v>
      </c>
      <c r="P56" s="222">
        <v>1</v>
      </c>
      <c r="Q56" s="222" t="s">
        <v>294</v>
      </c>
      <c r="R56" s="222" t="s">
        <v>295</v>
      </c>
      <c r="S56" s="222" t="s">
        <v>296</v>
      </c>
      <c r="T56" s="222" t="s">
        <v>297</v>
      </c>
      <c r="U56" s="222" t="s">
        <v>298</v>
      </c>
      <c r="V56" s="222" t="s">
        <v>299</v>
      </c>
      <c r="W56" s="26"/>
      <c r="X56" s="26"/>
    </row>
    <row r="57" spans="1:24" s="19" customFormat="1">
      <c r="A57" s="14"/>
      <c r="B57" s="115"/>
      <c r="C57" s="15"/>
      <c r="D57" s="267"/>
      <c r="E57" s="18">
        <f>'2-δικαιώματα'!G57</f>
        <v>40</v>
      </c>
      <c r="F57" s="268">
        <f>'3-φύλλα2α'!F57+'3-φύλλα2α'!G57</f>
        <v>-11</v>
      </c>
      <c r="G57" s="268">
        <f>'4-πολλυπρ'!P57</f>
        <v>0</v>
      </c>
      <c r="H57" s="16">
        <f>'5-αντίγραφα'!J57</f>
        <v>0</v>
      </c>
      <c r="I57" s="16">
        <f>'6-μεταγραφή'!I57</f>
        <v>60</v>
      </c>
      <c r="J57" s="16">
        <f>'7-προςΔΟΥ'!G57</f>
        <v>50</v>
      </c>
      <c r="K57" s="16">
        <v>25</v>
      </c>
      <c r="L57" s="18">
        <f t="shared" si="2"/>
        <v>164</v>
      </c>
      <c r="M57" s="18"/>
      <c r="N57" s="29">
        <f>M57-'14-βιβλΕσ'!L57</f>
        <v>0</v>
      </c>
      <c r="O57" s="29">
        <f t="shared" si="1"/>
        <v>164</v>
      </c>
      <c r="P57" s="222">
        <v>1</v>
      </c>
      <c r="Q57" s="222" t="s">
        <v>294</v>
      </c>
      <c r="R57" s="222" t="s">
        <v>295</v>
      </c>
      <c r="S57" s="222" t="s">
        <v>296</v>
      </c>
      <c r="T57" s="222" t="s">
        <v>297</v>
      </c>
      <c r="U57" s="222" t="s">
        <v>298</v>
      </c>
      <c r="V57" s="222" t="s">
        <v>299</v>
      </c>
      <c r="W57" s="26"/>
      <c r="X57" s="26"/>
    </row>
    <row r="58" spans="1:24" s="19" customFormat="1">
      <c r="A58" s="14"/>
      <c r="B58" s="115"/>
      <c r="C58" s="15"/>
      <c r="D58" s="267"/>
      <c r="E58" s="18">
        <f>'2-δικαιώματα'!G58</f>
        <v>40</v>
      </c>
      <c r="F58" s="268">
        <f>'3-φύλλα2α'!F58+'3-φύλλα2α'!G58</f>
        <v>-11</v>
      </c>
      <c r="G58" s="268">
        <f>'4-πολλυπρ'!P58</f>
        <v>0</v>
      </c>
      <c r="H58" s="16">
        <f>'5-αντίγραφα'!J58</f>
        <v>0</v>
      </c>
      <c r="I58" s="16">
        <f>'6-μεταγραφή'!I58</f>
        <v>60</v>
      </c>
      <c r="J58" s="16">
        <f>'7-προςΔΟΥ'!G58</f>
        <v>50</v>
      </c>
      <c r="K58" s="16">
        <v>25</v>
      </c>
      <c r="L58" s="18">
        <f t="shared" si="2"/>
        <v>164</v>
      </c>
      <c r="M58" s="18"/>
      <c r="N58" s="29">
        <f>M58-'14-βιβλΕσ'!L58</f>
        <v>0</v>
      </c>
      <c r="O58" s="29">
        <f t="shared" si="1"/>
        <v>164</v>
      </c>
      <c r="P58" s="222">
        <v>1</v>
      </c>
      <c r="Q58" s="222" t="s">
        <v>294</v>
      </c>
      <c r="R58" s="222" t="s">
        <v>295</v>
      </c>
      <c r="S58" s="222" t="s">
        <v>296</v>
      </c>
      <c r="T58" s="222" t="s">
        <v>297</v>
      </c>
      <c r="U58" s="222" t="s">
        <v>298</v>
      </c>
      <c r="V58" s="222" t="s">
        <v>299</v>
      </c>
      <c r="W58" s="26"/>
      <c r="X58" s="26"/>
    </row>
    <row r="59" spans="1:24" s="19" customFormat="1">
      <c r="A59" s="14"/>
      <c r="B59" s="115"/>
      <c r="C59" s="15"/>
      <c r="D59" s="267"/>
      <c r="E59" s="18">
        <f>'2-δικαιώματα'!G59</f>
        <v>40</v>
      </c>
      <c r="F59" s="268">
        <f>'3-φύλλα2α'!F59+'3-φύλλα2α'!G59</f>
        <v>-11</v>
      </c>
      <c r="G59" s="268">
        <f>'4-πολλυπρ'!P59</f>
        <v>0</v>
      </c>
      <c r="H59" s="16">
        <f>'5-αντίγραφα'!J59</f>
        <v>0</v>
      </c>
      <c r="I59" s="16">
        <f>'6-μεταγραφή'!I59</f>
        <v>60</v>
      </c>
      <c r="J59" s="16">
        <f>'7-προςΔΟΥ'!G59</f>
        <v>50</v>
      </c>
      <c r="K59" s="16">
        <v>25</v>
      </c>
      <c r="L59" s="18">
        <f t="shared" si="2"/>
        <v>164</v>
      </c>
      <c r="M59" s="18"/>
      <c r="N59" s="29">
        <f>M59-'14-βιβλΕσ'!L59</f>
        <v>0</v>
      </c>
      <c r="O59" s="29">
        <f t="shared" si="1"/>
        <v>164</v>
      </c>
      <c r="P59" s="222">
        <v>1</v>
      </c>
      <c r="Q59" s="222" t="s">
        <v>294</v>
      </c>
      <c r="R59" s="222" t="s">
        <v>295</v>
      </c>
      <c r="S59" s="222" t="s">
        <v>296</v>
      </c>
      <c r="T59" s="222" t="s">
        <v>297</v>
      </c>
      <c r="U59" s="222" t="s">
        <v>298</v>
      </c>
      <c r="V59" s="222" t="s">
        <v>299</v>
      </c>
      <c r="W59" s="26"/>
      <c r="X59" s="26"/>
    </row>
    <row r="60" spans="1:24" s="19" customFormat="1">
      <c r="A60" s="14"/>
      <c r="B60" s="115"/>
      <c r="C60" s="15"/>
      <c r="D60" s="267"/>
      <c r="E60" s="18">
        <f>'2-δικαιώματα'!G60</f>
        <v>40</v>
      </c>
      <c r="F60" s="268">
        <f>'3-φύλλα2α'!F60+'3-φύλλα2α'!G60</f>
        <v>-11</v>
      </c>
      <c r="G60" s="268">
        <f>'4-πολλυπρ'!P60</f>
        <v>0</v>
      </c>
      <c r="H60" s="16">
        <f>'5-αντίγραφα'!J60</f>
        <v>0</v>
      </c>
      <c r="I60" s="16">
        <f>'6-μεταγραφή'!I60</f>
        <v>60</v>
      </c>
      <c r="J60" s="16">
        <f>'7-προςΔΟΥ'!G60</f>
        <v>50</v>
      </c>
      <c r="K60" s="16">
        <v>25</v>
      </c>
      <c r="L60" s="18">
        <f t="shared" si="2"/>
        <v>164</v>
      </c>
      <c r="M60" s="18"/>
      <c r="N60" s="29">
        <f>M60-'14-βιβλΕσ'!L60</f>
        <v>0</v>
      </c>
      <c r="O60" s="29">
        <f t="shared" si="1"/>
        <v>164</v>
      </c>
      <c r="P60" s="222">
        <v>1</v>
      </c>
      <c r="Q60" s="222" t="s">
        <v>294</v>
      </c>
      <c r="R60" s="222" t="s">
        <v>295</v>
      </c>
      <c r="S60" s="222" t="s">
        <v>296</v>
      </c>
      <c r="T60" s="222" t="s">
        <v>297</v>
      </c>
      <c r="U60" s="222" t="s">
        <v>298</v>
      </c>
      <c r="V60" s="222" t="s">
        <v>299</v>
      </c>
      <c r="W60" s="26"/>
      <c r="X60" s="26"/>
    </row>
    <row r="61" spans="1:24" s="19" customFormat="1">
      <c r="A61" s="14"/>
      <c r="B61" s="115"/>
      <c r="C61" s="15"/>
      <c r="D61" s="267"/>
      <c r="E61" s="18">
        <f>'2-δικαιώματα'!G61</f>
        <v>40</v>
      </c>
      <c r="F61" s="268">
        <f>'3-φύλλα2α'!F61+'3-φύλλα2α'!G61</f>
        <v>-11</v>
      </c>
      <c r="G61" s="268">
        <f>'4-πολλυπρ'!P61</f>
        <v>0</v>
      </c>
      <c r="H61" s="16">
        <f>'5-αντίγραφα'!J61</f>
        <v>0</v>
      </c>
      <c r="I61" s="16">
        <f>'6-μεταγραφή'!I61</f>
        <v>60</v>
      </c>
      <c r="J61" s="16">
        <f>'7-προςΔΟΥ'!G61</f>
        <v>50</v>
      </c>
      <c r="K61" s="16">
        <v>25</v>
      </c>
      <c r="L61" s="18">
        <f t="shared" si="2"/>
        <v>164</v>
      </c>
      <c r="M61" s="18"/>
      <c r="N61" s="29">
        <f>M61-'14-βιβλΕσ'!L61</f>
        <v>0</v>
      </c>
      <c r="O61" s="29">
        <f t="shared" si="1"/>
        <v>164</v>
      </c>
      <c r="P61" s="222">
        <v>1</v>
      </c>
      <c r="Q61" s="222" t="s">
        <v>294</v>
      </c>
      <c r="R61" s="222" t="s">
        <v>295</v>
      </c>
      <c r="S61" s="222" t="s">
        <v>296</v>
      </c>
      <c r="T61" s="222" t="s">
        <v>297</v>
      </c>
      <c r="U61" s="222" t="s">
        <v>298</v>
      </c>
      <c r="V61" s="222" t="s">
        <v>299</v>
      </c>
      <c r="W61" s="26"/>
      <c r="X61" s="26"/>
    </row>
    <row r="62" spans="1:24" s="19" customFormat="1">
      <c r="A62" s="14"/>
      <c r="B62" s="115"/>
      <c r="C62" s="15"/>
      <c r="D62" s="267"/>
      <c r="E62" s="18">
        <f>'2-δικαιώματα'!G62</f>
        <v>40</v>
      </c>
      <c r="F62" s="268">
        <f>'3-φύλλα2α'!F62+'3-φύλλα2α'!G62</f>
        <v>-11</v>
      </c>
      <c r="G62" s="268">
        <f>'4-πολλυπρ'!P62</f>
        <v>0</v>
      </c>
      <c r="H62" s="16">
        <f>'5-αντίγραφα'!J62</f>
        <v>0</v>
      </c>
      <c r="I62" s="16">
        <f>'6-μεταγραφή'!I62</f>
        <v>60</v>
      </c>
      <c r="J62" s="16">
        <f>'7-προςΔΟΥ'!G62</f>
        <v>50</v>
      </c>
      <c r="K62" s="16">
        <v>25</v>
      </c>
      <c r="L62" s="18">
        <f t="shared" si="2"/>
        <v>164</v>
      </c>
      <c r="M62" s="18"/>
      <c r="N62" s="29">
        <f>M62-'14-βιβλΕσ'!L62</f>
        <v>0</v>
      </c>
      <c r="O62" s="29">
        <f t="shared" si="1"/>
        <v>164</v>
      </c>
      <c r="P62" s="222">
        <v>1</v>
      </c>
      <c r="Q62" s="222" t="s">
        <v>294</v>
      </c>
      <c r="R62" s="222" t="s">
        <v>295</v>
      </c>
      <c r="S62" s="222" t="s">
        <v>296</v>
      </c>
      <c r="T62" s="222" t="s">
        <v>297</v>
      </c>
      <c r="U62" s="222" t="s">
        <v>298</v>
      </c>
      <c r="V62" s="222" t="s">
        <v>299</v>
      </c>
      <c r="W62" s="26"/>
      <c r="X62" s="26"/>
    </row>
    <row r="63" spans="1:24" s="19" customFormat="1">
      <c r="A63" s="14"/>
      <c r="B63" s="115"/>
      <c r="C63" s="15"/>
      <c r="D63" s="267"/>
      <c r="E63" s="18">
        <f>'2-δικαιώματα'!G63</f>
        <v>40</v>
      </c>
      <c r="F63" s="268">
        <f>'3-φύλλα2α'!F63+'3-φύλλα2α'!G63</f>
        <v>-11</v>
      </c>
      <c r="G63" s="268">
        <f>'4-πολλυπρ'!P63</f>
        <v>0</v>
      </c>
      <c r="H63" s="16">
        <f>'5-αντίγραφα'!J63</f>
        <v>0</v>
      </c>
      <c r="I63" s="16">
        <f>'6-μεταγραφή'!I63</f>
        <v>60</v>
      </c>
      <c r="J63" s="16">
        <f>'7-προςΔΟΥ'!G63</f>
        <v>50</v>
      </c>
      <c r="K63" s="16">
        <v>25</v>
      </c>
      <c r="L63" s="18">
        <f t="shared" si="2"/>
        <v>164</v>
      </c>
      <c r="M63" s="18"/>
      <c r="N63" s="29">
        <f>M63-'14-βιβλΕσ'!L63</f>
        <v>0</v>
      </c>
      <c r="O63" s="29">
        <f t="shared" si="1"/>
        <v>164</v>
      </c>
      <c r="P63" s="222">
        <v>1</v>
      </c>
      <c r="Q63" s="222" t="s">
        <v>294</v>
      </c>
      <c r="R63" s="222" t="s">
        <v>295</v>
      </c>
      <c r="S63" s="222" t="s">
        <v>296</v>
      </c>
      <c r="T63" s="222" t="s">
        <v>297</v>
      </c>
      <c r="U63" s="222" t="s">
        <v>298</v>
      </c>
      <c r="V63" s="222" t="s">
        <v>299</v>
      </c>
      <c r="W63" s="26"/>
      <c r="X63" s="26"/>
    </row>
    <row r="64" spans="1:24" s="19" customFormat="1">
      <c r="A64" s="14"/>
      <c r="B64" s="115"/>
      <c r="C64" s="15"/>
      <c r="D64" s="267"/>
      <c r="E64" s="18">
        <f>'2-δικαιώματα'!G64</f>
        <v>40</v>
      </c>
      <c r="F64" s="268">
        <f>'3-φύλλα2α'!F64+'3-φύλλα2α'!G64</f>
        <v>-11</v>
      </c>
      <c r="G64" s="268">
        <f>'4-πολλυπρ'!P64</f>
        <v>0</v>
      </c>
      <c r="H64" s="16">
        <f>'5-αντίγραφα'!J64</f>
        <v>0</v>
      </c>
      <c r="I64" s="16">
        <f>'6-μεταγραφή'!I64</f>
        <v>60</v>
      </c>
      <c r="J64" s="16">
        <f>'7-προςΔΟΥ'!G64</f>
        <v>50</v>
      </c>
      <c r="K64" s="16">
        <v>25</v>
      </c>
      <c r="L64" s="18">
        <f t="shared" si="2"/>
        <v>164</v>
      </c>
      <c r="M64" s="18"/>
      <c r="N64" s="29">
        <f>M64-'14-βιβλΕσ'!L64</f>
        <v>0</v>
      </c>
      <c r="O64" s="29">
        <f t="shared" si="1"/>
        <v>164</v>
      </c>
      <c r="P64" s="222">
        <v>1</v>
      </c>
      <c r="Q64" s="222" t="s">
        <v>294</v>
      </c>
      <c r="R64" s="222" t="s">
        <v>295</v>
      </c>
      <c r="S64" s="222" t="s">
        <v>296</v>
      </c>
      <c r="T64" s="222" t="s">
        <v>297</v>
      </c>
      <c r="U64" s="222" t="s">
        <v>298</v>
      </c>
      <c r="V64" s="222" t="s">
        <v>299</v>
      </c>
      <c r="W64" s="26"/>
      <c r="X64" s="26"/>
    </row>
    <row r="65" spans="1:24" s="19" customFormat="1">
      <c r="A65" s="14"/>
      <c r="B65" s="115"/>
      <c r="C65" s="15"/>
      <c r="D65" s="267"/>
      <c r="E65" s="18">
        <f>'2-δικαιώματα'!G65</f>
        <v>40</v>
      </c>
      <c r="F65" s="268">
        <f>'3-φύλλα2α'!F65+'3-φύλλα2α'!G65</f>
        <v>-11</v>
      </c>
      <c r="G65" s="268">
        <f>'4-πολλυπρ'!P65</f>
        <v>0</v>
      </c>
      <c r="H65" s="16">
        <f>'5-αντίγραφα'!J65</f>
        <v>0</v>
      </c>
      <c r="I65" s="16">
        <f>'6-μεταγραφή'!I65</f>
        <v>60</v>
      </c>
      <c r="J65" s="16">
        <f>'7-προςΔΟΥ'!G65</f>
        <v>50</v>
      </c>
      <c r="K65" s="16">
        <v>25</v>
      </c>
      <c r="L65" s="18">
        <f t="shared" si="2"/>
        <v>164</v>
      </c>
      <c r="M65" s="18"/>
      <c r="N65" s="29">
        <f>M65-'14-βιβλΕσ'!L65</f>
        <v>0</v>
      </c>
      <c r="O65" s="29">
        <f t="shared" si="1"/>
        <v>164</v>
      </c>
      <c r="P65" s="222">
        <v>1</v>
      </c>
      <c r="Q65" s="222" t="s">
        <v>294</v>
      </c>
      <c r="R65" s="222" t="s">
        <v>295</v>
      </c>
      <c r="S65" s="222" t="s">
        <v>296</v>
      </c>
      <c r="T65" s="222" t="s">
        <v>297</v>
      </c>
      <c r="U65" s="222" t="s">
        <v>298</v>
      </c>
      <c r="V65" s="222" t="s">
        <v>299</v>
      </c>
      <c r="W65" s="26"/>
      <c r="X65" s="26"/>
    </row>
    <row r="66" spans="1:24" s="19" customFormat="1">
      <c r="A66" s="14"/>
      <c r="B66" s="115"/>
      <c r="C66" s="15"/>
      <c r="D66" s="267"/>
      <c r="E66" s="18">
        <f>'2-δικαιώματα'!G66</f>
        <v>40</v>
      </c>
      <c r="F66" s="268">
        <f>'3-φύλλα2α'!F66+'3-φύλλα2α'!G66</f>
        <v>-11</v>
      </c>
      <c r="G66" s="268">
        <f>'4-πολλυπρ'!P66</f>
        <v>0</v>
      </c>
      <c r="H66" s="16">
        <f>'5-αντίγραφα'!J66</f>
        <v>0</v>
      </c>
      <c r="I66" s="16">
        <f>'6-μεταγραφή'!I66</f>
        <v>60</v>
      </c>
      <c r="J66" s="16">
        <f>'7-προςΔΟΥ'!G66</f>
        <v>50</v>
      </c>
      <c r="K66" s="16">
        <v>25</v>
      </c>
      <c r="L66" s="18">
        <f t="shared" ref="L66:L129" si="3">E66+F66+G66+H66+I66+J66+K66</f>
        <v>164</v>
      </c>
      <c r="M66" s="18"/>
      <c r="N66" s="29">
        <f>M66-'14-βιβλΕσ'!L66</f>
        <v>0</v>
      </c>
      <c r="O66" s="29">
        <f t="shared" si="1"/>
        <v>164</v>
      </c>
      <c r="P66" s="222"/>
      <c r="Q66" s="222"/>
      <c r="R66" s="222" t="s">
        <v>198</v>
      </c>
      <c r="S66" s="26"/>
      <c r="T66" s="26"/>
      <c r="U66" s="26"/>
      <c r="V66" s="26"/>
      <c r="W66" s="26"/>
      <c r="X66" s="26"/>
    </row>
    <row r="67" spans="1:24" s="19" customFormat="1">
      <c r="A67" s="14"/>
      <c r="B67" s="115"/>
      <c r="C67" s="15"/>
      <c r="D67" s="267"/>
      <c r="E67" s="18">
        <f>'2-δικαιώματα'!G67</f>
        <v>40</v>
      </c>
      <c r="F67" s="268">
        <f>'3-φύλλα2α'!F67+'3-φύλλα2α'!G67</f>
        <v>-11</v>
      </c>
      <c r="G67" s="268">
        <f>'4-πολλυπρ'!P67</f>
        <v>0</v>
      </c>
      <c r="H67" s="16">
        <f>'5-αντίγραφα'!J67</f>
        <v>0</v>
      </c>
      <c r="I67" s="16">
        <f>'6-μεταγραφή'!I67</f>
        <v>60</v>
      </c>
      <c r="J67" s="16">
        <f>'7-προςΔΟΥ'!G67</f>
        <v>50</v>
      </c>
      <c r="K67" s="16">
        <v>25</v>
      </c>
      <c r="L67" s="18">
        <f t="shared" si="3"/>
        <v>164</v>
      </c>
      <c r="M67" s="18"/>
      <c r="N67" s="29">
        <f>M67-'14-βιβλΕσ'!L67</f>
        <v>0</v>
      </c>
      <c r="O67" s="29">
        <f t="shared" ref="O67:O130" si="4">L67-N67</f>
        <v>164</v>
      </c>
      <c r="P67" s="222">
        <v>1</v>
      </c>
      <c r="Q67" s="222" t="s">
        <v>294</v>
      </c>
      <c r="R67" s="222" t="s">
        <v>295</v>
      </c>
      <c r="S67" s="222" t="s">
        <v>296</v>
      </c>
      <c r="T67" s="222" t="s">
        <v>297</v>
      </c>
      <c r="U67" s="222" t="s">
        <v>298</v>
      </c>
      <c r="V67" s="222" t="s">
        <v>299</v>
      </c>
      <c r="W67" s="26"/>
      <c r="X67" s="26"/>
    </row>
    <row r="68" spans="1:24" s="19" customFormat="1">
      <c r="A68" s="14"/>
      <c r="B68" s="115"/>
      <c r="C68" s="15"/>
      <c r="D68" s="267"/>
      <c r="E68" s="18">
        <f>'2-δικαιώματα'!G68</f>
        <v>40</v>
      </c>
      <c r="F68" s="268">
        <f>'3-φύλλα2α'!F68+'3-φύλλα2α'!G68</f>
        <v>-11</v>
      </c>
      <c r="G68" s="268">
        <f>'4-πολλυπρ'!P68</f>
        <v>0</v>
      </c>
      <c r="H68" s="16">
        <f>'5-αντίγραφα'!J68</f>
        <v>0</v>
      </c>
      <c r="I68" s="16">
        <f>'6-μεταγραφή'!I68</f>
        <v>60</v>
      </c>
      <c r="J68" s="16">
        <f>'7-προςΔΟΥ'!G68</f>
        <v>50</v>
      </c>
      <c r="K68" s="16">
        <v>25</v>
      </c>
      <c r="L68" s="18">
        <f t="shared" si="3"/>
        <v>164</v>
      </c>
      <c r="M68" s="18"/>
      <c r="N68" s="29">
        <f>M68-'14-βιβλΕσ'!L68</f>
        <v>0</v>
      </c>
      <c r="O68" s="29">
        <f t="shared" si="4"/>
        <v>164</v>
      </c>
      <c r="P68" s="222">
        <v>1</v>
      </c>
      <c r="Q68" s="222" t="s">
        <v>294</v>
      </c>
      <c r="R68" s="222" t="s">
        <v>295</v>
      </c>
      <c r="S68" s="222" t="s">
        <v>296</v>
      </c>
      <c r="T68" s="222" t="s">
        <v>297</v>
      </c>
      <c r="U68" s="222" t="s">
        <v>298</v>
      </c>
      <c r="V68" s="222" t="s">
        <v>299</v>
      </c>
      <c r="W68" s="26"/>
      <c r="X68" s="26"/>
    </row>
    <row r="69" spans="1:24" s="19" customFormat="1">
      <c r="A69" s="14"/>
      <c r="B69" s="115"/>
      <c r="C69" s="15"/>
      <c r="D69" s="267"/>
      <c r="E69" s="18">
        <f>'2-δικαιώματα'!G69</f>
        <v>40</v>
      </c>
      <c r="F69" s="268">
        <f>'3-φύλλα2α'!F69+'3-φύλλα2α'!G69</f>
        <v>-11</v>
      </c>
      <c r="G69" s="268">
        <f>'4-πολλυπρ'!P69</f>
        <v>0</v>
      </c>
      <c r="H69" s="16">
        <f>'5-αντίγραφα'!J69</f>
        <v>0</v>
      </c>
      <c r="I69" s="16">
        <f>'6-μεταγραφή'!I69</f>
        <v>60</v>
      </c>
      <c r="J69" s="16">
        <f>'7-προςΔΟΥ'!G69</f>
        <v>50</v>
      </c>
      <c r="K69" s="16">
        <v>25</v>
      </c>
      <c r="L69" s="18">
        <f t="shared" si="3"/>
        <v>164</v>
      </c>
      <c r="M69" s="18"/>
      <c r="N69" s="29">
        <f>M69-'14-βιβλΕσ'!L69</f>
        <v>0</v>
      </c>
      <c r="O69" s="29">
        <f t="shared" si="4"/>
        <v>164</v>
      </c>
      <c r="P69" s="222">
        <v>1</v>
      </c>
      <c r="Q69" s="222" t="s">
        <v>294</v>
      </c>
      <c r="R69" s="222" t="s">
        <v>295</v>
      </c>
      <c r="S69" s="222" t="s">
        <v>296</v>
      </c>
      <c r="T69" s="222" t="s">
        <v>297</v>
      </c>
      <c r="U69" s="222" t="s">
        <v>298</v>
      </c>
      <c r="V69" s="222" t="s">
        <v>299</v>
      </c>
      <c r="W69" s="26"/>
      <c r="X69" s="26"/>
    </row>
    <row r="70" spans="1:24" s="19" customFormat="1">
      <c r="A70" s="14"/>
      <c r="B70" s="115"/>
      <c r="C70" s="15"/>
      <c r="D70" s="267"/>
      <c r="E70" s="18">
        <f>'2-δικαιώματα'!G70</f>
        <v>40</v>
      </c>
      <c r="F70" s="268">
        <f>'3-φύλλα2α'!F70+'3-φύλλα2α'!G70</f>
        <v>-11</v>
      </c>
      <c r="G70" s="268">
        <f>'4-πολλυπρ'!P70</f>
        <v>0</v>
      </c>
      <c r="H70" s="16">
        <f>'5-αντίγραφα'!J70</f>
        <v>0</v>
      </c>
      <c r="I70" s="16">
        <f>'6-μεταγραφή'!I70</f>
        <v>60</v>
      </c>
      <c r="J70" s="16">
        <f>'7-προςΔΟΥ'!G70</f>
        <v>50</v>
      </c>
      <c r="K70" s="16">
        <v>25</v>
      </c>
      <c r="L70" s="18">
        <f t="shared" si="3"/>
        <v>164</v>
      </c>
      <c r="M70" s="18"/>
      <c r="N70" s="29">
        <f>M70-'14-βιβλΕσ'!L70</f>
        <v>0</v>
      </c>
      <c r="O70" s="29">
        <f t="shared" si="4"/>
        <v>164</v>
      </c>
      <c r="P70" s="222">
        <v>1</v>
      </c>
      <c r="Q70" s="222" t="s">
        <v>294</v>
      </c>
      <c r="R70" s="222" t="s">
        <v>295</v>
      </c>
      <c r="S70" s="222" t="s">
        <v>296</v>
      </c>
      <c r="T70" s="222" t="s">
        <v>297</v>
      </c>
      <c r="U70" s="222" t="s">
        <v>298</v>
      </c>
      <c r="V70" s="222" t="s">
        <v>299</v>
      </c>
      <c r="W70" s="26"/>
      <c r="X70" s="26"/>
    </row>
    <row r="71" spans="1:24" s="19" customFormat="1">
      <c r="A71" s="14"/>
      <c r="B71" s="115"/>
      <c r="C71" s="15"/>
      <c r="D71" s="267"/>
      <c r="E71" s="18">
        <f>'2-δικαιώματα'!G71</f>
        <v>40</v>
      </c>
      <c r="F71" s="268">
        <f>'3-φύλλα2α'!F71+'3-φύλλα2α'!G71</f>
        <v>-11</v>
      </c>
      <c r="G71" s="268">
        <f>'4-πολλυπρ'!P71</f>
        <v>0</v>
      </c>
      <c r="H71" s="16">
        <f>'5-αντίγραφα'!J71</f>
        <v>0</v>
      </c>
      <c r="I71" s="16">
        <f>'6-μεταγραφή'!I71</f>
        <v>60</v>
      </c>
      <c r="J71" s="16">
        <f>'7-προςΔΟΥ'!G71</f>
        <v>50</v>
      </c>
      <c r="K71" s="16">
        <v>25</v>
      </c>
      <c r="L71" s="18">
        <f t="shared" si="3"/>
        <v>164</v>
      </c>
      <c r="M71" s="18"/>
      <c r="N71" s="29">
        <f>M71-'14-βιβλΕσ'!L71</f>
        <v>0</v>
      </c>
      <c r="O71" s="29">
        <f t="shared" si="4"/>
        <v>164</v>
      </c>
      <c r="P71" s="222">
        <v>1</v>
      </c>
      <c r="Q71" s="222" t="s">
        <v>294</v>
      </c>
      <c r="R71" s="222" t="s">
        <v>295</v>
      </c>
      <c r="S71" s="222" t="s">
        <v>296</v>
      </c>
      <c r="T71" s="222" t="s">
        <v>297</v>
      </c>
      <c r="U71" s="222" t="s">
        <v>298</v>
      </c>
      <c r="V71" s="222" t="s">
        <v>299</v>
      </c>
      <c r="W71" s="26"/>
      <c r="X71" s="26"/>
    </row>
    <row r="72" spans="1:24" s="19" customFormat="1">
      <c r="A72" s="14"/>
      <c r="B72" s="115"/>
      <c r="C72" s="15"/>
      <c r="D72" s="267"/>
      <c r="E72" s="18">
        <f>'2-δικαιώματα'!G72</f>
        <v>40</v>
      </c>
      <c r="F72" s="268">
        <f>'3-φύλλα2α'!F72+'3-φύλλα2α'!G72</f>
        <v>-11</v>
      </c>
      <c r="G72" s="268">
        <f>'4-πολλυπρ'!P72</f>
        <v>0</v>
      </c>
      <c r="H72" s="16">
        <f>'5-αντίγραφα'!J72</f>
        <v>0</v>
      </c>
      <c r="I72" s="16">
        <f>'6-μεταγραφή'!I72</f>
        <v>60</v>
      </c>
      <c r="J72" s="16">
        <f>'7-προςΔΟΥ'!G72</f>
        <v>50</v>
      </c>
      <c r="K72" s="16">
        <v>25</v>
      </c>
      <c r="L72" s="18">
        <f t="shared" si="3"/>
        <v>164</v>
      </c>
      <c r="M72" s="18"/>
      <c r="N72" s="29">
        <f>M72-'14-βιβλΕσ'!L72</f>
        <v>0</v>
      </c>
      <c r="O72" s="29">
        <f t="shared" si="4"/>
        <v>164</v>
      </c>
      <c r="P72" s="222">
        <v>1</v>
      </c>
      <c r="Q72" s="222" t="s">
        <v>294</v>
      </c>
      <c r="R72" s="222" t="s">
        <v>295</v>
      </c>
      <c r="S72" s="222" t="s">
        <v>296</v>
      </c>
      <c r="T72" s="222" t="s">
        <v>297</v>
      </c>
      <c r="U72" s="222" t="s">
        <v>298</v>
      </c>
      <c r="V72" s="222" t="s">
        <v>299</v>
      </c>
      <c r="W72" s="26"/>
      <c r="X72" s="26"/>
    </row>
    <row r="73" spans="1:24" s="19" customFormat="1">
      <c r="A73" s="14"/>
      <c r="B73" s="115"/>
      <c r="C73" s="15"/>
      <c r="D73" s="267"/>
      <c r="E73" s="18">
        <f>'2-δικαιώματα'!G73</f>
        <v>40</v>
      </c>
      <c r="F73" s="268">
        <f>'3-φύλλα2α'!F73+'3-φύλλα2α'!G73</f>
        <v>-11</v>
      </c>
      <c r="G73" s="268">
        <f>'4-πολλυπρ'!P73</f>
        <v>0</v>
      </c>
      <c r="H73" s="16">
        <f>'5-αντίγραφα'!J73</f>
        <v>0</v>
      </c>
      <c r="I73" s="16">
        <f>'6-μεταγραφή'!I73</f>
        <v>60</v>
      </c>
      <c r="J73" s="16">
        <f>'7-προςΔΟΥ'!G73</f>
        <v>50</v>
      </c>
      <c r="K73" s="16">
        <v>25</v>
      </c>
      <c r="L73" s="18">
        <f t="shared" si="3"/>
        <v>164</v>
      </c>
      <c r="M73" s="18"/>
      <c r="N73" s="29">
        <f>M73-'14-βιβλΕσ'!L73</f>
        <v>0</v>
      </c>
      <c r="O73" s="29">
        <f t="shared" si="4"/>
        <v>164</v>
      </c>
      <c r="P73" s="222">
        <v>1</v>
      </c>
      <c r="Q73" s="222" t="s">
        <v>294</v>
      </c>
      <c r="R73" s="222" t="s">
        <v>295</v>
      </c>
      <c r="S73" s="222" t="s">
        <v>296</v>
      </c>
      <c r="T73" s="222" t="s">
        <v>297</v>
      </c>
      <c r="U73" s="222" t="s">
        <v>298</v>
      </c>
      <c r="V73" s="222" t="s">
        <v>299</v>
      </c>
      <c r="W73" s="26"/>
      <c r="X73" s="26"/>
    </row>
    <row r="74" spans="1:24" s="19" customFormat="1">
      <c r="A74" s="14"/>
      <c r="B74" s="115"/>
      <c r="C74" s="15"/>
      <c r="D74" s="267"/>
      <c r="E74" s="18">
        <f>'2-δικαιώματα'!G74</f>
        <v>40</v>
      </c>
      <c r="F74" s="268">
        <f>'3-φύλλα2α'!F74+'3-φύλλα2α'!G74</f>
        <v>-11</v>
      </c>
      <c r="G74" s="268">
        <f>'4-πολλυπρ'!P74</f>
        <v>0</v>
      </c>
      <c r="H74" s="16">
        <f>'5-αντίγραφα'!J74</f>
        <v>0</v>
      </c>
      <c r="I74" s="16">
        <f>'6-μεταγραφή'!I74</f>
        <v>60</v>
      </c>
      <c r="J74" s="16">
        <f>'7-προςΔΟΥ'!G74</f>
        <v>50</v>
      </c>
      <c r="K74" s="16">
        <v>25</v>
      </c>
      <c r="L74" s="18">
        <f t="shared" si="3"/>
        <v>164</v>
      </c>
      <c r="M74" s="18"/>
      <c r="N74" s="29">
        <f>M74-'14-βιβλΕσ'!L74</f>
        <v>0</v>
      </c>
      <c r="O74" s="29">
        <f t="shared" si="4"/>
        <v>164</v>
      </c>
      <c r="P74" s="222">
        <v>1</v>
      </c>
      <c r="Q74" s="222" t="s">
        <v>294</v>
      </c>
      <c r="R74" s="222" t="s">
        <v>295</v>
      </c>
      <c r="S74" s="222" t="s">
        <v>296</v>
      </c>
      <c r="T74" s="222" t="s">
        <v>297</v>
      </c>
      <c r="U74" s="222" t="s">
        <v>298</v>
      </c>
      <c r="V74" s="222" t="s">
        <v>299</v>
      </c>
      <c r="W74" s="26"/>
      <c r="X74" s="26"/>
    </row>
    <row r="75" spans="1:24" s="19" customFormat="1">
      <c r="A75" s="14"/>
      <c r="B75" s="115"/>
      <c r="C75" s="15"/>
      <c r="D75" s="267"/>
      <c r="E75" s="18">
        <f>'2-δικαιώματα'!G75</f>
        <v>40</v>
      </c>
      <c r="F75" s="268">
        <f>'3-φύλλα2α'!F75+'3-φύλλα2α'!G75</f>
        <v>-11</v>
      </c>
      <c r="G75" s="268">
        <f>'4-πολλυπρ'!P75</f>
        <v>0</v>
      </c>
      <c r="H75" s="16">
        <f>'5-αντίγραφα'!J75</f>
        <v>0</v>
      </c>
      <c r="I75" s="16">
        <f>'6-μεταγραφή'!I75</f>
        <v>60</v>
      </c>
      <c r="J75" s="16">
        <f>'7-προςΔΟΥ'!G75</f>
        <v>50</v>
      </c>
      <c r="K75" s="16">
        <v>25</v>
      </c>
      <c r="L75" s="18">
        <f t="shared" si="3"/>
        <v>164</v>
      </c>
      <c r="M75" s="18"/>
      <c r="N75" s="29">
        <f>M75-'14-βιβλΕσ'!L75</f>
        <v>0</v>
      </c>
      <c r="O75" s="29">
        <f t="shared" si="4"/>
        <v>164</v>
      </c>
      <c r="P75" s="222">
        <v>1</v>
      </c>
      <c r="Q75" s="222" t="s">
        <v>294</v>
      </c>
      <c r="R75" s="222" t="s">
        <v>295</v>
      </c>
      <c r="S75" s="222" t="s">
        <v>296</v>
      </c>
      <c r="T75" s="222" t="s">
        <v>297</v>
      </c>
      <c r="U75" s="222" t="s">
        <v>298</v>
      </c>
      <c r="V75" s="222" t="s">
        <v>299</v>
      </c>
      <c r="W75" s="26"/>
      <c r="X75" s="26"/>
    </row>
    <row r="76" spans="1:24" s="19" customFormat="1">
      <c r="A76" s="14"/>
      <c r="B76" s="115"/>
      <c r="C76" s="15"/>
      <c r="D76" s="267"/>
      <c r="E76" s="18">
        <f>'2-δικαιώματα'!G76</f>
        <v>40</v>
      </c>
      <c r="F76" s="268">
        <f>'3-φύλλα2α'!F76+'3-φύλλα2α'!G76</f>
        <v>-11</v>
      </c>
      <c r="G76" s="268">
        <f>'4-πολλυπρ'!P76</f>
        <v>0</v>
      </c>
      <c r="H76" s="16">
        <f>'5-αντίγραφα'!J76</f>
        <v>0</v>
      </c>
      <c r="I76" s="16">
        <f>'6-μεταγραφή'!I76</f>
        <v>60</v>
      </c>
      <c r="J76" s="16">
        <f>'7-προςΔΟΥ'!G76</f>
        <v>50</v>
      </c>
      <c r="K76" s="16">
        <v>25</v>
      </c>
      <c r="L76" s="18">
        <f t="shared" si="3"/>
        <v>164</v>
      </c>
      <c r="M76" s="18"/>
      <c r="N76" s="29">
        <f>M76-'14-βιβλΕσ'!L76</f>
        <v>0</v>
      </c>
      <c r="O76" s="29">
        <f t="shared" si="4"/>
        <v>164</v>
      </c>
      <c r="P76" s="222">
        <v>1</v>
      </c>
      <c r="Q76" s="222" t="s">
        <v>294</v>
      </c>
      <c r="R76" s="222" t="s">
        <v>295</v>
      </c>
      <c r="S76" s="222" t="s">
        <v>296</v>
      </c>
      <c r="T76" s="222" t="s">
        <v>297</v>
      </c>
      <c r="U76" s="222" t="s">
        <v>298</v>
      </c>
      <c r="V76" s="222" t="s">
        <v>299</v>
      </c>
      <c r="W76" s="26"/>
      <c r="X76" s="26"/>
    </row>
    <row r="77" spans="1:24" s="19" customFormat="1">
      <c r="A77" s="14"/>
      <c r="B77" s="115"/>
      <c r="C77" s="15"/>
      <c r="D77" s="267"/>
      <c r="E77" s="18">
        <f>'2-δικαιώματα'!G77</f>
        <v>40</v>
      </c>
      <c r="F77" s="268">
        <f>'3-φύλλα2α'!F77+'3-φύλλα2α'!G77</f>
        <v>-11</v>
      </c>
      <c r="G77" s="268">
        <f>'4-πολλυπρ'!P77</f>
        <v>0</v>
      </c>
      <c r="H77" s="16">
        <f>'5-αντίγραφα'!J77</f>
        <v>0</v>
      </c>
      <c r="I77" s="16">
        <f>'6-μεταγραφή'!I77</f>
        <v>60</v>
      </c>
      <c r="J77" s="16">
        <f>'7-προςΔΟΥ'!G77</f>
        <v>50</v>
      </c>
      <c r="K77" s="16">
        <v>25</v>
      </c>
      <c r="L77" s="18">
        <f t="shared" si="3"/>
        <v>164</v>
      </c>
      <c r="M77" s="18"/>
      <c r="N77" s="29">
        <f>M77-'14-βιβλΕσ'!L77</f>
        <v>0</v>
      </c>
      <c r="O77" s="29">
        <f t="shared" si="4"/>
        <v>164</v>
      </c>
      <c r="P77" s="222">
        <v>1</v>
      </c>
      <c r="Q77" s="222" t="s">
        <v>294</v>
      </c>
      <c r="R77" s="222" t="s">
        <v>295</v>
      </c>
      <c r="S77" s="222" t="s">
        <v>296</v>
      </c>
      <c r="T77" s="222" t="s">
        <v>297</v>
      </c>
      <c r="U77" s="222" t="s">
        <v>298</v>
      </c>
      <c r="V77" s="222" t="s">
        <v>299</v>
      </c>
      <c r="W77" s="26"/>
      <c r="X77" s="26"/>
    </row>
    <row r="78" spans="1:24" s="19" customFormat="1">
      <c r="A78" s="14"/>
      <c r="B78" s="115"/>
      <c r="C78" s="15"/>
      <c r="D78" s="267"/>
      <c r="E78" s="18">
        <f>'2-δικαιώματα'!G78</f>
        <v>40</v>
      </c>
      <c r="F78" s="268">
        <f>'3-φύλλα2α'!F78+'3-φύλλα2α'!G78</f>
        <v>-11</v>
      </c>
      <c r="G78" s="268">
        <f>'4-πολλυπρ'!P78</f>
        <v>0</v>
      </c>
      <c r="H78" s="16">
        <f>'5-αντίγραφα'!J78</f>
        <v>0</v>
      </c>
      <c r="I78" s="16">
        <f>'6-μεταγραφή'!I78</f>
        <v>60</v>
      </c>
      <c r="J78" s="16">
        <f>'7-προςΔΟΥ'!G78</f>
        <v>50</v>
      </c>
      <c r="K78" s="16">
        <v>25</v>
      </c>
      <c r="L78" s="18">
        <f t="shared" si="3"/>
        <v>164</v>
      </c>
      <c r="M78" s="18"/>
      <c r="N78" s="29">
        <f>M78-'14-βιβλΕσ'!L78</f>
        <v>0</v>
      </c>
      <c r="O78" s="29">
        <f t="shared" si="4"/>
        <v>164</v>
      </c>
      <c r="P78" s="222">
        <v>1</v>
      </c>
      <c r="Q78" s="222" t="s">
        <v>294</v>
      </c>
      <c r="R78" s="222" t="s">
        <v>295</v>
      </c>
      <c r="S78" s="222" t="s">
        <v>296</v>
      </c>
      <c r="T78" s="222" t="s">
        <v>297</v>
      </c>
      <c r="U78" s="222" t="s">
        <v>298</v>
      </c>
      <c r="V78" s="222" t="s">
        <v>299</v>
      </c>
      <c r="W78" s="26"/>
      <c r="X78" s="26"/>
    </row>
    <row r="79" spans="1:24" s="19" customFormat="1">
      <c r="A79" s="14"/>
      <c r="B79" s="115"/>
      <c r="C79" s="15"/>
      <c r="D79" s="267"/>
      <c r="E79" s="18">
        <f>'2-δικαιώματα'!G79</f>
        <v>40</v>
      </c>
      <c r="F79" s="268">
        <f>'3-φύλλα2α'!F79+'3-φύλλα2α'!G79</f>
        <v>-11</v>
      </c>
      <c r="G79" s="268">
        <f>'4-πολλυπρ'!P79</f>
        <v>0</v>
      </c>
      <c r="H79" s="16">
        <f>'5-αντίγραφα'!J79</f>
        <v>0</v>
      </c>
      <c r="I79" s="16">
        <f>'6-μεταγραφή'!I79</f>
        <v>60</v>
      </c>
      <c r="J79" s="16">
        <f>'7-προςΔΟΥ'!G79</f>
        <v>50</v>
      </c>
      <c r="K79" s="16">
        <v>25</v>
      </c>
      <c r="L79" s="18">
        <f t="shared" si="3"/>
        <v>164</v>
      </c>
      <c r="M79" s="18"/>
      <c r="N79" s="29">
        <f>M79-'14-βιβλΕσ'!L79</f>
        <v>0</v>
      </c>
      <c r="O79" s="29">
        <f t="shared" si="4"/>
        <v>164</v>
      </c>
      <c r="P79" s="222">
        <v>1</v>
      </c>
      <c r="Q79" s="222" t="s">
        <v>294</v>
      </c>
      <c r="R79" s="222" t="s">
        <v>295</v>
      </c>
      <c r="S79" s="222" t="s">
        <v>296</v>
      </c>
      <c r="T79" s="222" t="s">
        <v>297</v>
      </c>
      <c r="U79" s="222" t="s">
        <v>298</v>
      </c>
      <c r="V79" s="222" t="s">
        <v>299</v>
      </c>
      <c r="W79" s="26"/>
      <c r="X79" s="26"/>
    </row>
    <row r="80" spans="1:24" s="19" customFormat="1">
      <c r="A80" s="14"/>
      <c r="B80" s="115"/>
      <c r="C80" s="15"/>
      <c r="D80" s="267"/>
      <c r="E80" s="18">
        <f>'2-δικαιώματα'!G80</f>
        <v>40</v>
      </c>
      <c r="F80" s="268">
        <f>'3-φύλλα2α'!F80+'3-φύλλα2α'!G80</f>
        <v>-11</v>
      </c>
      <c r="G80" s="268">
        <f>'4-πολλυπρ'!P80</f>
        <v>0</v>
      </c>
      <c r="H80" s="16">
        <f>'5-αντίγραφα'!J80</f>
        <v>0</v>
      </c>
      <c r="I80" s="16">
        <f>'6-μεταγραφή'!I80</f>
        <v>60</v>
      </c>
      <c r="J80" s="16">
        <f>'7-προςΔΟΥ'!G80</f>
        <v>50</v>
      </c>
      <c r="K80" s="16">
        <v>25</v>
      </c>
      <c r="L80" s="18">
        <f t="shared" si="3"/>
        <v>164</v>
      </c>
      <c r="M80" s="18"/>
      <c r="N80" s="29">
        <f>M80-'14-βιβλΕσ'!L80</f>
        <v>0</v>
      </c>
      <c r="O80" s="29">
        <f t="shared" si="4"/>
        <v>164</v>
      </c>
      <c r="P80" s="222">
        <v>1</v>
      </c>
      <c r="Q80" s="222" t="s">
        <v>294</v>
      </c>
      <c r="R80" s="222" t="s">
        <v>295</v>
      </c>
      <c r="S80" s="222" t="s">
        <v>296</v>
      </c>
      <c r="T80" s="222" t="s">
        <v>297</v>
      </c>
      <c r="U80" s="222" t="s">
        <v>298</v>
      </c>
      <c r="V80" s="222" t="s">
        <v>299</v>
      </c>
      <c r="W80" s="26"/>
      <c r="X80" s="26"/>
    </row>
    <row r="81" spans="1:24" s="19" customFormat="1">
      <c r="A81" s="14"/>
      <c r="B81" s="115"/>
      <c r="C81" s="15"/>
      <c r="D81" s="267"/>
      <c r="E81" s="18">
        <f>'2-δικαιώματα'!G81</f>
        <v>40</v>
      </c>
      <c r="F81" s="268">
        <f>'3-φύλλα2α'!F81+'3-φύλλα2α'!G81</f>
        <v>-11</v>
      </c>
      <c r="G81" s="268">
        <f>'4-πολλυπρ'!P81</f>
        <v>0</v>
      </c>
      <c r="H81" s="16">
        <f>'5-αντίγραφα'!J81</f>
        <v>0</v>
      </c>
      <c r="I81" s="16">
        <f>'6-μεταγραφή'!I81</f>
        <v>60</v>
      </c>
      <c r="J81" s="16">
        <f>'7-προςΔΟΥ'!G81</f>
        <v>50</v>
      </c>
      <c r="K81" s="16">
        <v>25</v>
      </c>
      <c r="L81" s="18">
        <f t="shared" si="3"/>
        <v>164</v>
      </c>
      <c r="M81" s="18"/>
      <c r="N81" s="29">
        <f>M81-'14-βιβλΕσ'!L81</f>
        <v>0</v>
      </c>
      <c r="O81" s="29">
        <f t="shared" si="4"/>
        <v>164</v>
      </c>
      <c r="P81" s="222">
        <v>1</v>
      </c>
      <c r="Q81" s="222" t="s">
        <v>294</v>
      </c>
      <c r="R81" s="222" t="s">
        <v>295</v>
      </c>
      <c r="S81" s="222" t="s">
        <v>296</v>
      </c>
      <c r="T81" s="222" t="s">
        <v>297</v>
      </c>
      <c r="U81" s="222" t="s">
        <v>298</v>
      </c>
      <c r="V81" s="222" t="s">
        <v>299</v>
      </c>
      <c r="W81" s="26"/>
      <c r="X81" s="26"/>
    </row>
    <row r="82" spans="1:24" s="19" customFormat="1">
      <c r="A82" s="14"/>
      <c r="B82" s="115"/>
      <c r="C82" s="15"/>
      <c r="D82" s="267"/>
      <c r="E82" s="18">
        <f>'2-δικαιώματα'!G82</f>
        <v>40</v>
      </c>
      <c r="F82" s="268">
        <f>'3-φύλλα2α'!F82+'3-φύλλα2α'!G82</f>
        <v>-11</v>
      </c>
      <c r="G82" s="268">
        <f>'4-πολλυπρ'!P82</f>
        <v>0</v>
      </c>
      <c r="H82" s="16">
        <f>'5-αντίγραφα'!J82</f>
        <v>0</v>
      </c>
      <c r="I82" s="16">
        <f>'6-μεταγραφή'!I82</f>
        <v>60</v>
      </c>
      <c r="J82" s="16">
        <f>'7-προςΔΟΥ'!G82</f>
        <v>50</v>
      </c>
      <c r="K82" s="16">
        <v>25</v>
      </c>
      <c r="L82" s="18">
        <f t="shared" si="3"/>
        <v>164</v>
      </c>
      <c r="M82" s="18"/>
      <c r="N82" s="29">
        <f>M82-'14-βιβλΕσ'!L82</f>
        <v>0</v>
      </c>
      <c r="O82" s="29">
        <f t="shared" si="4"/>
        <v>164</v>
      </c>
      <c r="P82" s="222">
        <v>1</v>
      </c>
      <c r="Q82" s="222" t="s">
        <v>294</v>
      </c>
      <c r="R82" s="222" t="s">
        <v>295</v>
      </c>
      <c r="S82" s="222" t="s">
        <v>296</v>
      </c>
      <c r="T82" s="222" t="s">
        <v>297</v>
      </c>
      <c r="U82" s="222" t="s">
        <v>298</v>
      </c>
      <c r="V82" s="222" t="s">
        <v>299</v>
      </c>
      <c r="W82" s="26"/>
      <c r="X82" s="26"/>
    </row>
    <row r="83" spans="1:24" s="19" customFormat="1">
      <c r="A83" s="14"/>
      <c r="B83" s="115"/>
      <c r="C83" s="15"/>
      <c r="D83" s="267"/>
      <c r="E83" s="18">
        <f>'2-δικαιώματα'!G83</f>
        <v>40</v>
      </c>
      <c r="F83" s="268">
        <f>'3-φύλλα2α'!F83+'3-φύλλα2α'!G83</f>
        <v>-11</v>
      </c>
      <c r="G83" s="268">
        <f>'4-πολλυπρ'!P83</f>
        <v>0</v>
      </c>
      <c r="H83" s="16">
        <f>'5-αντίγραφα'!J83</f>
        <v>0</v>
      </c>
      <c r="I83" s="16">
        <f>'6-μεταγραφή'!I83</f>
        <v>60</v>
      </c>
      <c r="J83" s="16">
        <f>'7-προςΔΟΥ'!G83</f>
        <v>50</v>
      </c>
      <c r="K83" s="16">
        <v>25</v>
      </c>
      <c r="L83" s="18">
        <f t="shared" si="3"/>
        <v>164</v>
      </c>
      <c r="M83" s="18"/>
      <c r="N83" s="29">
        <f>M83-'14-βιβλΕσ'!L83</f>
        <v>0</v>
      </c>
      <c r="O83" s="29">
        <f t="shared" si="4"/>
        <v>164</v>
      </c>
      <c r="P83" s="222">
        <v>1</v>
      </c>
      <c r="Q83" s="222" t="s">
        <v>294</v>
      </c>
      <c r="R83" s="222" t="s">
        <v>295</v>
      </c>
      <c r="S83" s="222" t="s">
        <v>296</v>
      </c>
      <c r="T83" s="222" t="s">
        <v>297</v>
      </c>
      <c r="U83" s="222" t="s">
        <v>298</v>
      </c>
      <c r="V83" s="222" t="s">
        <v>299</v>
      </c>
      <c r="W83" s="26"/>
      <c r="X83" s="26"/>
    </row>
    <row r="84" spans="1:24" s="19" customFormat="1">
      <c r="A84" s="14"/>
      <c r="B84" s="115"/>
      <c r="C84" s="15"/>
      <c r="D84" s="267"/>
      <c r="E84" s="18">
        <f>'2-δικαιώματα'!G84</f>
        <v>40</v>
      </c>
      <c r="F84" s="268">
        <f>'3-φύλλα2α'!F84+'3-φύλλα2α'!G84</f>
        <v>-11</v>
      </c>
      <c r="G84" s="268">
        <f>'4-πολλυπρ'!P84</f>
        <v>0</v>
      </c>
      <c r="H84" s="16">
        <f>'5-αντίγραφα'!J84</f>
        <v>0</v>
      </c>
      <c r="I84" s="16">
        <f>'6-μεταγραφή'!I84</f>
        <v>60</v>
      </c>
      <c r="J84" s="16">
        <f>'7-προςΔΟΥ'!G84</f>
        <v>50</v>
      </c>
      <c r="K84" s="16">
        <v>25</v>
      </c>
      <c r="L84" s="18">
        <f t="shared" si="3"/>
        <v>164</v>
      </c>
      <c r="M84" s="18"/>
      <c r="N84" s="29">
        <f>M84-'14-βιβλΕσ'!L84</f>
        <v>0</v>
      </c>
      <c r="O84" s="29">
        <f t="shared" si="4"/>
        <v>164</v>
      </c>
      <c r="P84" s="222">
        <v>1</v>
      </c>
      <c r="Q84" s="222" t="s">
        <v>294</v>
      </c>
      <c r="R84" s="222" t="s">
        <v>295</v>
      </c>
      <c r="S84" s="222" t="s">
        <v>296</v>
      </c>
      <c r="T84" s="222" t="s">
        <v>297</v>
      </c>
      <c r="U84" s="222" t="s">
        <v>298</v>
      </c>
      <c r="V84" s="222" t="s">
        <v>299</v>
      </c>
      <c r="W84" s="26"/>
      <c r="X84" s="26"/>
    </row>
    <row r="85" spans="1:24" s="19" customFormat="1">
      <c r="A85" s="14"/>
      <c r="B85" s="115"/>
      <c r="C85" s="15"/>
      <c r="D85" s="267"/>
      <c r="E85" s="18">
        <f>'2-δικαιώματα'!G85</f>
        <v>40</v>
      </c>
      <c r="F85" s="268">
        <f>'3-φύλλα2α'!F85+'3-φύλλα2α'!G85</f>
        <v>-11</v>
      </c>
      <c r="G85" s="268">
        <f>'4-πολλυπρ'!P85</f>
        <v>0</v>
      </c>
      <c r="H85" s="16">
        <f>'5-αντίγραφα'!J85</f>
        <v>0</v>
      </c>
      <c r="I85" s="16">
        <f>'6-μεταγραφή'!I85</f>
        <v>60</v>
      </c>
      <c r="J85" s="16">
        <f>'7-προςΔΟΥ'!G85</f>
        <v>50</v>
      </c>
      <c r="K85" s="16">
        <v>25</v>
      </c>
      <c r="L85" s="18">
        <f t="shared" si="3"/>
        <v>164</v>
      </c>
      <c r="M85" s="18"/>
      <c r="N85" s="29">
        <f>M85-'14-βιβλΕσ'!L85</f>
        <v>0</v>
      </c>
      <c r="O85" s="29">
        <f t="shared" si="4"/>
        <v>164</v>
      </c>
      <c r="P85" s="222">
        <v>1</v>
      </c>
      <c r="Q85" s="222" t="s">
        <v>294</v>
      </c>
      <c r="R85" s="222" t="s">
        <v>295</v>
      </c>
      <c r="S85" s="222" t="s">
        <v>296</v>
      </c>
      <c r="T85" s="222" t="s">
        <v>297</v>
      </c>
      <c r="U85" s="222" t="s">
        <v>298</v>
      </c>
      <c r="V85" s="222" t="s">
        <v>299</v>
      </c>
      <c r="W85" s="26"/>
      <c r="X85" s="26"/>
    </row>
    <row r="86" spans="1:24" s="19" customFormat="1">
      <c r="A86" s="14"/>
      <c r="B86" s="115"/>
      <c r="C86" s="15"/>
      <c r="D86" s="267"/>
      <c r="E86" s="18">
        <f>'2-δικαιώματα'!G86</f>
        <v>40</v>
      </c>
      <c r="F86" s="268">
        <f>'3-φύλλα2α'!F86+'3-φύλλα2α'!G86</f>
        <v>-11</v>
      </c>
      <c r="G86" s="268">
        <f>'4-πολλυπρ'!P86</f>
        <v>0</v>
      </c>
      <c r="H86" s="16">
        <f>'5-αντίγραφα'!J86</f>
        <v>0</v>
      </c>
      <c r="I86" s="16">
        <f>'6-μεταγραφή'!I86</f>
        <v>60</v>
      </c>
      <c r="J86" s="16">
        <f>'7-προςΔΟΥ'!G86</f>
        <v>50</v>
      </c>
      <c r="K86" s="16">
        <v>25</v>
      </c>
      <c r="L86" s="18">
        <f t="shared" si="3"/>
        <v>164</v>
      </c>
      <c r="M86" s="18"/>
      <c r="N86" s="29">
        <f>M86-'14-βιβλΕσ'!L86</f>
        <v>0</v>
      </c>
      <c r="O86" s="29">
        <f t="shared" si="4"/>
        <v>164</v>
      </c>
      <c r="P86" s="222">
        <v>1</v>
      </c>
      <c r="Q86" s="222" t="s">
        <v>294</v>
      </c>
      <c r="R86" s="222" t="s">
        <v>295</v>
      </c>
      <c r="S86" s="222" t="s">
        <v>296</v>
      </c>
      <c r="T86" s="222" t="s">
        <v>297</v>
      </c>
      <c r="U86" s="222" t="s">
        <v>298</v>
      </c>
      <c r="V86" s="222" t="s">
        <v>299</v>
      </c>
      <c r="W86" s="26"/>
      <c r="X86" s="26"/>
    </row>
    <row r="87" spans="1:24" s="19" customFormat="1">
      <c r="A87" s="14"/>
      <c r="B87" s="115"/>
      <c r="C87" s="15"/>
      <c r="D87" s="267"/>
      <c r="E87" s="18">
        <f>'2-δικαιώματα'!G87</f>
        <v>40</v>
      </c>
      <c r="F87" s="268">
        <f>'3-φύλλα2α'!F87+'3-φύλλα2α'!G87</f>
        <v>-11</v>
      </c>
      <c r="G87" s="268">
        <f>'4-πολλυπρ'!P87</f>
        <v>0</v>
      </c>
      <c r="H87" s="16">
        <f>'5-αντίγραφα'!J87</f>
        <v>0</v>
      </c>
      <c r="I87" s="16">
        <f>'6-μεταγραφή'!I87</f>
        <v>60</v>
      </c>
      <c r="J87" s="16">
        <f>'7-προςΔΟΥ'!G87</f>
        <v>50</v>
      </c>
      <c r="K87" s="16">
        <v>25</v>
      </c>
      <c r="L87" s="18">
        <f t="shared" si="3"/>
        <v>164</v>
      </c>
      <c r="M87" s="18"/>
      <c r="N87" s="29">
        <f>M87-'14-βιβλΕσ'!L87</f>
        <v>0</v>
      </c>
      <c r="O87" s="29">
        <f t="shared" si="4"/>
        <v>164</v>
      </c>
      <c r="P87" s="222">
        <v>1</v>
      </c>
      <c r="Q87" s="222" t="s">
        <v>294</v>
      </c>
      <c r="R87" s="222" t="s">
        <v>295</v>
      </c>
      <c r="S87" s="222" t="s">
        <v>296</v>
      </c>
      <c r="T87" s="222" t="s">
        <v>297</v>
      </c>
      <c r="U87" s="222" t="s">
        <v>298</v>
      </c>
      <c r="V87" s="222" t="s">
        <v>299</v>
      </c>
      <c r="W87" s="26"/>
      <c r="X87" s="26"/>
    </row>
    <row r="88" spans="1:24" s="19" customFormat="1">
      <c r="A88" s="14"/>
      <c r="B88" s="115"/>
      <c r="C88" s="15"/>
      <c r="D88" s="267"/>
      <c r="E88" s="18">
        <f>'2-δικαιώματα'!G88</f>
        <v>40</v>
      </c>
      <c r="F88" s="268">
        <f>'3-φύλλα2α'!F88+'3-φύλλα2α'!G88</f>
        <v>-11</v>
      </c>
      <c r="G88" s="268">
        <f>'4-πολλυπρ'!P88</f>
        <v>0</v>
      </c>
      <c r="H88" s="16">
        <f>'5-αντίγραφα'!J88</f>
        <v>0</v>
      </c>
      <c r="I88" s="16">
        <f>'6-μεταγραφή'!I88</f>
        <v>60</v>
      </c>
      <c r="J88" s="16">
        <f>'7-προςΔΟΥ'!G88</f>
        <v>50</v>
      </c>
      <c r="K88" s="16">
        <v>25</v>
      </c>
      <c r="L88" s="18">
        <f t="shared" si="3"/>
        <v>164</v>
      </c>
      <c r="M88" s="18"/>
      <c r="N88" s="29">
        <f>M88-'14-βιβλΕσ'!L88</f>
        <v>0</v>
      </c>
      <c r="O88" s="29">
        <f t="shared" si="4"/>
        <v>164</v>
      </c>
      <c r="P88" s="222">
        <v>1</v>
      </c>
      <c r="Q88" s="222" t="s">
        <v>294</v>
      </c>
      <c r="R88" s="222" t="s">
        <v>295</v>
      </c>
      <c r="S88" s="222" t="s">
        <v>296</v>
      </c>
      <c r="T88" s="222" t="s">
        <v>297</v>
      </c>
      <c r="U88" s="222" t="s">
        <v>298</v>
      </c>
      <c r="V88" s="222" t="s">
        <v>299</v>
      </c>
      <c r="W88" s="26"/>
      <c r="X88" s="26"/>
    </row>
    <row r="89" spans="1:24" s="19" customFormat="1">
      <c r="A89" s="14"/>
      <c r="B89" s="115"/>
      <c r="C89" s="15"/>
      <c r="D89" s="267"/>
      <c r="E89" s="18">
        <f>'2-δικαιώματα'!G89</f>
        <v>40</v>
      </c>
      <c r="F89" s="268">
        <f>'3-φύλλα2α'!F89+'3-φύλλα2α'!G89</f>
        <v>-11</v>
      </c>
      <c r="G89" s="268">
        <f>'4-πολλυπρ'!P89</f>
        <v>0</v>
      </c>
      <c r="H89" s="16">
        <f>'5-αντίγραφα'!J89</f>
        <v>0</v>
      </c>
      <c r="I89" s="16">
        <f>'6-μεταγραφή'!I89</f>
        <v>60</v>
      </c>
      <c r="J89" s="16">
        <f>'7-προςΔΟΥ'!G89</f>
        <v>50</v>
      </c>
      <c r="K89" s="16">
        <v>25</v>
      </c>
      <c r="L89" s="18">
        <f t="shared" si="3"/>
        <v>164</v>
      </c>
      <c r="M89" s="18"/>
      <c r="N89" s="29">
        <f>M89-'14-βιβλΕσ'!L89</f>
        <v>0</v>
      </c>
      <c r="O89" s="29">
        <f t="shared" si="4"/>
        <v>164</v>
      </c>
      <c r="P89" s="222">
        <v>1</v>
      </c>
      <c r="Q89" s="222" t="s">
        <v>294</v>
      </c>
      <c r="R89" s="222" t="s">
        <v>295</v>
      </c>
      <c r="S89" s="222" t="s">
        <v>296</v>
      </c>
      <c r="T89" s="222" t="s">
        <v>297</v>
      </c>
      <c r="U89" s="222" t="s">
        <v>298</v>
      </c>
      <c r="V89" s="222" t="s">
        <v>299</v>
      </c>
      <c r="W89" s="26"/>
      <c r="X89" s="26"/>
    </row>
    <row r="90" spans="1:24" s="19" customFormat="1">
      <c r="A90" s="14"/>
      <c r="B90" s="115"/>
      <c r="C90" s="15"/>
      <c r="D90" s="267"/>
      <c r="E90" s="18">
        <f>'2-δικαιώματα'!G90</f>
        <v>40</v>
      </c>
      <c r="F90" s="268">
        <f>'3-φύλλα2α'!F90+'3-φύλλα2α'!G90</f>
        <v>-11</v>
      </c>
      <c r="G90" s="268">
        <f>'4-πολλυπρ'!P90</f>
        <v>0</v>
      </c>
      <c r="H90" s="16">
        <f>'5-αντίγραφα'!J90</f>
        <v>0</v>
      </c>
      <c r="I90" s="16">
        <f>'6-μεταγραφή'!I90</f>
        <v>60</v>
      </c>
      <c r="J90" s="16">
        <f>'7-προςΔΟΥ'!G90</f>
        <v>50</v>
      </c>
      <c r="K90" s="16">
        <v>25</v>
      </c>
      <c r="L90" s="18">
        <f t="shared" si="3"/>
        <v>164</v>
      </c>
      <c r="M90" s="18"/>
      <c r="N90" s="29">
        <f>M90-'14-βιβλΕσ'!L90</f>
        <v>0</v>
      </c>
      <c r="O90" s="29">
        <f t="shared" si="4"/>
        <v>164</v>
      </c>
      <c r="P90" s="222">
        <v>1</v>
      </c>
      <c r="Q90" s="222" t="s">
        <v>294</v>
      </c>
      <c r="R90" s="222" t="s">
        <v>295</v>
      </c>
      <c r="S90" s="222" t="s">
        <v>296</v>
      </c>
      <c r="T90" s="222" t="s">
        <v>297</v>
      </c>
      <c r="U90" s="222" t="s">
        <v>298</v>
      </c>
      <c r="V90" s="222" t="s">
        <v>299</v>
      </c>
      <c r="W90" s="26"/>
      <c r="X90" s="26"/>
    </row>
    <row r="91" spans="1:24" s="19" customFormat="1">
      <c r="A91" s="14"/>
      <c r="B91" s="115"/>
      <c r="C91" s="15"/>
      <c r="D91" s="267"/>
      <c r="E91" s="18">
        <f>'2-δικαιώματα'!G91</f>
        <v>40</v>
      </c>
      <c r="F91" s="268">
        <f>'3-φύλλα2α'!F91+'3-φύλλα2α'!G91</f>
        <v>-11</v>
      </c>
      <c r="G91" s="268">
        <f>'4-πολλυπρ'!P91</f>
        <v>0</v>
      </c>
      <c r="H91" s="16">
        <f>'5-αντίγραφα'!J91</f>
        <v>0</v>
      </c>
      <c r="I91" s="16">
        <f>'6-μεταγραφή'!I91</f>
        <v>60</v>
      </c>
      <c r="J91" s="16">
        <f>'7-προςΔΟΥ'!G91</f>
        <v>50</v>
      </c>
      <c r="K91" s="16">
        <v>25</v>
      </c>
      <c r="L91" s="18">
        <f t="shared" si="3"/>
        <v>164</v>
      </c>
      <c r="M91" s="18"/>
      <c r="N91" s="29">
        <f>M91-'14-βιβλΕσ'!L91</f>
        <v>0</v>
      </c>
      <c r="O91" s="29">
        <f t="shared" si="4"/>
        <v>164</v>
      </c>
      <c r="P91" s="222">
        <v>1</v>
      </c>
      <c r="Q91" s="222" t="s">
        <v>294</v>
      </c>
      <c r="R91" s="222" t="s">
        <v>295</v>
      </c>
      <c r="S91" s="222" t="s">
        <v>296</v>
      </c>
      <c r="T91" s="222" t="s">
        <v>297</v>
      </c>
      <c r="U91" s="222" t="s">
        <v>298</v>
      </c>
      <c r="V91" s="222" t="s">
        <v>299</v>
      </c>
      <c r="W91" s="26"/>
      <c r="X91" s="26"/>
    </row>
    <row r="92" spans="1:24" s="19" customFormat="1">
      <c r="A92" s="14"/>
      <c r="B92" s="115"/>
      <c r="C92" s="15"/>
      <c r="D92" s="267"/>
      <c r="E92" s="18">
        <f>'2-δικαιώματα'!G92</f>
        <v>40</v>
      </c>
      <c r="F92" s="268">
        <f>'3-φύλλα2α'!F92+'3-φύλλα2α'!G92</f>
        <v>-11</v>
      </c>
      <c r="G92" s="268">
        <f>'4-πολλυπρ'!P92</f>
        <v>0</v>
      </c>
      <c r="H92" s="16">
        <f>'5-αντίγραφα'!J92</f>
        <v>0</v>
      </c>
      <c r="I92" s="16">
        <f>'6-μεταγραφή'!I92</f>
        <v>60</v>
      </c>
      <c r="J92" s="16">
        <f>'7-προςΔΟΥ'!G92</f>
        <v>50</v>
      </c>
      <c r="K92" s="16">
        <v>25</v>
      </c>
      <c r="L92" s="18">
        <f t="shared" si="3"/>
        <v>164</v>
      </c>
      <c r="M92" s="18"/>
      <c r="N92" s="29">
        <f>M92-'14-βιβλΕσ'!L92</f>
        <v>0</v>
      </c>
      <c r="O92" s="29">
        <f t="shared" si="4"/>
        <v>164</v>
      </c>
      <c r="P92" s="222">
        <v>1</v>
      </c>
      <c r="Q92" s="222" t="s">
        <v>294</v>
      </c>
      <c r="R92" s="222" t="s">
        <v>295</v>
      </c>
      <c r="S92" s="222" t="s">
        <v>296</v>
      </c>
      <c r="T92" s="222" t="s">
        <v>297</v>
      </c>
      <c r="U92" s="222" t="s">
        <v>298</v>
      </c>
      <c r="V92" s="222" t="s">
        <v>299</v>
      </c>
      <c r="W92" s="26"/>
      <c r="X92" s="26"/>
    </row>
    <row r="93" spans="1:24" s="19" customFormat="1">
      <c r="A93" s="14"/>
      <c r="B93" s="115"/>
      <c r="C93" s="15"/>
      <c r="D93" s="267"/>
      <c r="E93" s="18">
        <f>'2-δικαιώματα'!G93</f>
        <v>40</v>
      </c>
      <c r="F93" s="268">
        <f>'3-φύλλα2α'!F93+'3-φύλλα2α'!G93</f>
        <v>-11</v>
      </c>
      <c r="G93" s="268">
        <f>'4-πολλυπρ'!P93</f>
        <v>0</v>
      </c>
      <c r="H93" s="16">
        <f>'5-αντίγραφα'!J93</f>
        <v>0</v>
      </c>
      <c r="I93" s="16">
        <f>'6-μεταγραφή'!I93</f>
        <v>60</v>
      </c>
      <c r="J93" s="16">
        <f>'7-προςΔΟΥ'!G93</f>
        <v>50</v>
      </c>
      <c r="K93" s="16">
        <v>25</v>
      </c>
      <c r="L93" s="18">
        <f t="shared" si="3"/>
        <v>164</v>
      </c>
      <c r="M93" s="18"/>
      <c r="N93" s="29">
        <f>M93-'14-βιβλΕσ'!L93</f>
        <v>0</v>
      </c>
      <c r="O93" s="29">
        <f t="shared" si="4"/>
        <v>164</v>
      </c>
      <c r="P93" s="222">
        <v>1</v>
      </c>
      <c r="Q93" s="222" t="s">
        <v>294</v>
      </c>
      <c r="R93" s="222" t="s">
        <v>295</v>
      </c>
      <c r="S93" s="222" t="s">
        <v>296</v>
      </c>
      <c r="T93" s="222" t="s">
        <v>297</v>
      </c>
      <c r="U93" s="222" t="s">
        <v>298</v>
      </c>
      <c r="V93" s="222" t="s">
        <v>299</v>
      </c>
      <c r="W93" s="26"/>
      <c r="X93" s="26"/>
    </row>
    <row r="94" spans="1:24" s="19" customFormat="1">
      <c r="A94" s="14"/>
      <c r="B94" s="115"/>
      <c r="C94" s="15"/>
      <c r="D94" s="267"/>
      <c r="E94" s="18">
        <f>'2-δικαιώματα'!G94</f>
        <v>40</v>
      </c>
      <c r="F94" s="268">
        <f>'3-φύλλα2α'!F94+'3-φύλλα2α'!G94</f>
        <v>-11</v>
      </c>
      <c r="G94" s="268">
        <f>'4-πολλυπρ'!P94</f>
        <v>0</v>
      </c>
      <c r="H94" s="16">
        <f>'5-αντίγραφα'!J94</f>
        <v>0</v>
      </c>
      <c r="I94" s="16">
        <f>'6-μεταγραφή'!I94</f>
        <v>60</v>
      </c>
      <c r="J94" s="16">
        <f>'7-προςΔΟΥ'!G94</f>
        <v>50</v>
      </c>
      <c r="K94" s="16">
        <v>25</v>
      </c>
      <c r="L94" s="18">
        <f t="shared" si="3"/>
        <v>164</v>
      </c>
      <c r="M94" s="18"/>
      <c r="N94" s="29">
        <f>M94-'14-βιβλΕσ'!L94</f>
        <v>0</v>
      </c>
      <c r="O94" s="29">
        <f t="shared" si="4"/>
        <v>164</v>
      </c>
      <c r="P94" s="222">
        <v>1</v>
      </c>
      <c r="Q94" s="222" t="s">
        <v>294</v>
      </c>
      <c r="R94" s="222" t="s">
        <v>295</v>
      </c>
      <c r="S94" s="222" t="s">
        <v>296</v>
      </c>
      <c r="T94" s="222" t="s">
        <v>297</v>
      </c>
      <c r="U94" s="222" t="s">
        <v>298</v>
      </c>
      <c r="V94" s="222" t="s">
        <v>299</v>
      </c>
      <c r="W94" s="26"/>
      <c r="X94" s="26"/>
    </row>
    <row r="95" spans="1:24" s="19" customFormat="1">
      <c r="A95" s="14"/>
      <c r="B95" s="115"/>
      <c r="C95" s="15"/>
      <c r="D95" s="267"/>
      <c r="E95" s="18">
        <f>'2-δικαιώματα'!G95</f>
        <v>40</v>
      </c>
      <c r="F95" s="268">
        <f>'3-φύλλα2α'!F95+'3-φύλλα2α'!G95</f>
        <v>-11</v>
      </c>
      <c r="G95" s="268">
        <f>'4-πολλυπρ'!P95</f>
        <v>0</v>
      </c>
      <c r="H95" s="16">
        <f>'5-αντίγραφα'!J95</f>
        <v>0</v>
      </c>
      <c r="I95" s="16">
        <f>'6-μεταγραφή'!I95</f>
        <v>60</v>
      </c>
      <c r="J95" s="16">
        <f>'7-προςΔΟΥ'!G95</f>
        <v>50</v>
      </c>
      <c r="K95" s="16">
        <v>25</v>
      </c>
      <c r="L95" s="18">
        <f t="shared" si="3"/>
        <v>164</v>
      </c>
      <c r="M95" s="18"/>
      <c r="N95" s="29">
        <f>M95-'14-βιβλΕσ'!L95</f>
        <v>0</v>
      </c>
      <c r="O95" s="29">
        <f t="shared" si="4"/>
        <v>164</v>
      </c>
      <c r="P95" s="222">
        <v>1</v>
      </c>
      <c r="Q95" s="222" t="s">
        <v>294</v>
      </c>
      <c r="R95" s="222" t="s">
        <v>295</v>
      </c>
      <c r="S95" s="222" t="s">
        <v>296</v>
      </c>
      <c r="T95" s="222" t="s">
        <v>297</v>
      </c>
      <c r="U95" s="222" t="s">
        <v>298</v>
      </c>
      <c r="V95" s="222" t="s">
        <v>299</v>
      </c>
      <c r="W95" s="26"/>
      <c r="X95" s="26"/>
    </row>
    <row r="96" spans="1:24" s="19" customFormat="1">
      <c r="A96" s="14"/>
      <c r="B96" s="115"/>
      <c r="C96" s="15"/>
      <c r="D96" s="267"/>
      <c r="E96" s="18">
        <f>'2-δικαιώματα'!G96</f>
        <v>40</v>
      </c>
      <c r="F96" s="268">
        <f>'3-φύλλα2α'!F96+'3-φύλλα2α'!G96</f>
        <v>-11</v>
      </c>
      <c r="G96" s="268">
        <f>'4-πολλυπρ'!P96</f>
        <v>0</v>
      </c>
      <c r="H96" s="16">
        <f>'5-αντίγραφα'!J96</f>
        <v>0</v>
      </c>
      <c r="I96" s="16">
        <f>'6-μεταγραφή'!I96</f>
        <v>60</v>
      </c>
      <c r="J96" s="16">
        <f>'7-προςΔΟΥ'!G96</f>
        <v>50</v>
      </c>
      <c r="K96" s="16">
        <v>25</v>
      </c>
      <c r="L96" s="18">
        <f t="shared" si="3"/>
        <v>164</v>
      </c>
      <c r="M96" s="18"/>
      <c r="N96" s="29">
        <f>M96-'14-βιβλΕσ'!L96</f>
        <v>0</v>
      </c>
      <c r="O96" s="29">
        <f t="shared" si="4"/>
        <v>164</v>
      </c>
      <c r="P96" s="222">
        <v>1</v>
      </c>
      <c r="Q96" s="222" t="s">
        <v>294</v>
      </c>
      <c r="R96" s="222" t="s">
        <v>295</v>
      </c>
      <c r="S96" s="222" t="s">
        <v>296</v>
      </c>
      <c r="T96" s="222" t="s">
        <v>297</v>
      </c>
      <c r="U96" s="222" t="s">
        <v>298</v>
      </c>
      <c r="V96" s="222" t="s">
        <v>299</v>
      </c>
      <c r="W96" s="26"/>
      <c r="X96" s="26"/>
    </row>
    <row r="97" spans="1:24" s="19" customFormat="1">
      <c r="A97" s="14"/>
      <c r="B97" s="115"/>
      <c r="C97" s="15"/>
      <c r="D97" s="267"/>
      <c r="E97" s="18">
        <f>'2-δικαιώματα'!G97</f>
        <v>40</v>
      </c>
      <c r="F97" s="268">
        <f>'3-φύλλα2α'!F97+'3-φύλλα2α'!G97</f>
        <v>-11</v>
      </c>
      <c r="G97" s="268">
        <f>'4-πολλυπρ'!P97</f>
        <v>0</v>
      </c>
      <c r="H97" s="16">
        <f>'5-αντίγραφα'!J97</f>
        <v>0</v>
      </c>
      <c r="I97" s="16">
        <f>'6-μεταγραφή'!I97</f>
        <v>60</v>
      </c>
      <c r="J97" s="16">
        <f>'7-προςΔΟΥ'!G97</f>
        <v>50</v>
      </c>
      <c r="K97" s="16">
        <v>25</v>
      </c>
      <c r="L97" s="18">
        <f t="shared" si="3"/>
        <v>164</v>
      </c>
      <c r="M97" s="18"/>
      <c r="N97" s="29">
        <f>M97-'14-βιβλΕσ'!L97</f>
        <v>0</v>
      </c>
      <c r="O97" s="29">
        <f t="shared" si="4"/>
        <v>164</v>
      </c>
      <c r="P97" s="222">
        <v>1</v>
      </c>
      <c r="Q97" s="222" t="s">
        <v>294</v>
      </c>
      <c r="R97" s="222" t="s">
        <v>295</v>
      </c>
      <c r="S97" s="222" t="s">
        <v>296</v>
      </c>
      <c r="T97" s="222" t="s">
        <v>297</v>
      </c>
      <c r="U97" s="222" t="s">
        <v>298</v>
      </c>
      <c r="V97" s="222" t="s">
        <v>299</v>
      </c>
      <c r="W97" s="26"/>
      <c r="X97" s="26"/>
    </row>
    <row r="98" spans="1:24" s="19" customFormat="1">
      <c r="A98" s="14"/>
      <c r="B98" s="115"/>
      <c r="C98" s="15"/>
      <c r="D98" s="267"/>
      <c r="E98" s="18">
        <f>'2-δικαιώματα'!G98</f>
        <v>40</v>
      </c>
      <c r="F98" s="268">
        <f>'3-φύλλα2α'!F98+'3-φύλλα2α'!G98</f>
        <v>-11</v>
      </c>
      <c r="G98" s="268">
        <f>'4-πολλυπρ'!P98</f>
        <v>0</v>
      </c>
      <c r="H98" s="16">
        <f>'5-αντίγραφα'!J98</f>
        <v>0</v>
      </c>
      <c r="I98" s="16">
        <f>'6-μεταγραφή'!I98</f>
        <v>60</v>
      </c>
      <c r="J98" s="16">
        <f>'7-προςΔΟΥ'!G98</f>
        <v>50</v>
      </c>
      <c r="K98" s="16">
        <v>25</v>
      </c>
      <c r="L98" s="18">
        <f t="shared" si="3"/>
        <v>164</v>
      </c>
      <c r="M98" s="18"/>
      <c r="N98" s="29">
        <f>M98-'14-βιβλΕσ'!L98</f>
        <v>0</v>
      </c>
      <c r="O98" s="29">
        <f t="shared" si="4"/>
        <v>164</v>
      </c>
      <c r="P98" s="222">
        <v>1</v>
      </c>
      <c r="Q98" s="222" t="s">
        <v>294</v>
      </c>
      <c r="R98" s="222" t="s">
        <v>295</v>
      </c>
      <c r="S98" s="222" t="s">
        <v>296</v>
      </c>
      <c r="T98" s="222" t="s">
        <v>297</v>
      </c>
      <c r="U98" s="222" t="s">
        <v>298</v>
      </c>
      <c r="V98" s="222" t="s">
        <v>299</v>
      </c>
      <c r="W98" s="26"/>
      <c r="X98" s="26"/>
    </row>
    <row r="99" spans="1:24" s="19" customFormat="1">
      <c r="A99" s="14"/>
      <c r="B99" s="115"/>
      <c r="C99" s="15"/>
      <c r="D99" s="267"/>
      <c r="E99" s="18">
        <f>'2-δικαιώματα'!G99</f>
        <v>40</v>
      </c>
      <c r="F99" s="268">
        <f>'3-φύλλα2α'!F99+'3-φύλλα2α'!G99</f>
        <v>-11</v>
      </c>
      <c r="G99" s="268">
        <f>'4-πολλυπρ'!P99</f>
        <v>0</v>
      </c>
      <c r="H99" s="16">
        <f>'5-αντίγραφα'!J99</f>
        <v>0</v>
      </c>
      <c r="I99" s="16">
        <f>'6-μεταγραφή'!I99</f>
        <v>60</v>
      </c>
      <c r="J99" s="16">
        <f>'7-προςΔΟΥ'!G99</f>
        <v>50</v>
      </c>
      <c r="K99" s="16">
        <v>25</v>
      </c>
      <c r="L99" s="18">
        <f t="shared" si="3"/>
        <v>164</v>
      </c>
      <c r="M99" s="18"/>
      <c r="N99" s="29">
        <f>M99-'14-βιβλΕσ'!L99</f>
        <v>0</v>
      </c>
      <c r="O99" s="29">
        <f t="shared" si="4"/>
        <v>164</v>
      </c>
      <c r="P99" s="222">
        <v>1</v>
      </c>
      <c r="Q99" s="222" t="s">
        <v>294</v>
      </c>
      <c r="R99" s="222" t="s">
        <v>295</v>
      </c>
      <c r="S99" s="222" t="s">
        <v>296</v>
      </c>
      <c r="T99" s="222" t="s">
        <v>297</v>
      </c>
      <c r="U99" s="222" t="s">
        <v>298</v>
      </c>
      <c r="V99" s="222" t="s">
        <v>299</v>
      </c>
      <c r="W99" s="26"/>
      <c r="X99" s="26"/>
    </row>
    <row r="100" spans="1:24" s="19" customFormat="1">
      <c r="A100" s="14"/>
      <c r="B100" s="115"/>
      <c r="C100" s="15"/>
      <c r="D100" s="267"/>
      <c r="E100" s="18">
        <f>'2-δικαιώματα'!G100</f>
        <v>40</v>
      </c>
      <c r="F100" s="268">
        <f>'3-φύλλα2α'!F100+'3-φύλλα2α'!G100</f>
        <v>-11</v>
      </c>
      <c r="G100" s="268">
        <f>'4-πολλυπρ'!P100</f>
        <v>0</v>
      </c>
      <c r="H100" s="16">
        <f>'5-αντίγραφα'!J100</f>
        <v>0</v>
      </c>
      <c r="I100" s="16">
        <f>'6-μεταγραφή'!I100</f>
        <v>60</v>
      </c>
      <c r="J100" s="16">
        <f>'7-προςΔΟΥ'!G100</f>
        <v>50</v>
      </c>
      <c r="K100" s="16">
        <v>25</v>
      </c>
      <c r="L100" s="18">
        <f t="shared" si="3"/>
        <v>164</v>
      </c>
      <c r="M100" s="18"/>
      <c r="N100" s="29">
        <f>M100-'14-βιβλΕσ'!L100</f>
        <v>0</v>
      </c>
      <c r="O100" s="29">
        <f t="shared" si="4"/>
        <v>164</v>
      </c>
      <c r="P100" s="222">
        <v>1</v>
      </c>
      <c r="Q100" s="222" t="s">
        <v>294</v>
      </c>
      <c r="R100" s="222" t="s">
        <v>295</v>
      </c>
      <c r="S100" s="222" t="s">
        <v>296</v>
      </c>
      <c r="T100" s="222" t="s">
        <v>297</v>
      </c>
      <c r="U100" s="222" t="s">
        <v>298</v>
      </c>
      <c r="V100" s="222" t="s">
        <v>299</v>
      </c>
      <c r="W100" s="26"/>
      <c r="X100" s="26"/>
    </row>
    <row r="101" spans="1:24" s="19" customFormat="1">
      <c r="A101" s="14"/>
      <c r="B101" s="115"/>
      <c r="C101" s="15"/>
      <c r="D101" s="267"/>
      <c r="E101" s="18">
        <f>'2-δικαιώματα'!G101</f>
        <v>40</v>
      </c>
      <c r="F101" s="268">
        <f>'3-φύλλα2α'!F101+'3-φύλλα2α'!G101</f>
        <v>-11</v>
      </c>
      <c r="G101" s="268">
        <f>'4-πολλυπρ'!P101</f>
        <v>0</v>
      </c>
      <c r="H101" s="16">
        <f>'5-αντίγραφα'!J101</f>
        <v>0</v>
      </c>
      <c r="I101" s="16">
        <f>'6-μεταγραφή'!I101</f>
        <v>60</v>
      </c>
      <c r="J101" s="16">
        <f>'7-προςΔΟΥ'!G101</f>
        <v>50</v>
      </c>
      <c r="K101" s="16">
        <v>25</v>
      </c>
      <c r="L101" s="18">
        <f t="shared" si="3"/>
        <v>164</v>
      </c>
      <c r="M101" s="18"/>
      <c r="N101" s="29">
        <f>M101-'14-βιβλΕσ'!L101</f>
        <v>0</v>
      </c>
      <c r="O101" s="29">
        <f t="shared" si="4"/>
        <v>164</v>
      </c>
      <c r="P101" s="222">
        <v>1</v>
      </c>
      <c r="Q101" s="222" t="s">
        <v>294</v>
      </c>
      <c r="R101" s="222" t="s">
        <v>295</v>
      </c>
      <c r="S101" s="222" t="s">
        <v>296</v>
      </c>
      <c r="T101" s="222" t="s">
        <v>297</v>
      </c>
      <c r="U101" s="222" t="s">
        <v>298</v>
      </c>
      <c r="V101" s="222" t="s">
        <v>299</v>
      </c>
      <c r="W101" s="26"/>
      <c r="X101" s="26"/>
    </row>
    <row r="102" spans="1:24" s="19" customFormat="1">
      <c r="A102" s="14"/>
      <c r="B102" s="115"/>
      <c r="C102" s="15"/>
      <c r="D102" s="267"/>
      <c r="E102" s="18">
        <f>'2-δικαιώματα'!G102</f>
        <v>40</v>
      </c>
      <c r="F102" s="268">
        <f>'3-φύλλα2α'!F102+'3-φύλλα2α'!G102</f>
        <v>-11</v>
      </c>
      <c r="G102" s="268">
        <f>'4-πολλυπρ'!P102</f>
        <v>0</v>
      </c>
      <c r="H102" s="16">
        <f>'5-αντίγραφα'!J102</f>
        <v>0</v>
      </c>
      <c r="I102" s="16">
        <f>'6-μεταγραφή'!I102</f>
        <v>60</v>
      </c>
      <c r="J102" s="16">
        <f>'7-προςΔΟΥ'!G102</f>
        <v>50</v>
      </c>
      <c r="K102" s="16">
        <v>25</v>
      </c>
      <c r="L102" s="18">
        <f t="shared" si="3"/>
        <v>164</v>
      </c>
      <c r="M102" s="18"/>
      <c r="N102" s="29">
        <f>M102-'14-βιβλΕσ'!L102</f>
        <v>0</v>
      </c>
      <c r="O102" s="29">
        <f t="shared" si="4"/>
        <v>164</v>
      </c>
      <c r="P102" s="222">
        <v>1</v>
      </c>
      <c r="Q102" s="222" t="s">
        <v>294</v>
      </c>
      <c r="R102" s="222" t="s">
        <v>295</v>
      </c>
      <c r="S102" s="222" t="s">
        <v>296</v>
      </c>
      <c r="T102" s="222" t="s">
        <v>297</v>
      </c>
      <c r="U102" s="222" t="s">
        <v>298</v>
      </c>
      <c r="V102" s="222" t="s">
        <v>299</v>
      </c>
      <c r="W102" s="26"/>
      <c r="X102" s="26"/>
    </row>
    <row r="103" spans="1:24" s="19" customFormat="1">
      <c r="A103" s="14"/>
      <c r="B103" s="115"/>
      <c r="C103" s="15"/>
      <c r="D103" s="267"/>
      <c r="E103" s="18">
        <f>'2-δικαιώματα'!G103</f>
        <v>40</v>
      </c>
      <c r="F103" s="268">
        <f>'3-φύλλα2α'!F103+'3-φύλλα2α'!G103</f>
        <v>-11</v>
      </c>
      <c r="G103" s="268">
        <f>'4-πολλυπρ'!P103</f>
        <v>0</v>
      </c>
      <c r="H103" s="16">
        <f>'5-αντίγραφα'!J103</f>
        <v>0</v>
      </c>
      <c r="I103" s="16">
        <f>'6-μεταγραφή'!I103</f>
        <v>60</v>
      </c>
      <c r="J103" s="16">
        <f>'7-προςΔΟΥ'!G103</f>
        <v>50</v>
      </c>
      <c r="K103" s="16">
        <v>25</v>
      </c>
      <c r="L103" s="18">
        <f t="shared" si="3"/>
        <v>164</v>
      </c>
      <c r="M103" s="18"/>
      <c r="N103" s="29">
        <f>M103-'14-βιβλΕσ'!L103</f>
        <v>0</v>
      </c>
      <c r="O103" s="29">
        <f t="shared" si="4"/>
        <v>164</v>
      </c>
      <c r="P103" s="222">
        <v>1</v>
      </c>
      <c r="Q103" s="222" t="s">
        <v>294</v>
      </c>
      <c r="R103" s="222" t="s">
        <v>295</v>
      </c>
      <c r="S103" s="222" t="s">
        <v>296</v>
      </c>
      <c r="T103" s="222" t="s">
        <v>297</v>
      </c>
      <c r="U103" s="222" t="s">
        <v>298</v>
      </c>
      <c r="V103" s="222" t="s">
        <v>299</v>
      </c>
      <c r="W103" s="26"/>
      <c r="X103" s="26"/>
    </row>
    <row r="104" spans="1:24" s="19" customFormat="1">
      <c r="A104" s="14"/>
      <c r="B104" s="115"/>
      <c r="C104" s="15"/>
      <c r="D104" s="267"/>
      <c r="E104" s="18">
        <f>'2-δικαιώματα'!G104</f>
        <v>40</v>
      </c>
      <c r="F104" s="268">
        <f>'3-φύλλα2α'!F104+'3-φύλλα2α'!G104</f>
        <v>-11</v>
      </c>
      <c r="G104" s="268">
        <f>'4-πολλυπρ'!P104</f>
        <v>0</v>
      </c>
      <c r="H104" s="16">
        <f>'5-αντίγραφα'!J104</f>
        <v>0</v>
      </c>
      <c r="I104" s="16">
        <f>'6-μεταγραφή'!I104</f>
        <v>60</v>
      </c>
      <c r="J104" s="16">
        <f>'7-προςΔΟΥ'!G104</f>
        <v>50</v>
      </c>
      <c r="K104" s="16">
        <v>25</v>
      </c>
      <c r="L104" s="18">
        <f t="shared" si="3"/>
        <v>164</v>
      </c>
      <c r="M104" s="18"/>
      <c r="N104" s="29">
        <f>M104-'14-βιβλΕσ'!L104</f>
        <v>0</v>
      </c>
      <c r="O104" s="29">
        <f t="shared" si="4"/>
        <v>164</v>
      </c>
      <c r="P104" s="222">
        <v>1</v>
      </c>
      <c r="Q104" s="222" t="s">
        <v>294</v>
      </c>
      <c r="R104" s="222" t="s">
        <v>295</v>
      </c>
      <c r="S104" s="222" t="s">
        <v>296</v>
      </c>
      <c r="T104" s="222" t="s">
        <v>297</v>
      </c>
      <c r="U104" s="222" t="s">
        <v>298</v>
      </c>
      <c r="V104" s="222" t="s">
        <v>299</v>
      </c>
      <c r="W104" s="26"/>
      <c r="X104" s="26"/>
    </row>
    <row r="105" spans="1:24" s="19" customFormat="1">
      <c r="A105" s="14"/>
      <c r="B105" s="115"/>
      <c r="C105" s="15"/>
      <c r="D105" s="267"/>
      <c r="E105" s="18">
        <f>'2-δικαιώματα'!G105</f>
        <v>40</v>
      </c>
      <c r="F105" s="268">
        <f>'3-φύλλα2α'!F105+'3-φύλλα2α'!G105</f>
        <v>-11</v>
      </c>
      <c r="G105" s="268">
        <f>'4-πολλυπρ'!P105</f>
        <v>0</v>
      </c>
      <c r="H105" s="16">
        <f>'5-αντίγραφα'!J105</f>
        <v>0</v>
      </c>
      <c r="I105" s="16">
        <f>'6-μεταγραφή'!I105</f>
        <v>60</v>
      </c>
      <c r="J105" s="16">
        <f>'7-προςΔΟΥ'!G105</f>
        <v>50</v>
      </c>
      <c r="K105" s="16">
        <v>25</v>
      </c>
      <c r="L105" s="18">
        <f t="shared" si="3"/>
        <v>164</v>
      </c>
      <c r="M105" s="18"/>
      <c r="N105" s="29">
        <f>M105-'14-βιβλΕσ'!L105</f>
        <v>0</v>
      </c>
      <c r="O105" s="29">
        <f t="shared" si="4"/>
        <v>164</v>
      </c>
      <c r="P105" s="222">
        <v>1</v>
      </c>
      <c r="Q105" s="222" t="s">
        <v>294</v>
      </c>
      <c r="R105" s="222" t="s">
        <v>295</v>
      </c>
      <c r="S105" s="222" t="s">
        <v>296</v>
      </c>
      <c r="T105" s="222" t="s">
        <v>297</v>
      </c>
      <c r="U105" s="222" t="s">
        <v>298</v>
      </c>
      <c r="V105" s="222" t="s">
        <v>299</v>
      </c>
      <c r="W105" s="26"/>
      <c r="X105" s="26"/>
    </row>
    <row r="106" spans="1:24" s="19" customFormat="1">
      <c r="A106" s="14"/>
      <c r="B106" s="115"/>
      <c r="C106" s="15"/>
      <c r="D106" s="267"/>
      <c r="E106" s="18">
        <f>'2-δικαιώματα'!G106</f>
        <v>40</v>
      </c>
      <c r="F106" s="268">
        <f>'3-φύλλα2α'!F106+'3-φύλλα2α'!G106</f>
        <v>-11</v>
      </c>
      <c r="G106" s="268">
        <f>'4-πολλυπρ'!P106</f>
        <v>0</v>
      </c>
      <c r="H106" s="16">
        <f>'5-αντίγραφα'!J106</f>
        <v>0</v>
      </c>
      <c r="I106" s="16">
        <f>'6-μεταγραφή'!I106</f>
        <v>60</v>
      </c>
      <c r="J106" s="16">
        <f>'7-προςΔΟΥ'!G106</f>
        <v>50</v>
      </c>
      <c r="K106" s="16">
        <v>25</v>
      </c>
      <c r="L106" s="18">
        <f t="shared" si="3"/>
        <v>164</v>
      </c>
      <c r="M106" s="18"/>
      <c r="N106" s="29">
        <f>M106-'14-βιβλΕσ'!L106</f>
        <v>0</v>
      </c>
      <c r="O106" s="29">
        <f t="shared" si="4"/>
        <v>164</v>
      </c>
      <c r="P106" s="222">
        <v>1</v>
      </c>
      <c r="Q106" s="222" t="s">
        <v>294</v>
      </c>
      <c r="R106" s="222" t="s">
        <v>295</v>
      </c>
      <c r="S106" s="222" t="s">
        <v>296</v>
      </c>
      <c r="T106" s="222" t="s">
        <v>297</v>
      </c>
      <c r="U106" s="222" t="s">
        <v>298</v>
      </c>
      <c r="V106" s="222" t="s">
        <v>299</v>
      </c>
      <c r="W106" s="26"/>
      <c r="X106" s="26"/>
    </row>
    <row r="107" spans="1:24" s="19" customFormat="1">
      <c r="A107" s="14"/>
      <c r="B107" s="115"/>
      <c r="C107" s="15"/>
      <c r="D107" s="267"/>
      <c r="E107" s="18">
        <f>'2-δικαιώματα'!G107</f>
        <v>40</v>
      </c>
      <c r="F107" s="268">
        <f>'3-φύλλα2α'!F107+'3-φύλλα2α'!G107</f>
        <v>-11</v>
      </c>
      <c r="G107" s="268">
        <f>'4-πολλυπρ'!P107</f>
        <v>0</v>
      </c>
      <c r="H107" s="16">
        <f>'5-αντίγραφα'!J107</f>
        <v>0</v>
      </c>
      <c r="I107" s="16">
        <f>'6-μεταγραφή'!I107</f>
        <v>60</v>
      </c>
      <c r="J107" s="16">
        <f>'7-προςΔΟΥ'!G107</f>
        <v>50</v>
      </c>
      <c r="K107" s="16">
        <v>25</v>
      </c>
      <c r="L107" s="18">
        <f t="shared" si="3"/>
        <v>164</v>
      </c>
      <c r="M107" s="18"/>
      <c r="N107" s="29">
        <f>M107-'14-βιβλΕσ'!L107</f>
        <v>0</v>
      </c>
      <c r="O107" s="29">
        <f t="shared" si="4"/>
        <v>164</v>
      </c>
      <c r="P107" s="222">
        <v>1</v>
      </c>
      <c r="Q107" s="222" t="s">
        <v>294</v>
      </c>
      <c r="R107" s="222" t="s">
        <v>295</v>
      </c>
      <c r="S107" s="222" t="s">
        <v>296</v>
      </c>
      <c r="T107" s="222" t="s">
        <v>297</v>
      </c>
      <c r="U107" s="222" t="s">
        <v>298</v>
      </c>
      <c r="V107" s="222" t="s">
        <v>299</v>
      </c>
      <c r="W107" s="26"/>
      <c r="X107" s="26"/>
    </row>
    <row r="108" spans="1:24" s="19" customFormat="1">
      <c r="A108" s="14"/>
      <c r="B108" s="115"/>
      <c r="C108" s="15"/>
      <c r="D108" s="267"/>
      <c r="E108" s="18">
        <f>'2-δικαιώματα'!G108</f>
        <v>40</v>
      </c>
      <c r="F108" s="268">
        <f>'3-φύλλα2α'!F108+'3-φύλλα2α'!G108</f>
        <v>-11</v>
      </c>
      <c r="G108" s="268">
        <f>'4-πολλυπρ'!P108</f>
        <v>0</v>
      </c>
      <c r="H108" s="16">
        <f>'5-αντίγραφα'!J108</f>
        <v>0</v>
      </c>
      <c r="I108" s="16">
        <f>'6-μεταγραφή'!I108</f>
        <v>60</v>
      </c>
      <c r="J108" s="16">
        <f>'7-προςΔΟΥ'!G108</f>
        <v>50</v>
      </c>
      <c r="K108" s="16">
        <v>25</v>
      </c>
      <c r="L108" s="18">
        <f t="shared" si="3"/>
        <v>164</v>
      </c>
      <c r="M108" s="18"/>
      <c r="N108" s="29">
        <f>M108-'14-βιβλΕσ'!L108</f>
        <v>0</v>
      </c>
      <c r="O108" s="29">
        <f t="shared" si="4"/>
        <v>164</v>
      </c>
      <c r="P108" s="222">
        <v>1</v>
      </c>
      <c r="Q108" s="222" t="s">
        <v>294</v>
      </c>
      <c r="R108" s="222" t="s">
        <v>295</v>
      </c>
      <c r="S108" s="222" t="s">
        <v>296</v>
      </c>
      <c r="T108" s="222" t="s">
        <v>297</v>
      </c>
      <c r="U108" s="222" t="s">
        <v>298</v>
      </c>
      <c r="V108" s="222" t="s">
        <v>299</v>
      </c>
      <c r="W108" s="26"/>
      <c r="X108" s="26"/>
    </row>
    <row r="109" spans="1:24" s="19" customFormat="1">
      <c r="A109" s="14"/>
      <c r="B109" s="115"/>
      <c r="C109" s="15"/>
      <c r="D109" s="267"/>
      <c r="E109" s="18">
        <f>'2-δικαιώματα'!G109</f>
        <v>40</v>
      </c>
      <c r="F109" s="268">
        <f>'3-φύλλα2α'!F109+'3-φύλλα2α'!G109</f>
        <v>-11</v>
      </c>
      <c r="G109" s="268">
        <f>'4-πολλυπρ'!P109</f>
        <v>0</v>
      </c>
      <c r="H109" s="16">
        <f>'5-αντίγραφα'!J109</f>
        <v>0</v>
      </c>
      <c r="I109" s="16">
        <f>'6-μεταγραφή'!I109</f>
        <v>60</v>
      </c>
      <c r="J109" s="16">
        <f>'7-προςΔΟΥ'!G109</f>
        <v>50</v>
      </c>
      <c r="K109" s="16">
        <v>25</v>
      </c>
      <c r="L109" s="18">
        <f t="shared" si="3"/>
        <v>164</v>
      </c>
      <c r="M109" s="18"/>
      <c r="N109" s="29">
        <f>M109-'14-βιβλΕσ'!L109</f>
        <v>0</v>
      </c>
      <c r="O109" s="29">
        <f t="shared" si="4"/>
        <v>164</v>
      </c>
      <c r="P109" s="222">
        <v>1</v>
      </c>
      <c r="Q109" s="222" t="s">
        <v>294</v>
      </c>
      <c r="R109" s="222" t="s">
        <v>295</v>
      </c>
      <c r="S109" s="222" t="s">
        <v>296</v>
      </c>
      <c r="T109" s="222" t="s">
        <v>297</v>
      </c>
      <c r="U109" s="222" t="s">
        <v>298</v>
      </c>
      <c r="V109" s="222" t="s">
        <v>299</v>
      </c>
      <c r="W109" s="26"/>
      <c r="X109" s="26"/>
    </row>
    <row r="110" spans="1:24" s="19" customFormat="1">
      <c r="A110" s="14"/>
      <c r="B110" s="115"/>
      <c r="C110" s="15"/>
      <c r="D110" s="267"/>
      <c r="E110" s="18">
        <f>'2-δικαιώματα'!G110</f>
        <v>40</v>
      </c>
      <c r="F110" s="268">
        <f>'3-φύλλα2α'!F110+'3-φύλλα2α'!G110</f>
        <v>-11</v>
      </c>
      <c r="G110" s="268">
        <f>'4-πολλυπρ'!P110</f>
        <v>0</v>
      </c>
      <c r="H110" s="16">
        <f>'5-αντίγραφα'!J110</f>
        <v>0</v>
      </c>
      <c r="I110" s="16">
        <f>'6-μεταγραφή'!I110</f>
        <v>60</v>
      </c>
      <c r="J110" s="16">
        <f>'7-προςΔΟΥ'!G110</f>
        <v>50</v>
      </c>
      <c r="K110" s="16">
        <v>25</v>
      </c>
      <c r="L110" s="18">
        <f t="shared" si="3"/>
        <v>164</v>
      </c>
      <c r="M110" s="18"/>
      <c r="N110" s="29">
        <f>M110-'14-βιβλΕσ'!L110</f>
        <v>0</v>
      </c>
      <c r="O110" s="29">
        <f t="shared" si="4"/>
        <v>164</v>
      </c>
      <c r="P110" s="222">
        <v>1</v>
      </c>
      <c r="Q110" s="222" t="s">
        <v>294</v>
      </c>
      <c r="R110" s="222" t="s">
        <v>295</v>
      </c>
      <c r="S110" s="222" t="s">
        <v>296</v>
      </c>
      <c r="T110" s="222" t="s">
        <v>297</v>
      </c>
      <c r="U110" s="222" t="s">
        <v>298</v>
      </c>
      <c r="V110" s="222" t="s">
        <v>299</v>
      </c>
      <c r="W110" s="26"/>
      <c r="X110" s="26"/>
    </row>
    <row r="111" spans="1:24" s="19" customFormat="1">
      <c r="A111" s="14"/>
      <c r="B111" s="115"/>
      <c r="C111" s="15"/>
      <c r="D111" s="267"/>
      <c r="E111" s="18">
        <f>'2-δικαιώματα'!G111</f>
        <v>40</v>
      </c>
      <c r="F111" s="268">
        <f>'3-φύλλα2α'!F111+'3-φύλλα2α'!G111</f>
        <v>-11</v>
      </c>
      <c r="G111" s="268">
        <f>'4-πολλυπρ'!P111</f>
        <v>0</v>
      </c>
      <c r="H111" s="16">
        <f>'5-αντίγραφα'!J111</f>
        <v>0</v>
      </c>
      <c r="I111" s="16">
        <f>'6-μεταγραφή'!I111</f>
        <v>60</v>
      </c>
      <c r="J111" s="16">
        <f>'7-προςΔΟΥ'!G111</f>
        <v>50</v>
      </c>
      <c r="K111" s="16">
        <v>25</v>
      </c>
      <c r="L111" s="18">
        <f t="shared" si="3"/>
        <v>164</v>
      </c>
      <c r="M111" s="18"/>
      <c r="N111" s="29">
        <f>M111-'14-βιβλΕσ'!L111</f>
        <v>0</v>
      </c>
      <c r="O111" s="29">
        <f t="shared" si="4"/>
        <v>164</v>
      </c>
      <c r="P111" s="222">
        <v>1</v>
      </c>
      <c r="Q111" s="222" t="s">
        <v>294</v>
      </c>
      <c r="R111" s="222" t="s">
        <v>295</v>
      </c>
      <c r="S111" s="222" t="s">
        <v>296</v>
      </c>
      <c r="T111" s="222" t="s">
        <v>297</v>
      </c>
      <c r="U111" s="222" t="s">
        <v>298</v>
      </c>
      <c r="V111" s="222" t="s">
        <v>299</v>
      </c>
      <c r="W111" s="26"/>
      <c r="X111" s="26"/>
    </row>
    <row r="112" spans="1:24" s="19" customFormat="1">
      <c r="A112" s="14"/>
      <c r="B112" s="115"/>
      <c r="C112" s="15"/>
      <c r="D112" s="267"/>
      <c r="E112" s="18">
        <f>'2-δικαιώματα'!G112</f>
        <v>40</v>
      </c>
      <c r="F112" s="268">
        <f>'3-φύλλα2α'!F112+'3-φύλλα2α'!G112</f>
        <v>-11</v>
      </c>
      <c r="G112" s="268">
        <f>'4-πολλυπρ'!P112</f>
        <v>0</v>
      </c>
      <c r="H112" s="16">
        <f>'5-αντίγραφα'!J112</f>
        <v>0</v>
      </c>
      <c r="I112" s="16">
        <f>'6-μεταγραφή'!I112</f>
        <v>60</v>
      </c>
      <c r="J112" s="16">
        <f>'7-προςΔΟΥ'!G112</f>
        <v>50</v>
      </c>
      <c r="K112" s="16">
        <v>25</v>
      </c>
      <c r="L112" s="18">
        <f t="shared" si="3"/>
        <v>164</v>
      </c>
      <c r="M112" s="18"/>
      <c r="N112" s="29">
        <f>M112-'14-βιβλΕσ'!L112</f>
        <v>0</v>
      </c>
      <c r="O112" s="29">
        <f t="shared" si="4"/>
        <v>164</v>
      </c>
      <c r="P112" s="222">
        <v>1</v>
      </c>
      <c r="Q112" s="222" t="s">
        <v>294</v>
      </c>
      <c r="R112" s="222" t="s">
        <v>295</v>
      </c>
      <c r="S112" s="222" t="s">
        <v>296</v>
      </c>
      <c r="T112" s="222" t="s">
        <v>297</v>
      </c>
      <c r="U112" s="222" t="s">
        <v>298</v>
      </c>
      <c r="V112" s="222" t="s">
        <v>299</v>
      </c>
      <c r="W112" s="26"/>
      <c r="X112" s="26"/>
    </row>
    <row r="113" spans="1:24" s="19" customFormat="1">
      <c r="A113" s="14"/>
      <c r="B113" s="115"/>
      <c r="C113" s="15"/>
      <c r="D113" s="267"/>
      <c r="E113" s="18">
        <f>'2-δικαιώματα'!G113</f>
        <v>40</v>
      </c>
      <c r="F113" s="268">
        <f>'3-φύλλα2α'!F113+'3-φύλλα2α'!G113</f>
        <v>-11</v>
      </c>
      <c r="G113" s="268">
        <f>'4-πολλυπρ'!P113</f>
        <v>0</v>
      </c>
      <c r="H113" s="16">
        <f>'5-αντίγραφα'!J113</f>
        <v>0</v>
      </c>
      <c r="I113" s="16">
        <f>'6-μεταγραφή'!I113</f>
        <v>60</v>
      </c>
      <c r="J113" s="16">
        <f>'7-προςΔΟΥ'!G113</f>
        <v>50</v>
      </c>
      <c r="K113" s="16">
        <v>25</v>
      </c>
      <c r="L113" s="18">
        <f t="shared" si="3"/>
        <v>164</v>
      </c>
      <c r="M113" s="18"/>
      <c r="N113" s="29">
        <f>M113-'14-βιβλΕσ'!L113</f>
        <v>0</v>
      </c>
      <c r="O113" s="29">
        <f t="shared" si="4"/>
        <v>164</v>
      </c>
      <c r="P113" s="222">
        <v>1</v>
      </c>
      <c r="Q113" s="222" t="s">
        <v>294</v>
      </c>
      <c r="R113" s="222" t="s">
        <v>295</v>
      </c>
      <c r="S113" s="222" t="s">
        <v>296</v>
      </c>
      <c r="T113" s="222" t="s">
        <v>297</v>
      </c>
      <c r="U113" s="222" t="s">
        <v>298</v>
      </c>
      <c r="V113" s="222" t="s">
        <v>299</v>
      </c>
      <c r="W113" s="26"/>
      <c r="X113" s="26"/>
    </row>
    <row r="114" spans="1:24" s="19" customFormat="1">
      <c r="A114" s="14"/>
      <c r="B114" s="115"/>
      <c r="C114" s="15"/>
      <c r="D114" s="267"/>
      <c r="E114" s="18">
        <f>'2-δικαιώματα'!G114</f>
        <v>40</v>
      </c>
      <c r="F114" s="268">
        <f>'3-φύλλα2α'!F114+'3-φύλλα2α'!G114</f>
        <v>-11</v>
      </c>
      <c r="G114" s="268">
        <f>'4-πολλυπρ'!P114</f>
        <v>0</v>
      </c>
      <c r="H114" s="16">
        <f>'5-αντίγραφα'!J114</f>
        <v>0</v>
      </c>
      <c r="I114" s="16">
        <f>'6-μεταγραφή'!I114</f>
        <v>60</v>
      </c>
      <c r="J114" s="16">
        <f>'7-προςΔΟΥ'!G114</f>
        <v>50</v>
      </c>
      <c r="K114" s="16">
        <v>25</v>
      </c>
      <c r="L114" s="18">
        <f t="shared" si="3"/>
        <v>164</v>
      </c>
      <c r="M114" s="18"/>
      <c r="N114" s="29">
        <f>M114-'14-βιβλΕσ'!L114</f>
        <v>0</v>
      </c>
      <c r="O114" s="29">
        <f t="shared" si="4"/>
        <v>164</v>
      </c>
      <c r="P114" s="222">
        <v>1</v>
      </c>
      <c r="Q114" s="222" t="s">
        <v>294</v>
      </c>
      <c r="R114" s="222" t="s">
        <v>295</v>
      </c>
      <c r="S114" s="222" t="s">
        <v>296</v>
      </c>
      <c r="T114" s="222" t="s">
        <v>297</v>
      </c>
      <c r="U114" s="222" t="s">
        <v>298</v>
      </c>
      <c r="V114" s="222" t="s">
        <v>299</v>
      </c>
      <c r="W114" s="26"/>
      <c r="X114" s="26"/>
    </row>
    <row r="115" spans="1:24" s="19" customFormat="1">
      <c r="A115" s="14"/>
      <c r="B115" s="115"/>
      <c r="C115" s="15"/>
      <c r="D115" s="267"/>
      <c r="E115" s="18">
        <f>'2-δικαιώματα'!G115</f>
        <v>40</v>
      </c>
      <c r="F115" s="268">
        <f>'3-φύλλα2α'!F115+'3-φύλλα2α'!G115</f>
        <v>-11</v>
      </c>
      <c r="G115" s="268">
        <f>'4-πολλυπρ'!P115</f>
        <v>0</v>
      </c>
      <c r="H115" s="16">
        <f>'5-αντίγραφα'!J115</f>
        <v>0</v>
      </c>
      <c r="I115" s="16">
        <f>'6-μεταγραφή'!I115</f>
        <v>60</v>
      </c>
      <c r="J115" s="16">
        <f>'7-προςΔΟΥ'!G115</f>
        <v>50</v>
      </c>
      <c r="K115" s="16">
        <v>25</v>
      </c>
      <c r="L115" s="18">
        <f t="shared" si="3"/>
        <v>164</v>
      </c>
      <c r="M115" s="18"/>
      <c r="N115" s="29">
        <f>M115-'14-βιβλΕσ'!L115</f>
        <v>0</v>
      </c>
      <c r="O115" s="29">
        <f t="shared" si="4"/>
        <v>164</v>
      </c>
      <c r="P115" s="222">
        <v>1</v>
      </c>
      <c r="Q115" s="222" t="s">
        <v>294</v>
      </c>
      <c r="R115" s="222" t="s">
        <v>295</v>
      </c>
      <c r="S115" s="222" t="s">
        <v>296</v>
      </c>
      <c r="T115" s="222" t="s">
        <v>297</v>
      </c>
      <c r="U115" s="222" t="s">
        <v>298</v>
      </c>
      <c r="V115" s="222" t="s">
        <v>299</v>
      </c>
      <c r="W115" s="26"/>
      <c r="X115" s="26"/>
    </row>
    <row r="116" spans="1:24" s="19" customFormat="1">
      <c r="A116" s="14"/>
      <c r="B116" s="115"/>
      <c r="C116" s="15"/>
      <c r="D116" s="267"/>
      <c r="E116" s="18">
        <f>'2-δικαιώματα'!G116</f>
        <v>40</v>
      </c>
      <c r="F116" s="268">
        <f>'3-φύλλα2α'!F116+'3-φύλλα2α'!G116</f>
        <v>-11</v>
      </c>
      <c r="G116" s="268">
        <f>'4-πολλυπρ'!P116</f>
        <v>0</v>
      </c>
      <c r="H116" s="16">
        <f>'5-αντίγραφα'!J116</f>
        <v>0</v>
      </c>
      <c r="I116" s="16">
        <f>'6-μεταγραφή'!I116</f>
        <v>60</v>
      </c>
      <c r="J116" s="16">
        <f>'7-προςΔΟΥ'!G116</f>
        <v>50</v>
      </c>
      <c r="K116" s="16">
        <v>25</v>
      </c>
      <c r="L116" s="18">
        <f t="shared" si="3"/>
        <v>164</v>
      </c>
      <c r="M116" s="18"/>
      <c r="N116" s="29">
        <f>M116-'14-βιβλΕσ'!L116</f>
        <v>0</v>
      </c>
      <c r="O116" s="29">
        <f t="shared" si="4"/>
        <v>164</v>
      </c>
      <c r="P116" s="222">
        <v>1</v>
      </c>
      <c r="Q116" s="222" t="s">
        <v>294</v>
      </c>
      <c r="R116" s="222" t="s">
        <v>295</v>
      </c>
      <c r="S116" s="222" t="s">
        <v>296</v>
      </c>
      <c r="T116" s="222" t="s">
        <v>297</v>
      </c>
      <c r="U116" s="222" t="s">
        <v>298</v>
      </c>
      <c r="V116" s="222" t="s">
        <v>299</v>
      </c>
      <c r="W116" s="26"/>
      <c r="X116" s="26"/>
    </row>
    <row r="117" spans="1:24" s="19" customFormat="1">
      <c r="A117" s="14"/>
      <c r="B117" s="115"/>
      <c r="C117" s="15"/>
      <c r="D117" s="267"/>
      <c r="E117" s="18">
        <f>'2-δικαιώματα'!G117</f>
        <v>40</v>
      </c>
      <c r="F117" s="268">
        <f>'3-φύλλα2α'!F117+'3-φύλλα2α'!G117</f>
        <v>-11</v>
      </c>
      <c r="G117" s="268">
        <f>'4-πολλυπρ'!P117</f>
        <v>0</v>
      </c>
      <c r="H117" s="16">
        <f>'5-αντίγραφα'!J117</f>
        <v>0</v>
      </c>
      <c r="I117" s="16">
        <f>'6-μεταγραφή'!I117</f>
        <v>60</v>
      </c>
      <c r="J117" s="16">
        <f>'7-προςΔΟΥ'!G117</f>
        <v>50</v>
      </c>
      <c r="K117" s="16">
        <v>25</v>
      </c>
      <c r="L117" s="18">
        <f t="shared" si="3"/>
        <v>164</v>
      </c>
      <c r="M117" s="18"/>
      <c r="N117" s="29">
        <f>M117-'14-βιβλΕσ'!L117</f>
        <v>0</v>
      </c>
      <c r="O117" s="29">
        <f t="shared" si="4"/>
        <v>164</v>
      </c>
      <c r="P117" s="222">
        <v>1</v>
      </c>
      <c r="Q117" s="222" t="s">
        <v>294</v>
      </c>
      <c r="R117" s="222" t="s">
        <v>295</v>
      </c>
      <c r="S117" s="222" t="s">
        <v>296</v>
      </c>
      <c r="T117" s="222" t="s">
        <v>297</v>
      </c>
      <c r="U117" s="222" t="s">
        <v>298</v>
      </c>
      <c r="V117" s="222" t="s">
        <v>299</v>
      </c>
      <c r="W117" s="26"/>
      <c r="X117" s="26"/>
    </row>
    <row r="118" spans="1:24" s="19" customFormat="1">
      <c r="A118" s="14"/>
      <c r="B118" s="115"/>
      <c r="C118" s="15"/>
      <c r="D118" s="267"/>
      <c r="E118" s="18">
        <f>'2-δικαιώματα'!G118</f>
        <v>40</v>
      </c>
      <c r="F118" s="268">
        <f>'3-φύλλα2α'!F118+'3-φύλλα2α'!G118</f>
        <v>-11</v>
      </c>
      <c r="G118" s="268">
        <f>'4-πολλυπρ'!P118</f>
        <v>0</v>
      </c>
      <c r="H118" s="16">
        <f>'5-αντίγραφα'!J118</f>
        <v>0</v>
      </c>
      <c r="I118" s="16">
        <f>'6-μεταγραφή'!I118</f>
        <v>60</v>
      </c>
      <c r="J118" s="16">
        <f>'7-προςΔΟΥ'!G118</f>
        <v>50</v>
      </c>
      <c r="K118" s="16">
        <v>25</v>
      </c>
      <c r="L118" s="18">
        <f t="shared" si="3"/>
        <v>164</v>
      </c>
      <c r="M118" s="18"/>
      <c r="N118" s="29">
        <f>M118-'14-βιβλΕσ'!L118</f>
        <v>0</v>
      </c>
      <c r="O118" s="29">
        <f t="shared" si="4"/>
        <v>164</v>
      </c>
      <c r="P118" s="222">
        <v>1</v>
      </c>
      <c r="Q118" s="222" t="s">
        <v>294</v>
      </c>
      <c r="R118" s="222" t="s">
        <v>295</v>
      </c>
      <c r="S118" s="222" t="s">
        <v>296</v>
      </c>
      <c r="T118" s="222" t="s">
        <v>297</v>
      </c>
      <c r="U118" s="222" t="s">
        <v>298</v>
      </c>
      <c r="V118" s="222" t="s">
        <v>299</v>
      </c>
      <c r="W118" s="26"/>
      <c r="X118" s="26"/>
    </row>
    <row r="119" spans="1:24" s="19" customFormat="1">
      <c r="A119" s="14"/>
      <c r="B119" s="115"/>
      <c r="C119" s="15"/>
      <c r="D119" s="267"/>
      <c r="E119" s="18">
        <f>'2-δικαιώματα'!G119</f>
        <v>40</v>
      </c>
      <c r="F119" s="268">
        <f>'3-φύλλα2α'!F119+'3-φύλλα2α'!G119</f>
        <v>-11</v>
      </c>
      <c r="G119" s="268">
        <f>'4-πολλυπρ'!P119</f>
        <v>0</v>
      </c>
      <c r="H119" s="16">
        <f>'5-αντίγραφα'!J119</f>
        <v>0</v>
      </c>
      <c r="I119" s="16">
        <f>'6-μεταγραφή'!I119</f>
        <v>60</v>
      </c>
      <c r="J119" s="16">
        <f>'7-προςΔΟΥ'!G119</f>
        <v>50</v>
      </c>
      <c r="K119" s="16">
        <v>25</v>
      </c>
      <c r="L119" s="18">
        <f t="shared" si="3"/>
        <v>164</v>
      </c>
      <c r="M119" s="18"/>
      <c r="N119" s="29">
        <f>M119-'14-βιβλΕσ'!L119</f>
        <v>0</v>
      </c>
      <c r="O119" s="29">
        <f t="shared" si="4"/>
        <v>164</v>
      </c>
      <c r="P119" s="222">
        <v>1</v>
      </c>
      <c r="Q119" s="222" t="s">
        <v>294</v>
      </c>
      <c r="R119" s="222" t="s">
        <v>295</v>
      </c>
      <c r="S119" s="222" t="s">
        <v>296</v>
      </c>
      <c r="T119" s="222" t="s">
        <v>297</v>
      </c>
      <c r="U119" s="222" t="s">
        <v>298</v>
      </c>
      <c r="V119" s="222" t="s">
        <v>299</v>
      </c>
      <c r="W119" s="26"/>
      <c r="X119" s="26"/>
    </row>
    <row r="120" spans="1:24" s="19" customFormat="1">
      <c r="A120" s="14"/>
      <c r="B120" s="115"/>
      <c r="C120" s="15"/>
      <c r="D120" s="267"/>
      <c r="E120" s="18">
        <f>'2-δικαιώματα'!G120</f>
        <v>40</v>
      </c>
      <c r="F120" s="268">
        <f>'3-φύλλα2α'!F120+'3-φύλλα2α'!G120</f>
        <v>-11</v>
      </c>
      <c r="G120" s="268">
        <f>'4-πολλυπρ'!P120</f>
        <v>0</v>
      </c>
      <c r="H120" s="16">
        <f>'5-αντίγραφα'!J120</f>
        <v>0</v>
      </c>
      <c r="I120" s="16">
        <f>'6-μεταγραφή'!I120</f>
        <v>60</v>
      </c>
      <c r="J120" s="16">
        <f>'7-προςΔΟΥ'!G120</f>
        <v>50</v>
      </c>
      <c r="K120" s="16">
        <v>25</v>
      </c>
      <c r="L120" s="18">
        <f t="shared" si="3"/>
        <v>164</v>
      </c>
      <c r="M120" s="18"/>
      <c r="N120" s="29">
        <f>M120-'14-βιβλΕσ'!L120</f>
        <v>0</v>
      </c>
      <c r="O120" s="29">
        <f t="shared" si="4"/>
        <v>164</v>
      </c>
      <c r="P120" s="222">
        <v>1</v>
      </c>
      <c r="Q120" s="222" t="s">
        <v>294</v>
      </c>
      <c r="R120" s="222" t="s">
        <v>295</v>
      </c>
      <c r="S120" s="222" t="s">
        <v>296</v>
      </c>
      <c r="T120" s="222" t="s">
        <v>297</v>
      </c>
      <c r="U120" s="222" t="s">
        <v>298</v>
      </c>
      <c r="V120" s="222" t="s">
        <v>299</v>
      </c>
      <c r="W120" s="26"/>
      <c r="X120" s="26"/>
    </row>
    <row r="121" spans="1:24" s="19" customFormat="1">
      <c r="A121" s="14"/>
      <c r="B121" s="115"/>
      <c r="C121" s="15"/>
      <c r="D121" s="267"/>
      <c r="E121" s="18">
        <f>'2-δικαιώματα'!G121</f>
        <v>40</v>
      </c>
      <c r="F121" s="268">
        <f>'3-φύλλα2α'!F121+'3-φύλλα2α'!G121</f>
        <v>-11</v>
      </c>
      <c r="G121" s="268">
        <f>'4-πολλυπρ'!P121</f>
        <v>0</v>
      </c>
      <c r="H121" s="16">
        <f>'5-αντίγραφα'!J121</f>
        <v>0</v>
      </c>
      <c r="I121" s="16">
        <f>'6-μεταγραφή'!I121</f>
        <v>60</v>
      </c>
      <c r="J121" s="16">
        <f>'7-προςΔΟΥ'!G121</f>
        <v>50</v>
      </c>
      <c r="K121" s="16">
        <v>25</v>
      </c>
      <c r="L121" s="18">
        <f t="shared" si="3"/>
        <v>164</v>
      </c>
      <c r="M121" s="18"/>
      <c r="N121" s="29">
        <f>M121-'14-βιβλΕσ'!L121</f>
        <v>0</v>
      </c>
      <c r="O121" s="29">
        <f t="shared" si="4"/>
        <v>164</v>
      </c>
      <c r="P121" s="222">
        <v>1</v>
      </c>
      <c r="Q121" s="222" t="s">
        <v>294</v>
      </c>
      <c r="R121" s="222" t="s">
        <v>295</v>
      </c>
      <c r="S121" s="222" t="s">
        <v>296</v>
      </c>
      <c r="T121" s="222" t="s">
        <v>297</v>
      </c>
      <c r="U121" s="222" t="s">
        <v>298</v>
      </c>
      <c r="V121" s="222" t="s">
        <v>299</v>
      </c>
      <c r="W121" s="26"/>
      <c r="X121" s="26"/>
    </row>
    <row r="122" spans="1:24" s="19" customFormat="1">
      <c r="A122" s="14"/>
      <c r="B122" s="115"/>
      <c r="C122" s="15"/>
      <c r="D122" s="267"/>
      <c r="E122" s="18">
        <f>'2-δικαιώματα'!G122</f>
        <v>40</v>
      </c>
      <c r="F122" s="268">
        <f>'3-φύλλα2α'!F122+'3-φύλλα2α'!G122</f>
        <v>-11</v>
      </c>
      <c r="G122" s="268">
        <f>'4-πολλυπρ'!P122</f>
        <v>0</v>
      </c>
      <c r="H122" s="16">
        <f>'5-αντίγραφα'!J122</f>
        <v>0</v>
      </c>
      <c r="I122" s="16">
        <f>'6-μεταγραφή'!I122</f>
        <v>60</v>
      </c>
      <c r="J122" s="16">
        <f>'7-προςΔΟΥ'!G122</f>
        <v>50</v>
      </c>
      <c r="K122" s="16">
        <v>25</v>
      </c>
      <c r="L122" s="18">
        <f t="shared" si="3"/>
        <v>164</v>
      </c>
      <c r="M122" s="18"/>
      <c r="N122" s="29">
        <f>M122-'14-βιβλΕσ'!L122</f>
        <v>0</v>
      </c>
      <c r="O122" s="29">
        <f t="shared" si="4"/>
        <v>164</v>
      </c>
      <c r="P122" s="222">
        <v>1</v>
      </c>
      <c r="Q122" s="222" t="s">
        <v>294</v>
      </c>
      <c r="R122" s="222" t="s">
        <v>295</v>
      </c>
      <c r="S122" s="222" t="s">
        <v>296</v>
      </c>
      <c r="T122" s="222" t="s">
        <v>297</v>
      </c>
      <c r="U122" s="222" t="s">
        <v>298</v>
      </c>
      <c r="V122" s="222" t="s">
        <v>299</v>
      </c>
      <c r="W122" s="26"/>
      <c r="X122" s="26"/>
    </row>
    <row r="123" spans="1:24" s="19" customFormat="1">
      <c r="A123" s="14"/>
      <c r="B123" s="115"/>
      <c r="C123" s="15"/>
      <c r="D123" s="267"/>
      <c r="E123" s="18">
        <f>'2-δικαιώματα'!G123</f>
        <v>40</v>
      </c>
      <c r="F123" s="268">
        <f>'3-φύλλα2α'!F123+'3-φύλλα2α'!G123</f>
        <v>-11</v>
      </c>
      <c r="G123" s="268">
        <f>'4-πολλυπρ'!P123</f>
        <v>0</v>
      </c>
      <c r="H123" s="16">
        <f>'5-αντίγραφα'!J123</f>
        <v>0</v>
      </c>
      <c r="I123" s="16">
        <f>'6-μεταγραφή'!I123</f>
        <v>60</v>
      </c>
      <c r="J123" s="16">
        <f>'7-προςΔΟΥ'!G123</f>
        <v>50</v>
      </c>
      <c r="K123" s="16">
        <v>25</v>
      </c>
      <c r="L123" s="18">
        <f t="shared" si="3"/>
        <v>164</v>
      </c>
      <c r="M123" s="18"/>
      <c r="N123" s="29">
        <f>M123-'14-βιβλΕσ'!L123</f>
        <v>0</v>
      </c>
      <c r="O123" s="29">
        <f t="shared" si="4"/>
        <v>164</v>
      </c>
      <c r="P123" s="222">
        <v>1</v>
      </c>
      <c r="Q123" s="222" t="s">
        <v>294</v>
      </c>
      <c r="R123" s="222" t="s">
        <v>295</v>
      </c>
      <c r="S123" s="222" t="s">
        <v>296</v>
      </c>
      <c r="T123" s="222" t="s">
        <v>297</v>
      </c>
      <c r="U123" s="222" t="s">
        <v>298</v>
      </c>
      <c r="V123" s="222" t="s">
        <v>299</v>
      </c>
      <c r="W123" s="26"/>
      <c r="X123" s="26"/>
    </row>
    <row r="124" spans="1:24" s="19" customFormat="1">
      <c r="A124" s="14"/>
      <c r="B124" s="115"/>
      <c r="C124" s="15"/>
      <c r="D124" s="267"/>
      <c r="E124" s="18">
        <f>'2-δικαιώματα'!G124</f>
        <v>40</v>
      </c>
      <c r="F124" s="268">
        <f>'3-φύλλα2α'!F124+'3-φύλλα2α'!G124</f>
        <v>-11</v>
      </c>
      <c r="G124" s="268">
        <f>'4-πολλυπρ'!P124</f>
        <v>0</v>
      </c>
      <c r="H124" s="16">
        <f>'5-αντίγραφα'!J124</f>
        <v>0</v>
      </c>
      <c r="I124" s="16">
        <f>'6-μεταγραφή'!I124</f>
        <v>60</v>
      </c>
      <c r="J124" s="16">
        <f>'7-προςΔΟΥ'!G124</f>
        <v>50</v>
      </c>
      <c r="K124" s="16">
        <v>25</v>
      </c>
      <c r="L124" s="18">
        <f t="shared" si="3"/>
        <v>164</v>
      </c>
      <c r="M124" s="18"/>
      <c r="N124" s="29">
        <f>M124-'14-βιβλΕσ'!L124</f>
        <v>0</v>
      </c>
      <c r="O124" s="29">
        <f t="shared" si="4"/>
        <v>164</v>
      </c>
      <c r="P124" s="222">
        <v>1</v>
      </c>
      <c r="Q124" s="222" t="s">
        <v>294</v>
      </c>
      <c r="R124" s="222" t="s">
        <v>295</v>
      </c>
      <c r="S124" s="222" t="s">
        <v>296</v>
      </c>
      <c r="T124" s="222" t="s">
        <v>297</v>
      </c>
      <c r="U124" s="222" t="s">
        <v>298</v>
      </c>
      <c r="V124" s="222" t="s">
        <v>299</v>
      </c>
      <c r="W124" s="26"/>
      <c r="X124" s="26"/>
    </row>
    <row r="125" spans="1:24" s="19" customFormat="1">
      <c r="A125" s="14"/>
      <c r="B125" s="115"/>
      <c r="C125" s="15"/>
      <c r="D125" s="267"/>
      <c r="E125" s="18">
        <f>'2-δικαιώματα'!G125</f>
        <v>40</v>
      </c>
      <c r="F125" s="268">
        <f>'3-φύλλα2α'!F125+'3-φύλλα2α'!G125</f>
        <v>-11</v>
      </c>
      <c r="G125" s="268">
        <f>'4-πολλυπρ'!P125</f>
        <v>0</v>
      </c>
      <c r="H125" s="16">
        <f>'5-αντίγραφα'!J125</f>
        <v>0</v>
      </c>
      <c r="I125" s="16">
        <f>'6-μεταγραφή'!I125</f>
        <v>60</v>
      </c>
      <c r="J125" s="16">
        <f>'7-προςΔΟΥ'!G125</f>
        <v>50</v>
      </c>
      <c r="K125" s="16">
        <v>25</v>
      </c>
      <c r="L125" s="18">
        <f t="shared" si="3"/>
        <v>164</v>
      </c>
      <c r="M125" s="18"/>
      <c r="N125" s="29">
        <f>M125-'14-βιβλΕσ'!L125</f>
        <v>0</v>
      </c>
      <c r="O125" s="29">
        <f t="shared" si="4"/>
        <v>164</v>
      </c>
      <c r="P125" s="222">
        <v>1</v>
      </c>
      <c r="Q125" s="222" t="s">
        <v>294</v>
      </c>
      <c r="R125" s="222" t="s">
        <v>295</v>
      </c>
      <c r="S125" s="222" t="s">
        <v>296</v>
      </c>
      <c r="T125" s="222" t="s">
        <v>297</v>
      </c>
      <c r="U125" s="222" t="s">
        <v>298</v>
      </c>
      <c r="V125" s="222" t="s">
        <v>299</v>
      </c>
      <c r="W125" s="26"/>
      <c r="X125" s="26"/>
    </row>
    <row r="126" spans="1:24" s="19" customFormat="1">
      <c r="A126" s="14"/>
      <c r="B126" s="115"/>
      <c r="C126" s="15"/>
      <c r="D126" s="267"/>
      <c r="E126" s="18">
        <f>'2-δικαιώματα'!G126</f>
        <v>40</v>
      </c>
      <c r="F126" s="268">
        <f>'3-φύλλα2α'!F126+'3-φύλλα2α'!G126</f>
        <v>-11</v>
      </c>
      <c r="G126" s="268">
        <f>'4-πολλυπρ'!P126</f>
        <v>0</v>
      </c>
      <c r="H126" s="16">
        <f>'5-αντίγραφα'!J126</f>
        <v>0</v>
      </c>
      <c r="I126" s="16">
        <f>'6-μεταγραφή'!I126</f>
        <v>60</v>
      </c>
      <c r="J126" s="16">
        <f>'7-προςΔΟΥ'!G126</f>
        <v>50</v>
      </c>
      <c r="K126" s="16">
        <v>25</v>
      </c>
      <c r="L126" s="18">
        <f t="shared" si="3"/>
        <v>164</v>
      </c>
      <c r="M126" s="18"/>
      <c r="N126" s="29">
        <f>M126-'14-βιβλΕσ'!L126</f>
        <v>0</v>
      </c>
      <c r="O126" s="29">
        <f t="shared" si="4"/>
        <v>164</v>
      </c>
      <c r="P126" s="222">
        <v>1</v>
      </c>
      <c r="Q126" s="222" t="s">
        <v>294</v>
      </c>
      <c r="R126" s="222" t="s">
        <v>295</v>
      </c>
      <c r="S126" s="222" t="s">
        <v>296</v>
      </c>
      <c r="T126" s="222" t="s">
        <v>297</v>
      </c>
      <c r="U126" s="222" t="s">
        <v>298</v>
      </c>
      <c r="V126" s="222" t="s">
        <v>299</v>
      </c>
      <c r="W126" s="26"/>
      <c r="X126" s="26"/>
    </row>
    <row r="127" spans="1:24" s="19" customFormat="1">
      <c r="A127" s="14"/>
      <c r="B127" s="115"/>
      <c r="C127" s="15"/>
      <c r="D127" s="267"/>
      <c r="E127" s="18">
        <f>'2-δικαιώματα'!G127</f>
        <v>40</v>
      </c>
      <c r="F127" s="268">
        <f>'3-φύλλα2α'!F127+'3-φύλλα2α'!G127</f>
        <v>-11</v>
      </c>
      <c r="G127" s="268">
        <f>'4-πολλυπρ'!P127</f>
        <v>0</v>
      </c>
      <c r="H127" s="16">
        <f>'5-αντίγραφα'!J127</f>
        <v>0</v>
      </c>
      <c r="I127" s="16">
        <f>'6-μεταγραφή'!I127</f>
        <v>60</v>
      </c>
      <c r="J127" s="16">
        <f>'7-προςΔΟΥ'!G127</f>
        <v>50</v>
      </c>
      <c r="K127" s="16">
        <v>25</v>
      </c>
      <c r="L127" s="18">
        <f t="shared" si="3"/>
        <v>164</v>
      </c>
      <c r="M127" s="18"/>
      <c r="N127" s="29">
        <f>M127-'14-βιβλΕσ'!L127</f>
        <v>0</v>
      </c>
      <c r="O127" s="29">
        <f t="shared" si="4"/>
        <v>164</v>
      </c>
      <c r="P127" s="222">
        <v>1</v>
      </c>
      <c r="Q127" s="222" t="s">
        <v>294</v>
      </c>
      <c r="R127" s="222" t="s">
        <v>295</v>
      </c>
      <c r="S127" s="222" t="s">
        <v>296</v>
      </c>
      <c r="T127" s="222" t="s">
        <v>297</v>
      </c>
      <c r="U127" s="222" t="s">
        <v>298</v>
      </c>
      <c r="V127" s="222" t="s">
        <v>299</v>
      </c>
      <c r="W127" s="26"/>
      <c r="X127" s="26"/>
    </row>
    <row r="128" spans="1:24" s="19" customFormat="1">
      <c r="A128" s="14"/>
      <c r="B128" s="115"/>
      <c r="C128" s="15"/>
      <c r="D128" s="267"/>
      <c r="E128" s="18">
        <f>'2-δικαιώματα'!G128</f>
        <v>40</v>
      </c>
      <c r="F128" s="268">
        <f>'3-φύλλα2α'!F128+'3-φύλλα2α'!G128</f>
        <v>-11</v>
      </c>
      <c r="G128" s="268">
        <f>'4-πολλυπρ'!P128</f>
        <v>0</v>
      </c>
      <c r="H128" s="16">
        <f>'5-αντίγραφα'!J128</f>
        <v>0</v>
      </c>
      <c r="I128" s="16">
        <f>'6-μεταγραφή'!I128</f>
        <v>60</v>
      </c>
      <c r="J128" s="16">
        <f>'7-προςΔΟΥ'!G128</f>
        <v>50</v>
      </c>
      <c r="K128" s="16">
        <v>25</v>
      </c>
      <c r="L128" s="18">
        <f t="shared" si="3"/>
        <v>164</v>
      </c>
      <c r="M128" s="18"/>
      <c r="N128" s="29">
        <f>M128-'14-βιβλΕσ'!L128</f>
        <v>0</v>
      </c>
      <c r="O128" s="29">
        <f t="shared" si="4"/>
        <v>164</v>
      </c>
      <c r="P128" s="222">
        <v>1</v>
      </c>
      <c r="Q128" s="222" t="s">
        <v>294</v>
      </c>
      <c r="R128" s="222" t="s">
        <v>295</v>
      </c>
      <c r="S128" s="222" t="s">
        <v>296</v>
      </c>
      <c r="T128" s="222" t="s">
        <v>297</v>
      </c>
      <c r="U128" s="222" t="s">
        <v>298</v>
      </c>
      <c r="V128" s="222" t="s">
        <v>299</v>
      </c>
      <c r="W128" s="26"/>
      <c r="X128" s="26"/>
    </row>
    <row r="129" spans="1:24" s="19" customFormat="1">
      <c r="A129" s="14"/>
      <c r="B129" s="115"/>
      <c r="C129" s="15"/>
      <c r="D129" s="267"/>
      <c r="E129" s="18">
        <f>'2-δικαιώματα'!G129</f>
        <v>40</v>
      </c>
      <c r="F129" s="268">
        <f>'3-φύλλα2α'!F129+'3-φύλλα2α'!G129</f>
        <v>-11</v>
      </c>
      <c r="G129" s="268">
        <f>'4-πολλυπρ'!P129</f>
        <v>0</v>
      </c>
      <c r="H129" s="16">
        <f>'5-αντίγραφα'!J129</f>
        <v>0</v>
      </c>
      <c r="I129" s="16">
        <f>'6-μεταγραφή'!I129</f>
        <v>60</v>
      </c>
      <c r="J129" s="16">
        <f>'7-προςΔΟΥ'!G129</f>
        <v>50</v>
      </c>
      <c r="K129" s="16">
        <v>25</v>
      </c>
      <c r="L129" s="18">
        <f t="shared" si="3"/>
        <v>164</v>
      </c>
      <c r="M129" s="18"/>
      <c r="N129" s="29">
        <f>M129-'14-βιβλΕσ'!L129</f>
        <v>0</v>
      </c>
      <c r="O129" s="29">
        <f t="shared" si="4"/>
        <v>164</v>
      </c>
      <c r="P129" s="222">
        <v>1</v>
      </c>
      <c r="Q129" s="222" t="s">
        <v>294</v>
      </c>
      <c r="R129" s="222" t="s">
        <v>295</v>
      </c>
      <c r="S129" s="222" t="s">
        <v>296</v>
      </c>
      <c r="T129" s="222" t="s">
        <v>297</v>
      </c>
      <c r="U129" s="222" t="s">
        <v>298</v>
      </c>
      <c r="V129" s="222" t="s">
        <v>299</v>
      </c>
      <c r="W129" s="26"/>
      <c r="X129" s="26"/>
    </row>
    <row r="130" spans="1:24" s="19" customFormat="1">
      <c r="A130" s="14"/>
      <c r="B130" s="115"/>
      <c r="C130" s="15"/>
      <c r="D130" s="267"/>
      <c r="E130" s="18">
        <f>'2-δικαιώματα'!G130</f>
        <v>40</v>
      </c>
      <c r="F130" s="268">
        <f>'3-φύλλα2α'!F130+'3-φύλλα2α'!G130</f>
        <v>-11</v>
      </c>
      <c r="G130" s="268">
        <f>'4-πολλυπρ'!P130</f>
        <v>0</v>
      </c>
      <c r="H130" s="16">
        <f>'5-αντίγραφα'!J130</f>
        <v>0</v>
      </c>
      <c r="I130" s="16">
        <f>'6-μεταγραφή'!I130</f>
        <v>60</v>
      </c>
      <c r="J130" s="16">
        <f>'7-προςΔΟΥ'!G130</f>
        <v>50</v>
      </c>
      <c r="K130" s="16">
        <v>25</v>
      </c>
      <c r="L130" s="18">
        <f t="shared" ref="L130:L173" si="5">E130+F130+G130+H130+I130+J130+K130</f>
        <v>164</v>
      </c>
      <c r="M130" s="18"/>
      <c r="N130" s="29">
        <f>M130-'14-βιβλΕσ'!L130</f>
        <v>0</v>
      </c>
      <c r="O130" s="29">
        <f t="shared" si="4"/>
        <v>164</v>
      </c>
      <c r="P130" s="222">
        <v>1</v>
      </c>
      <c r="Q130" s="222" t="s">
        <v>294</v>
      </c>
      <c r="R130" s="222" t="s">
        <v>295</v>
      </c>
      <c r="S130" s="222" t="s">
        <v>296</v>
      </c>
      <c r="T130" s="222" t="s">
        <v>297</v>
      </c>
      <c r="U130" s="222" t="s">
        <v>298</v>
      </c>
      <c r="V130" s="222" t="s">
        <v>299</v>
      </c>
      <c r="W130" s="26"/>
      <c r="X130" s="26"/>
    </row>
    <row r="131" spans="1:24" s="19" customFormat="1">
      <c r="A131" s="14"/>
      <c r="B131" s="115"/>
      <c r="C131" s="15"/>
      <c r="D131" s="267"/>
      <c r="E131" s="18">
        <f>'2-δικαιώματα'!G131</f>
        <v>40</v>
      </c>
      <c r="F131" s="268">
        <f>'3-φύλλα2α'!F131+'3-φύλλα2α'!G131</f>
        <v>-11</v>
      </c>
      <c r="G131" s="268">
        <f>'4-πολλυπρ'!P131</f>
        <v>0</v>
      </c>
      <c r="H131" s="16">
        <f>'5-αντίγραφα'!J131</f>
        <v>0</v>
      </c>
      <c r="I131" s="16">
        <f>'6-μεταγραφή'!I131</f>
        <v>60</v>
      </c>
      <c r="J131" s="16">
        <f>'7-προςΔΟΥ'!G131</f>
        <v>50</v>
      </c>
      <c r="K131" s="16">
        <v>25</v>
      </c>
      <c r="L131" s="18">
        <f t="shared" si="5"/>
        <v>164</v>
      </c>
      <c r="M131" s="18"/>
      <c r="N131" s="29">
        <f>M131-'14-βιβλΕσ'!L131</f>
        <v>0</v>
      </c>
      <c r="O131" s="29">
        <f t="shared" ref="O131:O173" si="6">L131-N131</f>
        <v>164</v>
      </c>
      <c r="P131" s="222">
        <v>1</v>
      </c>
      <c r="Q131" s="222" t="s">
        <v>294</v>
      </c>
      <c r="R131" s="222" t="s">
        <v>295</v>
      </c>
      <c r="S131" s="222" t="s">
        <v>296</v>
      </c>
      <c r="T131" s="222" t="s">
        <v>297</v>
      </c>
      <c r="U131" s="222" t="s">
        <v>298</v>
      </c>
      <c r="V131" s="222" t="s">
        <v>299</v>
      </c>
      <c r="W131" s="26"/>
      <c r="X131" s="26"/>
    </row>
    <row r="132" spans="1:24" s="19" customFormat="1">
      <c r="A132" s="14"/>
      <c r="B132" s="115"/>
      <c r="C132" s="15"/>
      <c r="D132" s="267"/>
      <c r="E132" s="18">
        <f>'2-δικαιώματα'!G132</f>
        <v>40</v>
      </c>
      <c r="F132" s="268">
        <f>'3-φύλλα2α'!F132+'3-φύλλα2α'!G132</f>
        <v>-11</v>
      </c>
      <c r="G132" s="268">
        <f>'4-πολλυπρ'!P132</f>
        <v>0</v>
      </c>
      <c r="H132" s="16">
        <f>'5-αντίγραφα'!J132</f>
        <v>0</v>
      </c>
      <c r="I132" s="16">
        <f>'6-μεταγραφή'!I132</f>
        <v>60</v>
      </c>
      <c r="J132" s="16">
        <f>'7-προςΔΟΥ'!G132</f>
        <v>50</v>
      </c>
      <c r="K132" s="16">
        <v>25</v>
      </c>
      <c r="L132" s="18">
        <f t="shared" si="5"/>
        <v>164</v>
      </c>
      <c r="M132" s="18"/>
      <c r="N132" s="29">
        <f>M132-'14-βιβλΕσ'!L132</f>
        <v>0</v>
      </c>
      <c r="O132" s="29">
        <f t="shared" si="6"/>
        <v>164</v>
      </c>
      <c r="P132" s="222">
        <v>1</v>
      </c>
      <c r="Q132" s="222" t="s">
        <v>294</v>
      </c>
      <c r="R132" s="222" t="s">
        <v>295</v>
      </c>
      <c r="S132" s="222" t="s">
        <v>296</v>
      </c>
      <c r="T132" s="222" t="s">
        <v>297</v>
      </c>
      <c r="U132" s="222" t="s">
        <v>298</v>
      </c>
      <c r="V132" s="222" t="s">
        <v>299</v>
      </c>
      <c r="W132" s="26"/>
      <c r="X132" s="26"/>
    </row>
    <row r="133" spans="1:24" s="19" customFormat="1">
      <c r="A133" s="14"/>
      <c r="B133" s="115"/>
      <c r="C133" s="15"/>
      <c r="D133" s="267"/>
      <c r="E133" s="18">
        <f>'2-δικαιώματα'!G133</f>
        <v>40</v>
      </c>
      <c r="F133" s="268">
        <f>'3-φύλλα2α'!F133+'3-φύλλα2α'!G133</f>
        <v>-11</v>
      </c>
      <c r="G133" s="268">
        <f>'4-πολλυπρ'!P133</f>
        <v>0</v>
      </c>
      <c r="H133" s="16">
        <f>'5-αντίγραφα'!J133</f>
        <v>0</v>
      </c>
      <c r="I133" s="16">
        <f>'6-μεταγραφή'!I133</f>
        <v>60</v>
      </c>
      <c r="J133" s="16">
        <f>'7-προςΔΟΥ'!G133</f>
        <v>50</v>
      </c>
      <c r="K133" s="16">
        <v>25</v>
      </c>
      <c r="L133" s="18">
        <f t="shared" si="5"/>
        <v>164</v>
      </c>
      <c r="M133" s="18"/>
      <c r="N133" s="29">
        <f>M133-'14-βιβλΕσ'!L133</f>
        <v>0</v>
      </c>
      <c r="O133" s="29">
        <f t="shared" si="6"/>
        <v>164</v>
      </c>
      <c r="P133" s="222">
        <v>1</v>
      </c>
      <c r="Q133" s="222" t="s">
        <v>294</v>
      </c>
      <c r="R133" s="222" t="s">
        <v>295</v>
      </c>
      <c r="S133" s="222" t="s">
        <v>296</v>
      </c>
      <c r="T133" s="222" t="s">
        <v>297</v>
      </c>
      <c r="U133" s="222" t="s">
        <v>298</v>
      </c>
      <c r="V133" s="222" t="s">
        <v>299</v>
      </c>
      <c r="W133" s="26"/>
      <c r="X133" s="26"/>
    </row>
    <row r="134" spans="1:24" s="19" customFormat="1">
      <c r="A134" s="14"/>
      <c r="B134" s="115"/>
      <c r="C134" s="15"/>
      <c r="D134" s="267"/>
      <c r="E134" s="18">
        <f>'2-δικαιώματα'!G134</f>
        <v>40</v>
      </c>
      <c r="F134" s="268">
        <f>'3-φύλλα2α'!F134+'3-φύλλα2α'!G134</f>
        <v>-11</v>
      </c>
      <c r="G134" s="268">
        <f>'4-πολλυπρ'!P134</f>
        <v>0</v>
      </c>
      <c r="H134" s="16">
        <f>'5-αντίγραφα'!J134</f>
        <v>0</v>
      </c>
      <c r="I134" s="16">
        <f>'6-μεταγραφή'!I134</f>
        <v>60</v>
      </c>
      <c r="J134" s="16">
        <f>'7-προςΔΟΥ'!G134</f>
        <v>50</v>
      </c>
      <c r="K134" s="16">
        <v>25</v>
      </c>
      <c r="L134" s="18">
        <f t="shared" si="5"/>
        <v>164</v>
      </c>
      <c r="M134" s="18"/>
      <c r="N134" s="29">
        <f>M134-'14-βιβλΕσ'!L134</f>
        <v>0</v>
      </c>
      <c r="O134" s="29">
        <f t="shared" si="6"/>
        <v>164</v>
      </c>
      <c r="P134" s="222">
        <v>1</v>
      </c>
      <c r="Q134" s="222" t="s">
        <v>294</v>
      </c>
      <c r="R134" s="222" t="s">
        <v>295</v>
      </c>
      <c r="S134" s="222" t="s">
        <v>296</v>
      </c>
      <c r="T134" s="222" t="s">
        <v>297</v>
      </c>
      <c r="U134" s="222" t="s">
        <v>298</v>
      </c>
      <c r="V134" s="222" t="s">
        <v>299</v>
      </c>
      <c r="W134" s="26"/>
      <c r="X134" s="26"/>
    </row>
    <row r="135" spans="1:24" s="19" customFormat="1">
      <c r="A135" s="14"/>
      <c r="B135" s="115"/>
      <c r="C135" s="15"/>
      <c r="D135" s="267"/>
      <c r="E135" s="18">
        <f>'2-δικαιώματα'!G135</f>
        <v>40</v>
      </c>
      <c r="F135" s="268">
        <f>'3-φύλλα2α'!F135+'3-φύλλα2α'!G135</f>
        <v>-11</v>
      </c>
      <c r="G135" s="268">
        <f>'4-πολλυπρ'!P135</f>
        <v>0</v>
      </c>
      <c r="H135" s="16">
        <f>'5-αντίγραφα'!J135</f>
        <v>0</v>
      </c>
      <c r="I135" s="16">
        <f>'6-μεταγραφή'!I135</f>
        <v>60</v>
      </c>
      <c r="J135" s="16">
        <f>'7-προςΔΟΥ'!G135</f>
        <v>50</v>
      </c>
      <c r="K135" s="16">
        <v>25</v>
      </c>
      <c r="L135" s="18">
        <f t="shared" si="5"/>
        <v>164</v>
      </c>
      <c r="M135" s="18"/>
      <c r="N135" s="29">
        <f>M135-'14-βιβλΕσ'!L135</f>
        <v>0</v>
      </c>
      <c r="O135" s="29">
        <f t="shared" si="6"/>
        <v>164</v>
      </c>
      <c r="P135" s="222">
        <v>1</v>
      </c>
      <c r="Q135" s="222" t="s">
        <v>294</v>
      </c>
      <c r="R135" s="222" t="s">
        <v>295</v>
      </c>
      <c r="S135" s="222" t="s">
        <v>296</v>
      </c>
      <c r="T135" s="222" t="s">
        <v>297</v>
      </c>
      <c r="U135" s="222" t="s">
        <v>298</v>
      </c>
      <c r="V135" s="222" t="s">
        <v>299</v>
      </c>
      <c r="W135" s="26"/>
      <c r="X135" s="26"/>
    </row>
    <row r="136" spans="1:24" s="19" customFormat="1">
      <c r="A136" s="14"/>
      <c r="B136" s="115"/>
      <c r="C136" s="15"/>
      <c r="D136" s="267"/>
      <c r="E136" s="18">
        <f>'2-δικαιώματα'!G136</f>
        <v>40</v>
      </c>
      <c r="F136" s="268">
        <f>'3-φύλλα2α'!F136+'3-φύλλα2α'!G136</f>
        <v>-11</v>
      </c>
      <c r="G136" s="268">
        <f>'4-πολλυπρ'!P136</f>
        <v>0</v>
      </c>
      <c r="H136" s="16">
        <f>'5-αντίγραφα'!J136</f>
        <v>0</v>
      </c>
      <c r="I136" s="16">
        <f>'6-μεταγραφή'!I136</f>
        <v>60</v>
      </c>
      <c r="J136" s="16">
        <f>'7-προςΔΟΥ'!G136</f>
        <v>50</v>
      </c>
      <c r="K136" s="16">
        <v>25</v>
      </c>
      <c r="L136" s="18">
        <f t="shared" si="5"/>
        <v>164</v>
      </c>
      <c r="M136" s="18"/>
      <c r="N136" s="29">
        <f>M136-'14-βιβλΕσ'!L136</f>
        <v>0</v>
      </c>
      <c r="O136" s="29">
        <f t="shared" si="6"/>
        <v>164</v>
      </c>
      <c r="P136" s="222">
        <v>1</v>
      </c>
      <c r="Q136" s="222" t="s">
        <v>294</v>
      </c>
      <c r="R136" s="222" t="s">
        <v>295</v>
      </c>
      <c r="S136" s="222" t="s">
        <v>296</v>
      </c>
      <c r="T136" s="222" t="s">
        <v>297</v>
      </c>
      <c r="U136" s="222" t="s">
        <v>298</v>
      </c>
      <c r="V136" s="222" t="s">
        <v>299</v>
      </c>
      <c r="W136" s="26"/>
      <c r="X136" s="26"/>
    </row>
    <row r="137" spans="1:24" s="19" customFormat="1">
      <c r="A137" s="14"/>
      <c r="B137" s="115"/>
      <c r="C137" s="15"/>
      <c r="D137" s="267"/>
      <c r="E137" s="18">
        <f>'2-δικαιώματα'!G137</f>
        <v>40</v>
      </c>
      <c r="F137" s="268">
        <f>'3-φύλλα2α'!F137+'3-φύλλα2α'!G137</f>
        <v>-11</v>
      </c>
      <c r="G137" s="268">
        <f>'4-πολλυπρ'!P137</f>
        <v>0</v>
      </c>
      <c r="H137" s="16">
        <f>'5-αντίγραφα'!J137</f>
        <v>0</v>
      </c>
      <c r="I137" s="16">
        <f>'6-μεταγραφή'!I137</f>
        <v>60</v>
      </c>
      <c r="J137" s="16">
        <f>'7-προςΔΟΥ'!G137</f>
        <v>50</v>
      </c>
      <c r="K137" s="16">
        <v>25</v>
      </c>
      <c r="L137" s="18">
        <f t="shared" si="5"/>
        <v>164</v>
      </c>
      <c r="M137" s="18"/>
      <c r="N137" s="29">
        <f>M137-'14-βιβλΕσ'!L137</f>
        <v>0</v>
      </c>
      <c r="O137" s="29">
        <f t="shared" si="6"/>
        <v>164</v>
      </c>
      <c r="P137" s="222">
        <v>1</v>
      </c>
      <c r="Q137" s="222" t="s">
        <v>294</v>
      </c>
      <c r="R137" s="222" t="s">
        <v>295</v>
      </c>
      <c r="S137" s="222" t="s">
        <v>296</v>
      </c>
      <c r="T137" s="222" t="s">
        <v>297</v>
      </c>
      <c r="U137" s="222" t="s">
        <v>298</v>
      </c>
      <c r="V137" s="222" t="s">
        <v>299</v>
      </c>
      <c r="W137" s="26"/>
      <c r="X137" s="26"/>
    </row>
    <row r="138" spans="1:24" s="19" customFormat="1">
      <c r="A138" s="14"/>
      <c r="B138" s="115"/>
      <c r="C138" s="15"/>
      <c r="D138" s="267"/>
      <c r="E138" s="18">
        <f>'2-δικαιώματα'!G138</f>
        <v>40</v>
      </c>
      <c r="F138" s="268">
        <f>'3-φύλλα2α'!F138+'3-φύλλα2α'!G138</f>
        <v>-11</v>
      </c>
      <c r="G138" s="268">
        <f>'4-πολλυπρ'!P138</f>
        <v>0</v>
      </c>
      <c r="H138" s="16">
        <f>'5-αντίγραφα'!J138</f>
        <v>0</v>
      </c>
      <c r="I138" s="16">
        <f>'6-μεταγραφή'!I138</f>
        <v>60</v>
      </c>
      <c r="J138" s="16">
        <f>'7-προςΔΟΥ'!G138</f>
        <v>50</v>
      </c>
      <c r="K138" s="16">
        <v>25</v>
      </c>
      <c r="L138" s="18">
        <f t="shared" si="5"/>
        <v>164</v>
      </c>
      <c r="M138" s="18"/>
      <c r="N138" s="29">
        <f>M138-'14-βιβλΕσ'!L138</f>
        <v>0</v>
      </c>
      <c r="O138" s="29">
        <f t="shared" si="6"/>
        <v>164</v>
      </c>
      <c r="P138" s="222">
        <v>1</v>
      </c>
      <c r="Q138" s="222" t="s">
        <v>294</v>
      </c>
      <c r="R138" s="222" t="s">
        <v>295</v>
      </c>
      <c r="S138" s="222" t="s">
        <v>296</v>
      </c>
      <c r="T138" s="222" t="s">
        <v>297</v>
      </c>
      <c r="U138" s="222" t="s">
        <v>298</v>
      </c>
      <c r="V138" s="222" t="s">
        <v>299</v>
      </c>
      <c r="W138" s="26"/>
      <c r="X138" s="26"/>
    </row>
    <row r="139" spans="1:24" s="19" customFormat="1">
      <c r="A139" s="14"/>
      <c r="B139" s="115"/>
      <c r="C139" s="15"/>
      <c r="D139" s="267"/>
      <c r="E139" s="18">
        <f>'2-δικαιώματα'!G139</f>
        <v>40</v>
      </c>
      <c r="F139" s="268">
        <f>'3-φύλλα2α'!F139+'3-φύλλα2α'!G139</f>
        <v>-11</v>
      </c>
      <c r="G139" s="268">
        <f>'4-πολλυπρ'!P139</f>
        <v>0</v>
      </c>
      <c r="H139" s="16">
        <f>'5-αντίγραφα'!J139</f>
        <v>0</v>
      </c>
      <c r="I139" s="16">
        <f>'6-μεταγραφή'!I139</f>
        <v>60</v>
      </c>
      <c r="J139" s="16">
        <f>'7-προςΔΟΥ'!G139</f>
        <v>50</v>
      </c>
      <c r="K139" s="16">
        <v>25</v>
      </c>
      <c r="L139" s="18">
        <f t="shared" si="5"/>
        <v>164</v>
      </c>
      <c r="M139" s="18"/>
      <c r="N139" s="29">
        <f>M139-'14-βιβλΕσ'!L139</f>
        <v>0</v>
      </c>
      <c r="O139" s="29">
        <f t="shared" si="6"/>
        <v>164</v>
      </c>
      <c r="P139" s="222">
        <v>1</v>
      </c>
      <c r="Q139" s="222" t="s">
        <v>294</v>
      </c>
      <c r="R139" s="222" t="s">
        <v>295</v>
      </c>
      <c r="S139" s="222" t="s">
        <v>296</v>
      </c>
      <c r="T139" s="222" t="s">
        <v>297</v>
      </c>
      <c r="U139" s="222" t="s">
        <v>298</v>
      </c>
      <c r="V139" s="222" t="s">
        <v>299</v>
      </c>
      <c r="W139" s="26"/>
      <c r="X139" s="26"/>
    </row>
    <row r="140" spans="1:24" s="19" customFormat="1">
      <c r="A140" s="14"/>
      <c r="B140" s="115"/>
      <c r="C140" s="15"/>
      <c r="D140" s="267"/>
      <c r="E140" s="18">
        <f>'2-δικαιώματα'!G140</f>
        <v>40</v>
      </c>
      <c r="F140" s="268">
        <f>'3-φύλλα2α'!F140+'3-φύλλα2α'!G140</f>
        <v>-11</v>
      </c>
      <c r="G140" s="268">
        <f>'4-πολλυπρ'!P140</f>
        <v>0</v>
      </c>
      <c r="H140" s="16">
        <f>'5-αντίγραφα'!J140</f>
        <v>0</v>
      </c>
      <c r="I140" s="16">
        <f>'6-μεταγραφή'!I140</f>
        <v>60</v>
      </c>
      <c r="J140" s="16">
        <f>'7-προςΔΟΥ'!G140</f>
        <v>50</v>
      </c>
      <c r="K140" s="16">
        <v>25</v>
      </c>
      <c r="L140" s="18">
        <f t="shared" si="5"/>
        <v>164</v>
      </c>
      <c r="M140" s="18"/>
      <c r="N140" s="29">
        <f>M140-'14-βιβλΕσ'!L140</f>
        <v>0</v>
      </c>
      <c r="O140" s="29">
        <f t="shared" si="6"/>
        <v>164</v>
      </c>
      <c r="P140" s="222">
        <v>1</v>
      </c>
      <c r="Q140" s="222" t="s">
        <v>294</v>
      </c>
      <c r="R140" s="222" t="s">
        <v>295</v>
      </c>
      <c r="S140" s="222" t="s">
        <v>296</v>
      </c>
      <c r="T140" s="222" t="s">
        <v>297</v>
      </c>
      <c r="U140" s="222" t="s">
        <v>298</v>
      </c>
      <c r="V140" s="222" t="s">
        <v>299</v>
      </c>
      <c r="W140" s="26"/>
      <c r="X140" s="26"/>
    </row>
    <row r="141" spans="1:24" s="19" customFormat="1">
      <c r="A141" s="14"/>
      <c r="B141" s="115"/>
      <c r="C141" s="15"/>
      <c r="D141" s="267"/>
      <c r="E141" s="18">
        <f>'2-δικαιώματα'!G141</f>
        <v>40</v>
      </c>
      <c r="F141" s="268">
        <f>'3-φύλλα2α'!F141+'3-φύλλα2α'!G141</f>
        <v>-11</v>
      </c>
      <c r="G141" s="268">
        <f>'4-πολλυπρ'!P141</f>
        <v>0</v>
      </c>
      <c r="H141" s="16">
        <f>'5-αντίγραφα'!J141</f>
        <v>0</v>
      </c>
      <c r="I141" s="16">
        <f>'6-μεταγραφή'!I141</f>
        <v>60</v>
      </c>
      <c r="J141" s="16">
        <f>'7-προςΔΟΥ'!G141</f>
        <v>50</v>
      </c>
      <c r="K141" s="16">
        <v>25</v>
      </c>
      <c r="L141" s="18">
        <f t="shared" si="5"/>
        <v>164</v>
      </c>
      <c r="M141" s="18"/>
      <c r="N141" s="29">
        <f>M141-'14-βιβλΕσ'!L141</f>
        <v>0</v>
      </c>
      <c r="O141" s="29">
        <f t="shared" si="6"/>
        <v>164</v>
      </c>
      <c r="P141" s="222">
        <v>1</v>
      </c>
      <c r="Q141" s="222" t="s">
        <v>294</v>
      </c>
      <c r="R141" s="222" t="s">
        <v>295</v>
      </c>
      <c r="S141" s="222" t="s">
        <v>296</v>
      </c>
      <c r="T141" s="222" t="s">
        <v>297</v>
      </c>
      <c r="U141" s="222" t="s">
        <v>298</v>
      </c>
      <c r="V141" s="222" t="s">
        <v>299</v>
      </c>
      <c r="W141" s="26"/>
      <c r="X141" s="26"/>
    </row>
    <row r="142" spans="1:24" s="19" customFormat="1">
      <c r="A142" s="14"/>
      <c r="B142" s="115"/>
      <c r="C142" s="15"/>
      <c r="D142" s="267"/>
      <c r="E142" s="18">
        <f>'2-δικαιώματα'!G142</f>
        <v>40</v>
      </c>
      <c r="F142" s="268">
        <f>'3-φύλλα2α'!F142+'3-φύλλα2α'!G142</f>
        <v>-11</v>
      </c>
      <c r="G142" s="268">
        <f>'4-πολλυπρ'!P142</f>
        <v>0</v>
      </c>
      <c r="H142" s="16">
        <f>'5-αντίγραφα'!J142</f>
        <v>0</v>
      </c>
      <c r="I142" s="16">
        <f>'6-μεταγραφή'!I142</f>
        <v>60</v>
      </c>
      <c r="J142" s="16">
        <f>'7-προςΔΟΥ'!G142</f>
        <v>50</v>
      </c>
      <c r="K142" s="16">
        <v>25</v>
      </c>
      <c r="L142" s="18">
        <f t="shared" si="5"/>
        <v>164</v>
      </c>
      <c r="M142" s="18"/>
      <c r="N142" s="29">
        <f>M142-'14-βιβλΕσ'!L142</f>
        <v>0</v>
      </c>
      <c r="O142" s="29">
        <f t="shared" si="6"/>
        <v>164</v>
      </c>
      <c r="P142" s="222">
        <v>1</v>
      </c>
      <c r="Q142" s="222" t="s">
        <v>294</v>
      </c>
      <c r="R142" s="222" t="s">
        <v>295</v>
      </c>
      <c r="S142" s="222" t="s">
        <v>296</v>
      </c>
      <c r="T142" s="222" t="s">
        <v>297</v>
      </c>
      <c r="U142" s="222" t="s">
        <v>298</v>
      </c>
      <c r="V142" s="222" t="s">
        <v>299</v>
      </c>
      <c r="W142" s="26"/>
      <c r="X142" s="26"/>
    </row>
    <row r="143" spans="1:24" s="19" customFormat="1">
      <c r="A143" s="14"/>
      <c r="B143" s="115"/>
      <c r="C143" s="15"/>
      <c r="D143" s="267"/>
      <c r="E143" s="18">
        <f>'2-δικαιώματα'!G143</f>
        <v>40</v>
      </c>
      <c r="F143" s="268">
        <f>'3-φύλλα2α'!F143+'3-φύλλα2α'!G143</f>
        <v>-11</v>
      </c>
      <c r="G143" s="268">
        <f>'4-πολλυπρ'!P143</f>
        <v>0</v>
      </c>
      <c r="H143" s="16">
        <f>'5-αντίγραφα'!J143</f>
        <v>0</v>
      </c>
      <c r="I143" s="16">
        <f>'6-μεταγραφή'!I143</f>
        <v>60</v>
      </c>
      <c r="J143" s="16">
        <f>'7-προςΔΟΥ'!G143</f>
        <v>50</v>
      </c>
      <c r="K143" s="16">
        <v>25</v>
      </c>
      <c r="L143" s="18">
        <f t="shared" si="5"/>
        <v>164</v>
      </c>
      <c r="M143" s="18"/>
      <c r="N143" s="29">
        <f>M143-'14-βιβλΕσ'!L143</f>
        <v>0</v>
      </c>
      <c r="O143" s="29">
        <f t="shared" si="6"/>
        <v>164</v>
      </c>
      <c r="P143" s="222">
        <v>1</v>
      </c>
      <c r="Q143" s="222" t="s">
        <v>294</v>
      </c>
      <c r="R143" s="222" t="s">
        <v>295</v>
      </c>
      <c r="S143" s="222" t="s">
        <v>296</v>
      </c>
      <c r="T143" s="222" t="s">
        <v>297</v>
      </c>
      <c r="U143" s="222" t="s">
        <v>298</v>
      </c>
      <c r="V143" s="222" t="s">
        <v>299</v>
      </c>
      <c r="W143" s="26"/>
      <c r="X143" s="26"/>
    </row>
    <row r="144" spans="1:24" s="19" customFormat="1">
      <c r="A144" s="14"/>
      <c r="B144" s="115"/>
      <c r="C144" s="15"/>
      <c r="D144" s="267"/>
      <c r="E144" s="18">
        <f>'2-δικαιώματα'!G144</f>
        <v>40</v>
      </c>
      <c r="F144" s="268">
        <f>'3-φύλλα2α'!F144+'3-φύλλα2α'!G144</f>
        <v>-11</v>
      </c>
      <c r="G144" s="268">
        <f>'4-πολλυπρ'!P144</f>
        <v>0</v>
      </c>
      <c r="H144" s="16">
        <f>'5-αντίγραφα'!J144</f>
        <v>0</v>
      </c>
      <c r="I144" s="16">
        <f>'6-μεταγραφή'!I144</f>
        <v>60</v>
      </c>
      <c r="J144" s="16">
        <f>'7-προςΔΟΥ'!G144</f>
        <v>50</v>
      </c>
      <c r="K144" s="16">
        <v>25</v>
      </c>
      <c r="L144" s="18">
        <f t="shared" si="5"/>
        <v>164</v>
      </c>
      <c r="M144" s="18"/>
      <c r="N144" s="29">
        <f>M144-'14-βιβλΕσ'!L144</f>
        <v>0</v>
      </c>
      <c r="O144" s="29">
        <f t="shared" si="6"/>
        <v>164</v>
      </c>
      <c r="P144" s="222">
        <v>1</v>
      </c>
      <c r="Q144" s="222" t="s">
        <v>294</v>
      </c>
      <c r="R144" s="222" t="s">
        <v>295</v>
      </c>
      <c r="S144" s="222" t="s">
        <v>296</v>
      </c>
      <c r="T144" s="222" t="s">
        <v>297</v>
      </c>
      <c r="U144" s="222" t="s">
        <v>298</v>
      </c>
      <c r="V144" s="222" t="s">
        <v>299</v>
      </c>
      <c r="W144" s="26"/>
      <c r="X144" s="26"/>
    </row>
    <row r="145" spans="1:24" s="19" customFormat="1">
      <c r="A145" s="14"/>
      <c r="B145" s="115"/>
      <c r="C145" s="15"/>
      <c r="D145" s="267"/>
      <c r="E145" s="18">
        <f>'2-δικαιώματα'!G145</f>
        <v>40</v>
      </c>
      <c r="F145" s="268">
        <f>'3-φύλλα2α'!F145+'3-φύλλα2α'!G145</f>
        <v>-11</v>
      </c>
      <c r="G145" s="268">
        <f>'4-πολλυπρ'!P145</f>
        <v>0</v>
      </c>
      <c r="H145" s="16">
        <f>'5-αντίγραφα'!J145</f>
        <v>0</v>
      </c>
      <c r="I145" s="16">
        <f>'6-μεταγραφή'!I145</f>
        <v>60</v>
      </c>
      <c r="J145" s="16">
        <f>'7-προςΔΟΥ'!G145</f>
        <v>50</v>
      </c>
      <c r="K145" s="16">
        <v>25</v>
      </c>
      <c r="L145" s="18">
        <f t="shared" si="5"/>
        <v>164</v>
      </c>
      <c r="M145" s="18"/>
      <c r="N145" s="29">
        <f>M145-'14-βιβλΕσ'!L145</f>
        <v>0</v>
      </c>
      <c r="O145" s="29">
        <f t="shared" si="6"/>
        <v>164</v>
      </c>
      <c r="P145" s="222">
        <v>1</v>
      </c>
      <c r="Q145" s="222" t="s">
        <v>294</v>
      </c>
      <c r="R145" s="222" t="s">
        <v>295</v>
      </c>
      <c r="S145" s="222" t="s">
        <v>296</v>
      </c>
      <c r="T145" s="222" t="s">
        <v>297</v>
      </c>
      <c r="U145" s="222" t="s">
        <v>298</v>
      </c>
      <c r="V145" s="222" t="s">
        <v>299</v>
      </c>
      <c r="W145" s="26"/>
      <c r="X145" s="26"/>
    </row>
    <row r="146" spans="1:24" s="19" customFormat="1">
      <c r="A146" s="14"/>
      <c r="B146" s="115"/>
      <c r="C146" s="15"/>
      <c r="D146" s="267"/>
      <c r="E146" s="18">
        <f>'2-δικαιώματα'!G146</f>
        <v>40</v>
      </c>
      <c r="F146" s="268">
        <f>'3-φύλλα2α'!F146+'3-φύλλα2α'!G146</f>
        <v>-11</v>
      </c>
      <c r="G146" s="268">
        <f>'4-πολλυπρ'!P146</f>
        <v>0</v>
      </c>
      <c r="H146" s="16">
        <f>'5-αντίγραφα'!J146</f>
        <v>0</v>
      </c>
      <c r="I146" s="16">
        <f>'6-μεταγραφή'!I146</f>
        <v>60</v>
      </c>
      <c r="J146" s="16">
        <f>'7-προςΔΟΥ'!G146</f>
        <v>50</v>
      </c>
      <c r="K146" s="16">
        <v>25</v>
      </c>
      <c r="L146" s="18">
        <f t="shared" si="5"/>
        <v>164</v>
      </c>
      <c r="M146" s="18"/>
      <c r="N146" s="29">
        <f>M146-'14-βιβλΕσ'!L146</f>
        <v>0</v>
      </c>
      <c r="O146" s="29">
        <f t="shared" si="6"/>
        <v>164</v>
      </c>
      <c r="P146" s="222">
        <v>1</v>
      </c>
      <c r="Q146" s="222" t="s">
        <v>294</v>
      </c>
      <c r="R146" s="222" t="s">
        <v>295</v>
      </c>
      <c r="S146" s="222" t="s">
        <v>296</v>
      </c>
      <c r="T146" s="222" t="s">
        <v>297</v>
      </c>
      <c r="U146" s="222" t="s">
        <v>298</v>
      </c>
      <c r="V146" s="222" t="s">
        <v>299</v>
      </c>
      <c r="W146" s="26"/>
      <c r="X146" s="26"/>
    </row>
    <row r="147" spans="1:24" s="19" customFormat="1">
      <c r="A147" s="14"/>
      <c r="B147" s="115"/>
      <c r="C147" s="15"/>
      <c r="D147" s="267"/>
      <c r="E147" s="18">
        <f>'2-δικαιώματα'!G147</f>
        <v>40</v>
      </c>
      <c r="F147" s="268">
        <f>'3-φύλλα2α'!F147+'3-φύλλα2α'!G147</f>
        <v>-11</v>
      </c>
      <c r="G147" s="268">
        <f>'4-πολλυπρ'!P147</f>
        <v>0</v>
      </c>
      <c r="H147" s="16">
        <f>'5-αντίγραφα'!J147</f>
        <v>0</v>
      </c>
      <c r="I147" s="16">
        <f>'6-μεταγραφή'!I147</f>
        <v>60</v>
      </c>
      <c r="J147" s="16">
        <f>'7-προςΔΟΥ'!G147</f>
        <v>50</v>
      </c>
      <c r="K147" s="16">
        <v>25</v>
      </c>
      <c r="L147" s="18">
        <f t="shared" si="5"/>
        <v>164</v>
      </c>
      <c r="M147" s="18"/>
      <c r="N147" s="29">
        <f>M147-'14-βιβλΕσ'!L147</f>
        <v>0</v>
      </c>
      <c r="O147" s="29">
        <f t="shared" si="6"/>
        <v>164</v>
      </c>
      <c r="P147" s="222">
        <v>1</v>
      </c>
      <c r="Q147" s="222" t="s">
        <v>294</v>
      </c>
      <c r="R147" s="222" t="s">
        <v>295</v>
      </c>
      <c r="S147" s="222" t="s">
        <v>296</v>
      </c>
      <c r="T147" s="222" t="s">
        <v>297</v>
      </c>
      <c r="U147" s="222" t="s">
        <v>298</v>
      </c>
      <c r="V147" s="222" t="s">
        <v>299</v>
      </c>
      <c r="W147" s="26"/>
      <c r="X147" s="26"/>
    </row>
    <row r="148" spans="1:24" s="19" customFormat="1">
      <c r="A148" s="14"/>
      <c r="B148" s="115"/>
      <c r="C148" s="15"/>
      <c r="D148" s="267"/>
      <c r="E148" s="18">
        <f>'2-δικαιώματα'!G148</f>
        <v>40</v>
      </c>
      <c r="F148" s="268">
        <f>'3-φύλλα2α'!F148+'3-φύλλα2α'!G148</f>
        <v>-11</v>
      </c>
      <c r="G148" s="268">
        <f>'4-πολλυπρ'!P148</f>
        <v>0</v>
      </c>
      <c r="H148" s="16">
        <f>'5-αντίγραφα'!J148</f>
        <v>0</v>
      </c>
      <c r="I148" s="16">
        <f>'6-μεταγραφή'!I148</f>
        <v>60</v>
      </c>
      <c r="J148" s="16">
        <f>'7-προςΔΟΥ'!G148</f>
        <v>50</v>
      </c>
      <c r="K148" s="16">
        <v>25</v>
      </c>
      <c r="L148" s="18">
        <f t="shared" si="5"/>
        <v>164</v>
      </c>
      <c r="M148" s="18"/>
      <c r="N148" s="29">
        <f>M148-'14-βιβλΕσ'!L148</f>
        <v>0</v>
      </c>
      <c r="O148" s="29">
        <f t="shared" si="6"/>
        <v>164</v>
      </c>
      <c r="P148" s="222">
        <v>1</v>
      </c>
      <c r="Q148" s="222" t="s">
        <v>294</v>
      </c>
      <c r="R148" s="222" t="s">
        <v>295</v>
      </c>
      <c r="S148" s="222" t="s">
        <v>296</v>
      </c>
      <c r="T148" s="222" t="s">
        <v>297</v>
      </c>
      <c r="U148" s="222" t="s">
        <v>298</v>
      </c>
      <c r="V148" s="222" t="s">
        <v>299</v>
      </c>
      <c r="W148" s="26"/>
      <c r="X148" s="26"/>
    </row>
    <row r="149" spans="1:24" s="19" customFormat="1">
      <c r="A149" s="14"/>
      <c r="B149" s="115"/>
      <c r="C149" s="15"/>
      <c r="D149" s="267"/>
      <c r="E149" s="18">
        <f>'2-δικαιώματα'!G149</f>
        <v>40</v>
      </c>
      <c r="F149" s="268">
        <f>'3-φύλλα2α'!F149+'3-φύλλα2α'!G149</f>
        <v>-11</v>
      </c>
      <c r="G149" s="268">
        <f>'4-πολλυπρ'!P149</f>
        <v>0</v>
      </c>
      <c r="H149" s="16">
        <f>'5-αντίγραφα'!J149</f>
        <v>0</v>
      </c>
      <c r="I149" s="16">
        <f>'6-μεταγραφή'!I149</f>
        <v>60</v>
      </c>
      <c r="J149" s="16">
        <f>'7-προςΔΟΥ'!G149</f>
        <v>50</v>
      </c>
      <c r="K149" s="16">
        <v>25</v>
      </c>
      <c r="L149" s="18">
        <f t="shared" si="5"/>
        <v>164</v>
      </c>
      <c r="M149" s="18"/>
      <c r="N149" s="29">
        <f>M149-'14-βιβλΕσ'!L149</f>
        <v>0</v>
      </c>
      <c r="O149" s="29">
        <f t="shared" si="6"/>
        <v>164</v>
      </c>
      <c r="P149" s="222">
        <v>1</v>
      </c>
      <c r="Q149" s="222" t="s">
        <v>294</v>
      </c>
      <c r="R149" s="222" t="s">
        <v>295</v>
      </c>
      <c r="S149" s="222" t="s">
        <v>296</v>
      </c>
      <c r="T149" s="222" t="s">
        <v>297</v>
      </c>
      <c r="U149" s="222" t="s">
        <v>298</v>
      </c>
      <c r="V149" s="222" t="s">
        <v>299</v>
      </c>
      <c r="W149" s="26"/>
      <c r="X149" s="26"/>
    </row>
    <row r="150" spans="1:24" s="19" customFormat="1">
      <c r="A150" s="14"/>
      <c r="B150" s="115"/>
      <c r="C150" s="15"/>
      <c r="D150" s="267"/>
      <c r="E150" s="18">
        <f>'2-δικαιώματα'!G150</f>
        <v>40</v>
      </c>
      <c r="F150" s="268">
        <f>'3-φύλλα2α'!F150+'3-φύλλα2α'!G150</f>
        <v>-11</v>
      </c>
      <c r="G150" s="268">
        <f>'4-πολλυπρ'!P150</f>
        <v>0</v>
      </c>
      <c r="H150" s="16">
        <f>'5-αντίγραφα'!J150</f>
        <v>0</v>
      </c>
      <c r="I150" s="16">
        <f>'6-μεταγραφή'!I150</f>
        <v>60</v>
      </c>
      <c r="J150" s="16">
        <f>'7-προςΔΟΥ'!G150</f>
        <v>50</v>
      </c>
      <c r="K150" s="16">
        <v>25</v>
      </c>
      <c r="L150" s="18">
        <f t="shared" si="5"/>
        <v>164</v>
      </c>
      <c r="M150" s="18"/>
      <c r="N150" s="29">
        <f>M150-'14-βιβλΕσ'!L150</f>
        <v>0</v>
      </c>
      <c r="O150" s="29">
        <f t="shared" si="6"/>
        <v>164</v>
      </c>
      <c r="P150" s="222">
        <v>1</v>
      </c>
      <c r="Q150" s="222" t="s">
        <v>294</v>
      </c>
      <c r="R150" s="222" t="s">
        <v>295</v>
      </c>
      <c r="S150" s="222" t="s">
        <v>296</v>
      </c>
      <c r="T150" s="222" t="s">
        <v>297</v>
      </c>
      <c r="U150" s="222" t="s">
        <v>298</v>
      </c>
      <c r="V150" s="222" t="s">
        <v>299</v>
      </c>
      <c r="W150" s="26"/>
      <c r="X150" s="26"/>
    </row>
    <row r="151" spans="1:24" s="19" customFormat="1">
      <c r="A151" s="14"/>
      <c r="B151" s="115"/>
      <c r="C151" s="15"/>
      <c r="D151" s="267"/>
      <c r="E151" s="18">
        <f>'2-δικαιώματα'!G151</f>
        <v>40</v>
      </c>
      <c r="F151" s="268">
        <f>'3-φύλλα2α'!F151+'3-φύλλα2α'!G151</f>
        <v>-11</v>
      </c>
      <c r="G151" s="268">
        <f>'4-πολλυπρ'!P151</f>
        <v>0</v>
      </c>
      <c r="H151" s="16">
        <f>'5-αντίγραφα'!J151</f>
        <v>0</v>
      </c>
      <c r="I151" s="16">
        <f>'6-μεταγραφή'!I151</f>
        <v>60</v>
      </c>
      <c r="J151" s="16">
        <f>'7-προςΔΟΥ'!G151</f>
        <v>50</v>
      </c>
      <c r="K151" s="16">
        <v>25</v>
      </c>
      <c r="L151" s="18">
        <f t="shared" si="5"/>
        <v>164</v>
      </c>
      <c r="M151" s="18"/>
      <c r="N151" s="29">
        <f>M151-'14-βιβλΕσ'!L151</f>
        <v>0</v>
      </c>
      <c r="O151" s="29">
        <f t="shared" si="6"/>
        <v>164</v>
      </c>
      <c r="P151" s="222">
        <v>1</v>
      </c>
      <c r="Q151" s="222" t="s">
        <v>294</v>
      </c>
      <c r="R151" s="222" t="s">
        <v>295</v>
      </c>
      <c r="S151" s="222" t="s">
        <v>296</v>
      </c>
      <c r="T151" s="222" t="s">
        <v>297</v>
      </c>
      <c r="U151" s="222" t="s">
        <v>298</v>
      </c>
      <c r="V151" s="222" t="s">
        <v>299</v>
      </c>
      <c r="W151" s="26"/>
      <c r="X151" s="26"/>
    </row>
    <row r="152" spans="1:24" s="19" customFormat="1">
      <c r="A152" s="14"/>
      <c r="B152" s="115"/>
      <c r="C152" s="15"/>
      <c r="D152" s="267"/>
      <c r="E152" s="18">
        <f>'2-δικαιώματα'!G152</f>
        <v>40</v>
      </c>
      <c r="F152" s="268">
        <f>'3-φύλλα2α'!F152+'3-φύλλα2α'!G152</f>
        <v>-11</v>
      </c>
      <c r="G152" s="268">
        <f>'4-πολλυπρ'!P152</f>
        <v>0</v>
      </c>
      <c r="H152" s="16">
        <f>'5-αντίγραφα'!J152</f>
        <v>0</v>
      </c>
      <c r="I152" s="16">
        <f>'6-μεταγραφή'!I152</f>
        <v>60</v>
      </c>
      <c r="J152" s="16">
        <f>'7-προςΔΟΥ'!G152</f>
        <v>50</v>
      </c>
      <c r="K152" s="16">
        <v>25</v>
      </c>
      <c r="L152" s="18">
        <f t="shared" si="5"/>
        <v>164</v>
      </c>
      <c r="M152" s="18"/>
      <c r="N152" s="29">
        <f>M152-'14-βιβλΕσ'!L152</f>
        <v>0</v>
      </c>
      <c r="O152" s="29">
        <f t="shared" si="6"/>
        <v>164</v>
      </c>
      <c r="P152" s="222">
        <v>1</v>
      </c>
      <c r="Q152" s="222" t="s">
        <v>294</v>
      </c>
      <c r="R152" s="222" t="s">
        <v>295</v>
      </c>
      <c r="S152" s="222" t="s">
        <v>296</v>
      </c>
      <c r="T152" s="222" t="s">
        <v>297</v>
      </c>
      <c r="U152" s="222" t="s">
        <v>298</v>
      </c>
      <c r="V152" s="222" t="s">
        <v>299</v>
      </c>
      <c r="W152" s="26"/>
      <c r="X152" s="26"/>
    </row>
    <row r="153" spans="1:24" s="19" customFormat="1">
      <c r="A153" s="14"/>
      <c r="B153" s="115"/>
      <c r="C153" s="15"/>
      <c r="D153" s="267"/>
      <c r="E153" s="18">
        <f>'2-δικαιώματα'!G153</f>
        <v>40</v>
      </c>
      <c r="F153" s="268">
        <f>'3-φύλλα2α'!F153+'3-φύλλα2α'!G153</f>
        <v>-11</v>
      </c>
      <c r="G153" s="268">
        <f>'4-πολλυπρ'!P153</f>
        <v>0</v>
      </c>
      <c r="H153" s="16">
        <f>'5-αντίγραφα'!J153</f>
        <v>0</v>
      </c>
      <c r="I153" s="16">
        <f>'6-μεταγραφή'!I153</f>
        <v>60</v>
      </c>
      <c r="J153" s="16">
        <f>'7-προςΔΟΥ'!G153</f>
        <v>50</v>
      </c>
      <c r="K153" s="16">
        <v>25</v>
      </c>
      <c r="L153" s="18">
        <f t="shared" si="5"/>
        <v>164</v>
      </c>
      <c r="M153" s="18"/>
      <c r="N153" s="29">
        <f>M153-'14-βιβλΕσ'!L153</f>
        <v>0</v>
      </c>
      <c r="O153" s="29">
        <f t="shared" si="6"/>
        <v>164</v>
      </c>
      <c r="P153" s="222">
        <v>1</v>
      </c>
      <c r="Q153" s="222" t="s">
        <v>294</v>
      </c>
      <c r="R153" s="222" t="s">
        <v>295</v>
      </c>
      <c r="S153" s="222" t="s">
        <v>296</v>
      </c>
      <c r="T153" s="222" t="s">
        <v>297</v>
      </c>
      <c r="U153" s="222" t="s">
        <v>298</v>
      </c>
      <c r="V153" s="222" t="s">
        <v>299</v>
      </c>
      <c r="W153" s="26"/>
      <c r="X153" s="26"/>
    </row>
    <row r="154" spans="1:24" s="19" customFormat="1">
      <c r="A154" s="14"/>
      <c r="B154" s="115"/>
      <c r="C154" s="15"/>
      <c r="D154" s="267"/>
      <c r="E154" s="18">
        <f>'2-δικαιώματα'!G154</f>
        <v>40</v>
      </c>
      <c r="F154" s="268">
        <f>'3-φύλλα2α'!F154+'3-φύλλα2α'!G154</f>
        <v>-11</v>
      </c>
      <c r="G154" s="268">
        <f>'4-πολλυπρ'!P154</f>
        <v>0</v>
      </c>
      <c r="H154" s="16">
        <f>'5-αντίγραφα'!J154</f>
        <v>0</v>
      </c>
      <c r="I154" s="16">
        <f>'6-μεταγραφή'!I154</f>
        <v>60</v>
      </c>
      <c r="J154" s="16">
        <f>'7-προςΔΟΥ'!G154</f>
        <v>50</v>
      </c>
      <c r="K154" s="16">
        <v>25</v>
      </c>
      <c r="L154" s="18">
        <f t="shared" si="5"/>
        <v>164</v>
      </c>
      <c r="M154" s="18"/>
      <c r="N154" s="29">
        <f>M154-'14-βιβλΕσ'!L154</f>
        <v>0</v>
      </c>
      <c r="O154" s="29">
        <f t="shared" si="6"/>
        <v>164</v>
      </c>
      <c r="P154" s="222">
        <v>1</v>
      </c>
      <c r="Q154" s="222" t="s">
        <v>294</v>
      </c>
      <c r="R154" s="222" t="s">
        <v>295</v>
      </c>
      <c r="S154" s="222" t="s">
        <v>296</v>
      </c>
      <c r="T154" s="222" t="s">
        <v>297</v>
      </c>
      <c r="U154" s="222" t="s">
        <v>298</v>
      </c>
      <c r="V154" s="222" t="s">
        <v>299</v>
      </c>
      <c r="W154" s="26"/>
      <c r="X154" s="26"/>
    </row>
    <row r="155" spans="1:24" s="19" customFormat="1">
      <c r="A155" s="14"/>
      <c r="B155" s="115"/>
      <c r="C155" s="15"/>
      <c r="D155" s="267"/>
      <c r="E155" s="18">
        <f>'2-δικαιώματα'!G155</f>
        <v>40</v>
      </c>
      <c r="F155" s="268">
        <f>'3-φύλλα2α'!F155+'3-φύλλα2α'!G155</f>
        <v>-11</v>
      </c>
      <c r="G155" s="268">
        <f>'4-πολλυπρ'!P155</f>
        <v>0</v>
      </c>
      <c r="H155" s="16">
        <f>'5-αντίγραφα'!J155</f>
        <v>0</v>
      </c>
      <c r="I155" s="16">
        <f>'6-μεταγραφή'!I155</f>
        <v>60</v>
      </c>
      <c r="J155" s="16">
        <f>'7-προςΔΟΥ'!G155</f>
        <v>50</v>
      </c>
      <c r="K155" s="16">
        <v>25</v>
      </c>
      <c r="L155" s="18">
        <f t="shared" si="5"/>
        <v>164</v>
      </c>
      <c r="M155" s="18"/>
      <c r="N155" s="29">
        <f>M155-'14-βιβλΕσ'!L155</f>
        <v>0</v>
      </c>
      <c r="O155" s="29">
        <f t="shared" si="6"/>
        <v>164</v>
      </c>
      <c r="P155" s="222">
        <v>1</v>
      </c>
      <c r="Q155" s="222" t="s">
        <v>294</v>
      </c>
      <c r="R155" s="222" t="s">
        <v>295</v>
      </c>
      <c r="S155" s="222" t="s">
        <v>296</v>
      </c>
      <c r="T155" s="222" t="s">
        <v>297</v>
      </c>
      <c r="U155" s="222" t="s">
        <v>298</v>
      </c>
      <c r="V155" s="222" t="s">
        <v>299</v>
      </c>
      <c r="W155" s="26"/>
      <c r="X155" s="26"/>
    </row>
    <row r="156" spans="1:24" s="19" customFormat="1">
      <c r="A156" s="14"/>
      <c r="B156" s="115"/>
      <c r="C156" s="15"/>
      <c r="D156" s="267"/>
      <c r="E156" s="18">
        <f>'2-δικαιώματα'!G156</f>
        <v>40</v>
      </c>
      <c r="F156" s="268">
        <f>'3-φύλλα2α'!F156+'3-φύλλα2α'!G156</f>
        <v>-11</v>
      </c>
      <c r="G156" s="268">
        <f>'4-πολλυπρ'!P156</f>
        <v>0</v>
      </c>
      <c r="H156" s="16">
        <f>'5-αντίγραφα'!J156</f>
        <v>0</v>
      </c>
      <c r="I156" s="16">
        <f>'6-μεταγραφή'!I156</f>
        <v>60</v>
      </c>
      <c r="J156" s="16">
        <f>'7-προςΔΟΥ'!G156</f>
        <v>50</v>
      </c>
      <c r="K156" s="16">
        <v>25</v>
      </c>
      <c r="L156" s="18">
        <f t="shared" si="5"/>
        <v>164</v>
      </c>
      <c r="M156" s="18"/>
      <c r="N156" s="29">
        <f>M156-'14-βιβλΕσ'!L156</f>
        <v>0</v>
      </c>
      <c r="O156" s="29">
        <f t="shared" si="6"/>
        <v>164</v>
      </c>
      <c r="P156" s="222">
        <v>1</v>
      </c>
      <c r="Q156" s="222" t="s">
        <v>294</v>
      </c>
      <c r="R156" s="222" t="s">
        <v>295</v>
      </c>
      <c r="S156" s="222" t="s">
        <v>296</v>
      </c>
      <c r="T156" s="222" t="s">
        <v>297</v>
      </c>
      <c r="U156" s="222" t="s">
        <v>298</v>
      </c>
      <c r="V156" s="222" t="s">
        <v>299</v>
      </c>
      <c r="W156" s="26"/>
      <c r="X156" s="26"/>
    </row>
    <row r="157" spans="1:24" s="19" customFormat="1">
      <c r="A157" s="14"/>
      <c r="B157" s="115"/>
      <c r="C157" s="15"/>
      <c r="D157" s="267"/>
      <c r="E157" s="18">
        <f>'2-δικαιώματα'!G157</f>
        <v>40</v>
      </c>
      <c r="F157" s="268">
        <f>'3-φύλλα2α'!F157+'3-φύλλα2α'!G157</f>
        <v>-11</v>
      </c>
      <c r="G157" s="268">
        <f>'4-πολλυπρ'!P157</f>
        <v>0</v>
      </c>
      <c r="H157" s="16">
        <f>'5-αντίγραφα'!J157</f>
        <v>0</v>
      </c>
      <c r="I157" s="16">
        <f>'6-μεταγραφή'!I157</f>
        <v>60</v>
      </c>
      <c r="J157" s="16">
        <f>'7-προςΔΟΥ'!G157</f>
        <v>50</v>
      </c>
      <c r="K157" s="16">
        <v>25</v>
      </c>
      <c r="L157" s="18">
        <f t="shared" si="5"/>
        <v>164</v>
      </c>
      <c r="M157" s="18"/>
      <c r="N157" s="29">
        <f>M157-'14-βιβλΕσ'!L157</f>
        <v>0</v>
      </c>
      <c r="O157" s="29">
        <f t="shared" si="6"/>
        <v>164</v>
      </c>
      <c r="P157" s="222">
        <v>1</v>
      </c>
      <c r="Q157" s="222" t="s">
        <v>294</v>
      </c>
      <c r="R157" s="222" t="s">
        <v>295</v>
      </c>
      <c r="S157" s="222" t="s">
        <v>296</v>
      </c>
      <c r="T157" s="222" t="s">
        <v>297</v>
      </c>
      <c r="U157" s="222" t="s">
        <v>298</v>
      </c>
      <c r="V157" s="222" t="s">
        <v>299</v>
      </c>
      <c r="W157" s="26"/>
      <c r="X157" s="26"/>
    </row>
    <row r="158" spans="1:24" s="19" customFormat="1">
      <c r="A158" s="14"/>
      <c r="B158" s="115"/>
      <c r="C158" s="15"/>
      <c r="D158" s="267"/>
      <c r="E158" s="18">
        <f>'2-δικαιώματα'!G158</f>
        <v>40</v>
      </c>
      <c r="F158" s="268">
        <f>'3-φύλλα2α'!F158+'3-φύλλα2α'!G158</f>
        <v>-11</v>
      </c>
      <c r="G158" s="268">
        <f>'4-πολλυπρ'!P158</f>
        <v>0</v>
      </c>
      <c r="H158" s="16">
        <f>'5-αντίγραφα'!J158</f>
        <v>0</v>
      </c>
      <c r="I158" s="16">
        <f>'6-μεταγραφή'!I158</f>
        <v>60</v>
      </c>
      <c r="J158" s="16">
        <f>'7-προςΔΟΥ'!G158</f>
        <v>50</v>
      </c>
      <c r="K158" s="16">
        <v>25</v>
      </c>
      <c r="L158" s="18">
        <f t="shared" si="5"/>
        <v>164</v>
      </c>
      <c r="M158" s="18"/>
      <c r="N158" s="29">
        <f>M158-'14-βιβλΕσ'!L158</f>
        <v>0</v>
      </c>
      <c r="O158" s="29">
        <f t="shared" si="6"/>
        <v>164</v>
      </c>
      <c r="P158" s="222">
        <v>1</v>
      </c>
      <c r="Q158" s="222" t="s">
        <v>294</v>
      </c>
      <c r="R158" s="222" t="s">
        <v>295</v>
      </c>
      <c r="S158" s="222" t="s">
        <v>296</v>
      </c>
      <c r="T158" s="222" t="s">
        <v>297</v>
      </c>
      <c r="U158" s="222" t="s">
        <v>298</v>
      </c>
      <c r="V158" s="222" t="s">
        <v>299</v>
      </c>
      <c r="W158" s="26"/>
      <c r="X158" s="26"/>
    </row>
    <row r="159" spans="1:24" s="19" customFormat="1">
      <c r="A159" s="14"/>
      <c r="B159" s="115"/>
      <c r="C159" s="15"/>
      <c r="D159" s="267"/>
      <c r="E159" s="18">
        <f>'2-δικαιώματα'!G159</f>
        <v>40</v>
      </c>
      <c r="F159" s="268">
        <f>'3-φύλλα2α'!F159+'3-φύλλα2α'!G159</f>
        <v>-11</v>
      </c>
      <c r="G159" s="268">
        <f>'4-πολλυπρ'!P159</f>
        <v>0</v>
      </c>
      <c r="H159" s="16">
        <f>'5-αντίγραφα'!J159</f>
        <v>0</v>
      </c>
      <c r="I159" s="16">
        <f>'6-μεταγραφή'!I159</f>
        <v>60</v>
      </c>
      <c r="J159" s="16">
        <f>'7-προςΔΟΥ'!G159</f>
        <v>50</v>
      </c>
      <c r="K159" s="16">
        <v>25</v>
      </c>
      <c r="L159" s="18">
        <f t="shared" si="5"/>
        <v>164</v>
      </c>
      <c r="M159" s="18"/>
      <c r="N159" s="29">
        <f>M159-'14-βιβλΕσ'!L159</f>
        <v>0</v>
      </c>
      <c r="O159" s="29">
        <f t="shared" si="6"/>
        <v>164</v>
      </c>
      <c r="P159" s="222">
        <v>1</v>
      </c>
      <c r="Q159" s="222" t="s">
        <v>294</v>
      </c>
      <c r="R159" s="222" t="s">
        <v>295</v>
      </c>
      <c r="S159" s="222" t="s">
        <v>296</v>
      </c>
      <c r="T159" s="222" t="s">
        <v>297</v>
      </c>
      <c r="U159" s="222" t="s">
        <v>298</v>
      </c>
      <c r="V159" s="222" t="s">
        <v>299</v>
      </c>
      <c r="W159" s="26"/>
      <c r="X159" s="26"/>
    </row>
    <row r="160" spans="1:24" s="19" customFormat="1">
      <c r="A160" s="14"/>
      <c r="B160" s="115"/>
      <c r="C160" s="15"/>
      <c r="D160" s="267"/>
      <c r="E160" s="18">
        <f>'2-δικαιώματα'!G160</f>
        <v>40</v>
      </c>
      <c r="F160" s="268">
        <f>'3-φύλλα2α'!F160+'3-φύλλα2α'!G160</f>
        <v>-11</v>
      </c>
      <c r="G160" s="268">
        <f>'4-πολλυπρ'!P160</f>
        <v>0</v>
      </c>
      <c r="H160" s="16">
        <f>'5-αντίγραφα'!J160</f>
        <v>0</v>
      </c>
      <c r="I160" s="16">
        <f>'6-μεταγραφή'!I160</f>
        <v>60</v>
      </c>
      <c r="J160" s="16">
        <f>'7-προςΔΟΥ'!G160</f>
        <v>50</v>
      </c>
      <c r="K160" s="16">
        <v>25</v>
      </c>
      <c r="L160" s="18">
        <f t="shared" si="5"/>
        <v>164</v>
      </c>
      <c r="M160" s="18"/>
      <c r="N160" s="29">
        <f>M160-'14-βιβλΕσ'!L160</f>
        <v>0</v>
      </c>
      <c r="O160" s="29">
        <f t="shared" si="6"/>
        <v>164</v>
      </c>
      <c r="P160" s="222">
        <v>1</v>
      </c>
      <c r="Q160" s="222" t="s">
        <v>294</v>
      </c>
      <c r="R160" s="222" t="s">
        <v>295</v>
      </c>
      <c r="S160" s="222" t="s">
        <v>296</v>
      </c>
      <c r="T160" s="222" t="s">
        <v>297</v>
      </c>
      <c r="U160" s="222" t="s">
        <v>298</v>
      </c>
      <c r="V160" s="222" t="s">
        <v>299</v>
      </c>
      <c r="W160" s="26"/>
      <c r="X160" s="26"/>
    </row>
    <row r="161" spans="1:24" s="19" customFormat="1">
      <c r="A161" s="14"/>
      <c r="B161" s="115"/>
      <c r="C161" s="15"/>
      <c r="D161" s="267"/>
      <c r="E161" s="18">
        <f>'2-δικαιώματα'!G161</f>
        <v>40</v>
      </c>
      <c r="F161" s="268">
        <f>'3-φύλλα2α'!F161+'3-φύλλα2α'!G161</f>
        <v>-11</v>
      </c>
      <c r="G161" s="268">
        <f>'4-πολλυπρ'!P161</f>
        <v>0</v>
      </c>
      <c r="H161" s="16">
        <f>'5-αντίγραφα'!J161</f>
        <v>0</v>
      </c>
      <c r="I161" s="16">
        <f>'6-μεταγραφή'!I161</f>
        <v>60</v>
      </c>
      <c r="J161" s="16">
        <f>'7-προςΔΟΥ'!G161</f>
        <v>50</v>
      </c>
      <c r="K161" s="16">
        <v>25</v>
      </c>
      <c r="L161" s="18">
        <f t="shared" si="5"/>
        <v>164</v>
      </c>
      <c r="M161" s="18"/>
      <c r="N161" s="29">
        <f>M161-'14-βιβλΕσ'!L161</f>
        <v>0</v>
      </c>
      <c r="O161" s="29">
        <f t="shared" si="6"/>
        <v>164</v>
      </c>
      <c r="P161" s="222">
        <v>1</v>
      </c>
      <c r="Q161" s="222" t="s">
        <v>294</v>
      </c>
      <c r="R161" s="222" t="s">
        <v>295</v>
      </c>
      <c r="S161" s="222" t="s">
        <v>296</v>
      </c>
      <c r="T161" s="222" t="s">
        <v>297</v>
      </c>
      <c r="U161" s="222" t="s">
        <v>298</v>
      </c>
      <c r="V161" s="222" t="s">
        <v>299</v>
      </c>
      <c r="W161" s="26"/>
      <c r="X161" s="26"/>
    </row>
    <row r="162" spans="1:24" s="19" customFormat="1">
      <c r="A162" s="14"/>
      <c r="B162" s="115"/>
      <c r="C162" s="15"/>
      <c r="D162" s="267"/>
      <c r="E162" s="18">
        <f>'2-δικαιώματα'!G162</f>
        <v>40</v>
      </c>
      <c r="F162" s="268">
        <f>'3-φύλλα2α'!F162+'3-φύλλα2α'!G162</f>
        <v>-11</v>
      </c>
      <c r="G162" s="268">
        <f>'4-πολλυπρ'!P162</f>
        <v>0</v>
      </c>
      <c r="H162" s="16">
        <f>'5-αντίγραφα'!J162</f>
        <v>0</v>
      </c>
      <c r="I162" s="16">
        <f>'6-μεταγραφή'!I162</f>
        <v>60</v>
      </c>
      <c r="J162" s="16">
        <f>'7-προςΔΟΥ'!G162</f>
        <v>50</v>
      </c>
      <c r="K162" s="16">
        <v>25</v>
      </c>
      <c r="L162" s="18">
        <f t="shared" si="5"/>
        <v>164</v>
      </c>
      <c r="M162" s="18"/>
      <c r="N162" s="29">
        <f>M162-'14-βιβλΕσ'!L162</f>
        <v>0</v>
      </c>
      <c r="O162" s="29">
        <f t="shared" si="6"/>
        <v>164</v>
      </c>
      <c r="P162" s="222">
        <v>1</v>
      </c>
      <c r="Q162" s="222" t="s">
        <v>294</v>
      </c>
      <c r="R162" s="222" t="s">
        <v>295</v>
      </c>
      <c r="S162" s="222" t="s">
        <v>296</v>
      </c>
      <c r="T162" s="222" t="s">
        <v>297</v>
      </c>
      <c r="U162" s="222" t="s">
        <v>298</v>
      </c>
      <c r="V162" s="222" t="s">
        <v>299</v>
      </c>
      <c r="W162" s="26"/>
      <c r="X162" s="26"/>
    </row>
    <row r="163" spans="1:24" s="19" customFormat="1">
      <c r="A163" s="14"/>
      <c r="B163" s="115"/>
      <c r="C163" s="15"/>
      <c r="D163" s="267"/>
      <c r="E163" s="18">
        <f>'2-δικαιώματα'!G163</f>
        <v>40</v>
      </c>
      <c r="F163" s="268">
        <f>'3-φύλλα2α'!F163+'3-φύλλα2α'!G163</f>
        <v>-11</v>
      </c>
      <c r="G163" s="268">
        <f>'4-πολλυπρ'!P163</f>
        <v>0</v>
      </c>
      <c r="H163" s="16">
        <f>'5-αντίγραφα'!J163</f>
        <v>0</v>
      </c>
      <c r="I163" s="16">
        <f>'6-μεταγραφή'!I163</f>
        <v>60</v>
      </c>
      <c r="J163" s="16">
        <f>'7-προςΔΟΥ'!G163</f>
        <v>50</v>
      </c>
      <c r="K163" s="16">
        <v>25</v>
      </c>
      <c r="L163" s="18">
        <f t="shared" si="5"/>
        <v>164</v>
      </c>
      <c r="M163" s="18"/>
      <c r="N163" s="29">
        <f>M163-'14-βιβλΕσ'!L163</f>
        <v>0</v>
      </c>
      <c r="O163" s="29">
        <f t="shared" si="6"/>
        <v>164</v>
      </c>
      <c r="P163" s="222">
        <v>1</v>
      </c>
      <c r="Q163" s="222" t="s">
        <v>294</v>
      </c>
      <c r="R163" s="222" t="s">
        <v>295</v>
      </c>
      <c r="S163" s="222" t="s">
        <v>296</v>
      </c>
      <c r="T163" s="222" t="s">
        <v>297</v>
      </c>
      <c r="U163" s="222" t="s">
        <v>298</v>
      </c>
      <c r="V163" s="222" t="s">
        <v>299</v>
      </c>
      <c r="W163" s="26"/>
      <c r="X163" s="26"/>
    </row>
    <row r="164" spans="1:24" s="19" customFormat="1">
      <c r="A164" s="14"/>
      <c r="B164" s="115"/>
      <c r="C164" s="15"/>
      <c r="D164" s="267"/>
      <c r="E164" s="18">
        <f>'2-δικαιώματα'!G164</f>
        <v>40</v>
      </c>
      <c r="F164" s="268">
        <f>'3-φύλλα2α'!F164+'3-φύλλα2α'!G164</f>
        <v>-11</v>
      </c>
      <c r="G164" s="268">
        <f>'4-πολλυπρ'!P164</f>
        <v>0</v>
      </c>
      <c r="H164" s="16">
        <f>'5-αντίγραφα'!J164</f>
        <v>0</v>
      </c>
      <c r="I164" s="16">
        <f>'6-μεταγραφή'!I164</f>
        <v>60</v>
      </c>
      <c r="J164" s="16">
        <f>'7-προςΔΟΥ'!G164</f>
        <v>50</v>
      </c>
      <c r="K164" s="16">
        <v>25</v>
      </c>
      <c r="L164" s="18">
        <f t="shared" si="5"/>
        <v>164</v>
      </c>
      <c r="M164" s="18"/>
      <c r="N164" s="29">
        <f>M164-'14-βιβλΕσ'!L164</f>
        <v>0</v>
      </c>
      <c r="O164" s="29">
        <f t="shared" si="6"/>
        <v>164</v>
      </c>
      <c r="P164" s="222">
        <v>1</v>
      </c>
      <c r="Q164" s="222" t="s">
        <v>294</v>
      </c>
      <c r="R164" s="222" t="s">
        <v>295</v>
      </c>
      <c r="S164" s="222" t="s">
        <v>296</v>
      </c>
      <c r="T164" s="222" t="s">
        <v>297</v>
      </c>
      <c r="U164" s="222" t="s">
        <v>298</v>
      </c>
      <c r="V164" s="222" t="s">
        <v>299</v>
      </c>
      <c r="W164" s="26"/>
      <c r="X164" s="26"/>
    </row>
    <row r="165" spans="1:24" s="19" customFormat="1">
      <c r="A165" s="14"/>
      <c r="B165" s="115"/>
      <c r="C165" s="15"/>
      <c r="D165" s="267"/>
      <c r="E165" s="18">
        <f>'2-δικαιώματα'!G165</f>
        <v>40</v>
      </c>
      <c r="F165" s="268">
        <f>'3-φύλλα2α'!F165+'3-φύλλα2α'!G165</f>
        <v>-11</v>
      </c>
      <c r="G165" s="268">
        <f>'4-πολλυπρ'!P165</f>
        <v>0</v>
      </c>
      <c r="H165" s="16">
        <f>'5-αντίγραφα'!J165</f>
        <v>0</v>
      </c>
      <c r="I165" s="16">
        <f>'6-μεταγραφή'!I165</f>
        <v>60</v>
      </c>
      <c r="J165" s="16">
        <f>'7-προςΔΟΥ'!G165</f>
        <v>50</v>
      </c>
      <c r="K165" s="16">
        <v>25</v>
      </c>
      <c r="L165" s="18">
        <f t="shared" si="5"/>
        <v>164</v>
      </c>
      <c r="M165" s="18"/>
      <c r="N165" s="29">
        <f>M165-'14-βιβλΕσ'!L165</f>
        <v>0</v>
      </c>
      <c r="O165" s="29">
        <f t="shared" si="6"/>
        <v>164</v>
      </c>
      <c r="P165" s="222">
        <v>1</v>
      </c>
      <c r="Q165" s="222" t="s">
        <v>294</v>
      </c>
      <c r="R165" s="222" t="s">
        <v>295</v>
      </c>
      <c r="S165" s="222" t="s">
        <v>296</v>
      </c>
      <c r="T165" s="222" t="s">
        <v>297</v>
      </c>
      <c r="U165" s="222" t="s">
        <v>298</v>
      </c>
      <c r="V165" s="222" t="s">
        <v>299</v>
      </c>
      <c r="W165" s="26"/>
      <c r="X165" s="26"/>
    </row>
    <row r="166" spans="1:24" s="19" customFormat="1">
      <c r="A166" s="14"/>
      <c r="B166" s="115"/>
      <c r="C166" s="15"/>
      <c r="D166" s="267"/>
      <c r="E166" s="18">
        <f>'2-δικαιώματα'!G166</f>
        <v>40</v>
      </c>
      <c r="F166" s="268">
        <f>'3-φύλλα2α'!F166+'3-φύλλα2α'!G166</f>
        <v>-11</v>
      </c>
      <c r="G166" s="268">
        <f>'4-πολλυπρ'!P166</f>
        <v>0</v>
      </c>
      <c r="H166" s="16">
        <f>'5-αντίγραφα'!J166</f>
        <v>0</v>
      </c>
      <c r="I166" s="16">
        <f>'6-μεταγραφή'!I166</f>
        <v>60</v>
      </c>
      <c r="J166" s="16">
        <f>'7-προςΔΟΥ'!G166</f>
        <v>50</v>
      </c>
      <c r="K166" s="16">
        <v>25</v>
      </c>
      <c r="L166" s="18">
        <f t="shared" si="5"/>
        <v>164</v>
      </c>
      <c r="M166" s="18"/>
      <c r="N166" s="29">
        <f>M166-'14-βιβλΕσ'!L166</f>
        <v>0</v>
      </c>
      <c r="O166" s="29">
        <f t="shared" si="6"/>
        <v>164</v>
      </c>
      <c r="P166" s="222">
        <v>1</v>
      </c>
      <c r="Q166" s="222" t="s">
        <v>294</v>
      </c>
      <c r="R166" s="222" t="s">
        <v>295</v>
      </c>
      <c r="S166" s="222" t="s">
        <v>296</v>
      </c>
      <c r="T166" s="222" t="s">
        <v>297</v>
      </c>
      <c r="U166" s="222" t="s">
        <v>298</v>
      </c>
      <c r="V166" s="222" t="s">
        <v>299</v>
      </c>
      <c r="W166" s="26"/>
      <c r="X166" s="26"/>
    </row>
    <row r="167" spans="1:24" s="19" customFormat="1">
      <c r="A167" s="14"/>
      <c r="B167" s="115"/>
      <c r="C167" s="15"/>
      <c r="D167" s="267"/>
      <c r="E167" s="18">
        <f>'2-δικαιώματα'!G167</f>
        <v>40</v>
      </c>
      <c r="F167" s="268">
        <f>'3-φύλλα2α'!F167+'3-φύλλα2α'!G167</f>
        <v>-11</v>
      </c>
      <c r="G167" s="268">
        <f>'4-πολλυπρ'!P167</f>
        <v>0</v>
      </c>
      <c r="H167" s="16">
        <f>'5-αντίγραφα'!J167</f>
        <v>0</v>
      </c>
      <c r="I167" s="16">
        <f>'6-μεταγραφή'!I167</f>
        <v>60</v>
      </c>
      <c r="J167" s="16">
        <f>'7-προςΔΟΥ'!G167</f>
        <v>50</v>
      </c>
      <c r="K167" s="16">
        <v>25</v>
      </c>
      <c r="L167" s="18">
        <f t="shared" si="5"/>
        <v>164</v>
      </c>
      <c r="M167" s="18"/>
      <c r="N167" s="29">
        <f>M167-'14-βιβλΕσ'!L167</f>
        <v>0</v>
      </c>
      <c r="O167" s="29">
        <f t="shared" si="6"/>
        <v>164</v>
      </c>
      <c r="P167" s="222">
        <v>1</v>
      </c>
      <c r="Q167" s="222" t="s">
        <v>294</v>
      </c>
      <c r="R167" s="222" t="s">
        <v>295</v>
      </c>
      <c r="S167" s="222" t="s">
        <v>296</v>
      </c>
      <c r="T167" s="222" t="s">
        <v>297</v>
      </c>
      <c r="U167" s="222" t="s">
        <v>298</v>
      </c>
      <c r="V167" s="222" t="s">
        <v>299</v>
      </c>
      <c r="W167" s="26"/>
      <c r="X167" s="26"/>
    </row>
    <row r="168" spans="1:24" s="19" customFormat="1">
      <c r="A168" s="14"/>
      <c r="B168" s="115"/>
      <c r="C168" s="15"/>
      <c r="D168" s="267"/>
      <c r="E168" s="18">
        <f>'2-δικαιώματα'!G168</f>
        <v>40</v>
      </c>
      <c r="F168" s="268">
        <f>'3-φύλλα2α'!F168+'3-φύλλα2α'!G168</f>
        <v>-11</v>
      </c>
      <c r="G168" s="268">
        <f>'4-πολλυπρ'!P168</f>
        <v>0</v>
      </c>
      <c r="H168" s="16">
        <f>'5-αντίγραφα'!J168</f>
        <v>0</v>
      </c>
      <c r="I168" s="16">
        <f>'6-μεταγραφή'!I168</f>
        <v>60</v>
      </c>
      <c r="J168" s="16">
        <f>'7-προςΔΟΥ'!G168</f>
        <v>50</v>
      </c>
      <c r="K168" s="16">
        <v>25</v>
      </c>
      <c r="L168" s="18">
        <f t="shared" si="5"/>
        <v>164</v>
      </c>
      <c r="M168" s="18"/>
      <c r="N168" s="29">
        <f>M168-'14-βιβλΕσ'!L168</f>
        <v>0</v>
      </c>
      <c r="O168" s="29">
        <f t="shared" si="6"/>
        <v>164</v>
      </c>
      <c r="P168" s="222">
        <v>1</v>
      </c>
      <c r="Q168" s="222" t="s">
        <v>294</v>
      </c>
      <c r="R168" s="222" t="s">
        <v>295</v>
      </c>
      <c r="S168" s="222" t="s">
        <v>296</v>
      </c>
      <c r="T168" s="222" t="s">
        <v>297</v>
      </c>
      <c r="U168" s="222" t="s">
        <v>298</v>
      </c>
      <c r="V168" s="222" t="s">
        <v>299</v>
      </c>
      <c r="W168" s="26"/>
      <c r="X168" s="26"/>
    </row>
    <row r="169" spans="1:24" s="19" customFormat="1">
      <c r="A169" s="14"/>
      <c r="B169" s="115"/>
      <c r="C169" s="15"/>
      <c r="D169" s="267"/>
      <c r="E169" s="18">
        <f>'2-δικαιώματα'!G169</f>
        <v>40</v>
      </c>
      <c r="F169" s="268">
        <f>'3-φύλλα2α'!F169+'3-φύλλα2α'!G169</f>
        <v>-11</v>
      </c>
      <c r="G169" s="268">
        <f>'4-πολλυπρ'!P169</f>
        <v>0</v>
      </c>
      <c r="H169" s="16">
        <f>'5-αντίγραφα'!J169</f>
        <v>0</v>
      </c>
      <c r="I169" s="16">
        <f>'6-μεταγραφή'!I169</f>
        <v>60</v>
      </c>
      <c r="J169" s="16">
        <f>'7-προςΔΟΥ'!G169</f>
        <v>50</v>
      </c>
      <c r="K169" s="16">
        <v>25</v>
      </c>
      <c r="L169" s="18">
        <f t="shared" si="5"/>
        <v>164</v>
      </c>
      <c r="M169" s="18"/>
      <c r="N169" s="29">
        <f>M169-'14-βιβλΕσ'!L169</f>
        <v>0</v>
      </c>
      <c r="O169" s="29">
        <f t="shared" si="6"/>
        <v>164</v>
      </c>
      <c r="P169" s="222">
        <v>1</v>
      </c>
      <c r="Q169" s="222" t="s">
        <v>294</v>
      </c>
      <c r="R169" s="222" t="s">
        <v>295</v>
      </c>
      <c r="S169" s="222" t="s">
        <v>296</v>
      </c>
      <c r="T169" s="222" t="s">
        <v>297</v>
      </c>
      <c r="U169" s="222" t="s">
        <v>298</v>
      </c>
      <c r="V169" s="222" t="s">
        <v>299</v>
      </c>
      <c r="W169" s="26"/>
      <c r="X169" s="26"/>
    </row>
    <row r="170" spans="1:24" s="19" customFormat="1">
      <c r="A170" s="14"/>
      <c r="B170" s="115"/>
      <c r="C170" s="15"/>
      <c r="D170" s="267"/>
      <c r="E170" s="18">
        <f>'2-δικαιώματα'!G170</f>
        <v>40</v>
      </c>
      <c r="F170" s="268">
        <f>'3-φύλλα2α'!F170+'3-φύλλα2α'!G170</f>
        <v>-11</v>
      </c>
      <c r="G170" s="268">
        <f>'4-πολλυπρ'!P170</f>
        <v>0</v>
      </c>
      <c r="H170" s="16">
        <f>'5-αντίγραφα'!J170</f>
        <v>0</v>
      </c>
      <c r="I170" s="16">
        <f>'6-μεταγραφή'!I170</f>
        <v>60</v>
      </c>
      <c r="J170" s="16">
        <f>'7-προςΔΟΥ'!G170</f>
        <v>50</v>
      </c>
      <c r="K170" s="16">
        <v>25</v>
      </c>
      <c r="L170" s="18">
        <f t="shared" si="5"/>
        <v>164</v>
      </c>
      <c r="M170" s="18"/>
      <c r="N170" s="29">
        <f>M170-'14-βιβλΕσ'!L170</f>
        <v>0</v>
      </c>
      <c r="O170" s="29">
        <f t="shared" si="6"/>
        <v>164</v>
      </c>
      <c r="P170" s="222">
        <v>1</v>
      </c>
      <c r="Q170" s="222" t="s">
        <v>294</v>
      </c>
      <c r="R170" s="222" t="s">
        <v>295</v>
      </c>
      <c r="S170" s="222" t="s">
        <v>296</v>
      </c>
      <c r="T170" s="222" t="s">
        <v>297</v>
      </c>
      <c r="U170" s="222" t="s">
        <v>298</v>
      </c>
      <c r="V170" s="222" t="s">
        <v>299</v>
      </c>
      <c r="W170" s="26"/>
      <c r="X170" s="26"/>
    </row>
    <row r="171" spans="1:24" s="19" customFormat="1">
      <c r="A171" s="14"/>
      <c r="B171" s="115"/>
      <c r="C171" s="15"/>
      <c r="D171" s="267"/>
      <c r="E171" s="18">
        <f>'2-δικαιώματα'!G171</f>
        <v>40</v>
      </c>
      <c r="F171" s="268">
        <f>'3-φύλλα2α'!F171+'3-φύλλα2α'!G171</f>
        <v>-11</v>
      </c>
      <c r="G171" s="268">
        <f>'4-πολλυπρ'!P171</f>
        <v>0</v>
      </c>
      <c r="H171" s="16">
        <f>'5-αντίγραφα'!J171</f>
        <v>0</v>
      </c>
      <c r="I171" s="16">
        <f>'6-μεταγραφή'!I171</f>
        <v>60</v>
      </c>
      <c r="J171" s="16">
        <f>'7-προςΔΟΥ'!G171</f>
        <v>50</v>
      </c>
      <c r="K171" s="16">
        <v>25</v>
      </c>
      <c r="L171" s="18">
        <f t="shared" si="5"/>
        <v>164</v>
      </c>
      <c r="M171" s="18"/>
      <c r="N171" s="29">
        <f>M171-'14-βιβλΕσ'!L171</f>
        <v>0</v>
      </c>
      <c r="O171" s="29">
        <f t="shared" si="6"/>
        <v>164</v>
      </c>
      <c r="P171" s="222">
        <v>1</v>
      </c>
      <c r="Q171" s="222" t="s">
        <v>294</v>
      </c>
      <c r="R171" s="222" t="s">
        <v>295</v>
      </c>
      <c r="S171" s="222" t="s">
        <v>296</v>
      </c>
      <c r="T171" s="222" t="s">
        <v>297</v>
      </c>
      <c r="U171" s="222" t="s">
        <v>298</v>
      </c>
      <c r="V171" s="222" t="s">
        <v>299</v>
      </c>
      <c r="W171" s="26"/>
      <c r="X171" s="26"/>
    </row>
    <row r="172" spans="1:24" s="19" customFormat="1">
      <c r="A172" s="14"/>
      <c r="B172" s="115"/>
      <c r="C172" s="15"/>
      <c r="D172" s="267"/>
      <c r="E172" s="18">
        <f>'2-δικαιώματα'!G172</f>
        <v>40</v>
      </c>
      <c r="F172" s="268">
        <f>'3-φύλλα2α'!F172+'3-φύλλα2α'!G172</f>
        <v>-11</v>
      </c>
      <c r="G172" s="268">
        <f>'4-πολλυπρ'!P172</f>
        <v>0</v>
      </c>
      <c r="H172" s="16">
        <f>'5-αντίγραφα'!J172</f>
        <v>0</v>
      </c>
      <c r="I172" s="16">
        <f>'6-μεταγραφή'!I172</f>
        <v>60</v>
      </c>
      <c r="J172" s="16">
        <f>'7-προςΔΟΥ'!G172</f>
        <v>50</v>
      </c>
      <c r="K172" s="16">
        <v>25</v>
      </c>
      <c r="L172" s="18">
        <f t="shared" si="5"/>
        <v>164</v>
      </c>
      <c r="M172" s="18"/>
      <c r="N172" s="29">
        <f>M172-'14-βιβλΕσ'!L172</f>
        <v>0</v>
      </c>
      <c r="O172" s="29">
        <f t="shared" si="6"/>
        <v>164</v>
      </c>
      <c r="P172" s="222">
        <v>1</v>
      </c>
      <c r="Q172" s="222" t="s">
        <v>294</v>
      </c>
      <c r="R172" s="222" t="s">
        <v>295</v>
      </c>
      <c r="S172" s="222" t="s">
        <v>296</v>
      </c>
      <c r="T172" s="222" t="s">
        <v>297</v>
      </c>
      <c r="U172" s="222" t="s">
        <v>298</v>
      </c>
      <c r="V172" s="222" t="s">
        <v>299</v>
      </c>
      <c r="W172" s="26"/>
      <c r="X172" s="26"/>
    </row>
    <row r="173" spans="1:24" s="19" customFormat="1">
      <c r="A173" s="14"/>
      <c r="B173" s="115"/>
      <c r="C173" s="15"/>
      <c r="D173" s="267"/>
      <c r="E173" s="18">
        <f>'2-δικαιώματα'!G173</f>
        <v>40</v>
      </c>
      <c r="F173" s="268">
        <f>'3-φύλλα2α'!F173+'3-φύλλα2α'!G173</f>
        <v>-11</v>
      </c>
      <c r="G173" s="268">
        <f>'4-πολλυπρ'!P173</f>
        <v>0</v>
      </c>
      <c r="H173" s="16">
        <f>'5-αντίγραφα'!J173</f>
        <v>0</v>
      </c>
      <c r="I173" s="16">
        <f>'6-μεταγραφή'!I173</f>
        <v>60</v>
      </c>
      <c r="J173" s="16">
        <f>'7-προςΔΟΥ'!G173</f>
        <v>50</v>
      </c>
      <c r="K173" s="16">
        <v>25</v>
      </c>
      <c r="L173" s="18">
        <f t="shared" si="5"/>
        <v>164</v>
      </c>
      <c r="M173" s="18"/>
      <c r="N173" s="29">
        <f>M173-'14-βιβλΕσ'!L173</f>
        <v>0</v>
      </c>
      <c r="O173" s="29">
        <f t="shared" si="6"/>
        <v>164</v>
      </c>
      <c r="P173" s="222">
        <v>1</v>
      </c>
      <c r="Q173" s="222" t="s">
        <v>294</v>
      </c>
      <c r="R173" s="222" t="s">
        <v>295</v>
      </c>
      <c r="S173" s="222" t="s">
        <v>296</v>
      </c>
      <c r="T173" s="222" t="s">
        <v>297</v>
      </c>
      <c r="U173" s="222" t="s">
        <v>298</v>
      </c>
      <c r="V173" s="222" t="s">
        <v>299</v>
      </c>
      <c r="W173" s="26"/>
      <c r="X173" s="26"/>
    </row>
    <row r="174" spans="1:24">
      <c r="A174" s="341" t="s">
        <v>48</v>
      </c>
      <c r="B174" s="342"/>
      <c r="C174" s="342"/>
      <c r="D174" s="342"/>
      <c r="E174" s="47">
        <f t="shared" ref="E174:O174" si="7">SUM(E3:E173)</f>
        <v>6840</v>
      </c>
      <c r="F174" s="271">
        <f t="shared" si="7"/>
        <v>-1881</v>
      </c>
      <c r="G174" s="271">
        <f t="shared" si="7"/>
        <v>0</v>
      </c>
      <c r="H174" s="271">
        <f t="shared" si="7"/>
        <v>0</v>
      </c>
      <c r="I174" s="271">
        <f t="shared" si="7"/>
        <v>10260</v>
      </c>
      <c r="J174" s="271">
        <f t="shared" si="7"/>
        <v>8550</v>
      </c>
      <c r="K174" s="271">
        <f t="shared" si="7"/>
        <v>4275</v>
      </c>
      <c r="L174" s="47">
        <f t="shared" si="7"/>
        <v>28044</v>
      </c>
      <c r="M174" s="47">
        <f t="shared" si="7"/>
        <v>0</v>
      </c>
      <c r="N174" s="47">
        <f t="shared" si="7"/>
        <v>0</v>
      </c>
      <c r="O174" s="47">
        <f t="shared" si="7"/>
        <v>28044</v>
      </c>
    </row>
    <row r="176" spans="1:24">
      <c r="P176" s="277" t="s">
        <v>122</v>
      </c>
      <c r="Q176" s="226"/>
      <c r="R176" s="226"/>
      <c r="S176" s="226"/>
      <c r="T176" s="240"/>
      <c r="U176" s="240"/>
      <c r="V176" s="133"/>
      <c r="W176" s="226"/>
      <c r="X176" s="226"/>
    </row>
    <row r="177" spans="3:24">
      <c r="K177" s="272" t="s">
        <v>176</v>
      </c>
      <c r="L177" s="8"/>
      <c r="M177" s="8"/>
      <c r="P177" s="2"/>
      <c r="Q177" s="240" t="s">
        <v>123</v>
      </c>
      <c r="R177" s="198"/>
      <c r="S177" s="198"/>
      <c r="T177" s="228"/>
      <c r="U177" s="240"/>
      <c r="V177" s="240"/>
      <c r="W177" s="227"/>
      <c r="X177" s="198"/>
    </row>
    <row r="178" spans="3:24">
      <c r="K178" s="276" t="s">
        <v>300</v>
      </c>
      <c r="L178" s="200"/>
      <c r="M178" s="200"/>
      <c r="Q178" s="198"/>
      <c r="R178" s="278" t="s">
        <v>177</v>
      </c>
      <c r="S178" s="198"/>
      <c r="T178" s="240"/>
      <c r="U178" s="240"/>
      <c r="V178" s="240"/>
      <c r="W178" s="198"/>
    </row>
    <row r="179" spans="3:24">
      <c r="K179" s="200" t="s">
        <v>301</v>
      </c>
      <c r="S179" s="198" t="s">
        <v>189</v>
      </c>
      <c r="T179" s="198"/>
      <c r="U179" s="240"/>
      <c r="V179" s="240"/>
    </row>
    <row r="180" spans="3:24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T180" s="279" t="s">
        <v>178</v>
      </c>
      <c r="U180" s="133"/>
      <c r="V180" s="133"/>
    </row>
    <row r="181" spans="3:24">
      <c r="T181" s="198"/>
      <c r="U181" s="198" t="s">
        <v>190</v>
      </c>
      <c r="V181" s="133"/>
    </row>
    <row r="182" spans="3:24">
      <c r="P182" s="2"/>
      <c r="T182" s="133"/>
      <c r="U182" s="133"/>
      <c r="V182" s="278" t="s">
        <v>191</v>
      </c>
    </row>
    <row r="184" spans="3:24">
      <c r="C184" s="232" t="s">
        <v>244</v>
      </c>
    </row>
    <row r="185" spans="3:24">
      <c r="C185" s="233" t="s">
        <v>245</v>
      </c>
    </row>
  </sheetData>
  <mergeCells count="9">
    <mergeCell ref="N1:O1"/>
    <mergeCell ref="L1:M1"/>
    <mergeCell ref="E1:K1"/>
    <mergeCell ref="P1:X1"/>
    <mergeCell ref="A174:D174"/>
    <mergeCell ref="A1:A2"/>
    <mergeCell ref="B1:B2"/>
    <mergeCell ref="C1:C2"/>
    <mergeCell ref="D1:D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3"/>
  <sheetViews>
    <sheetView workbookViewId="0">
      <pane ySplit="2" topLeftCell="A168" activePane="bottomLeft" state="frozen"/>
      <selection pane="bottomLeft" activeCell="C168" sqref="C168"/>
    </sheetView>
  </sheetViews>
  <sheetFormatPr defaultRowHeight="15"/>
  <cols>
    <col min="1" max="1" width="11.5703125" style="167" bestFit="1" customWidth="1"/>
    <col min="2" max="2" width="51.28515625" style="168" customWidth="1"/>
    <col min="3" max="3" width="14.28515625" style="169" customWidth="1"/>
    <col min="4" max="4" width="10.28515625" style="169" bestFit="1" customWidth="1"/>
    <col min="5" max="5" width="13.5703125" style="169" bestFit="1" customWidth="1"/>
    <col min="6" max="6" width="7.85546875" style="166" customWidth="1"/>
    <col min="7" max="7" width="10" style="166" customWidth="1"/>
    <col min="8" max="8" width="6.140625" style="166" bestFit="1" customWidth="1"/>
    <col min="9" max="12" width="7.140625" style="166" customWidth="1"/>
    <col min="13" max="13" width="3.85546875" style="166" bestFit="1" customWidth="1"/>
    <col min="14" max="20" width="7.140625" style="166" customWidth="1"/>
    <col min="21" max="21" width="12.42578125" style="166" customWidth="1"/>
    <col min="22" max="22" width="30.85546875" style="166" customWidth="1"/>
    <col min="23" max="220" width="9.140625" style="151"/>
    <col min="221" max="221" width="9" style="151" bestFit="1" customWidth="1"/>
    <col min="222" max="222" width="9.85546875" style="151" bestFit="1" customWidth="1"/>
    <col min="223" max="223" width="9.140625" style="151" bestFit="1" customWidth="1"/>
    <col min="224" max="224" width="16" style="151" bestFit="1" customWidth="1"/>
    <col min="225" max="225" width="9" style="151" bestFit="1" customWidth="1"/>
    <col min="226" max="226" width="7.85546875" style="151" bestFit="1" customWidth="1"/>
    <col min="227" max="227" width="11.7109375" style="151" bestFit="1" customWidth="1"/>
    <col min="228" max="228" width="14.28515625" style="151" customWidth="1"/>
    <col min="229" max="229" width="11.7109375" style="151" bestFit="1" customWidth="1"/>
    <col min="230" max="230" width="14.140625" style="151" bestFit="1" customWidth="1"/>
    <col min="231" max="231" width="16.7109375" style="151" customWidth="1"/>
    <col min="232" max="232" width="16.5703125" style="151" customWidth="1"/>
    <col min="233" max="234" width="7.85546875" style="151" bestFit="1" customWidth="1"/>
    <col min="235" max="235" width="8" style="151" bestFit="1" customWidth="1"/>
    <col min="236" max="237" width="7.85546875" style="151" bestFit="1" customWidth="1"/>
    <col min="238" max="238" width="9.7109375" style="151" customWidth="1"/>
    <col min="239" max="239" width="12.85546875" style="151" customWidth="1"/>
    <col min="240" max="476" width="9.140625" style="151"/>
    <col min="477" max="477" width="9" style="151" bestFit="1" customWidth="1"/>
    <col min="478" max="478" width="9.85546875" style="151" bestFit="1" customWidth="1"/>
    <col min="479" max="479" width="9.140625" style="151" bestFit="1" customWidth="1"/>
    <col min="480" max="480" width="16" style="151" bestFit="1" customWidth="1"/>
    <col min="481" max="481" width="9" style="151" bestFit="1" customWidth="1"/>
    <col min="482" max="482" width="7.85546875" style="151" bestFit="1" customWidth="1"/>
    <col min="483" max="483" width="11.7109375" style="151" bestFit="1" customWidth="1"/>
    <col min="484" max="484" width="14.28515625" style="151" customWidth="1"/>
    <col min="485" max="485" width="11.7109375" style="151" bestFit="1" customWidth="1"/>
    <col min="486" max="486" width="14.140625" style="151" bestFit="1" customWidth="1"/>
    <col min="487" max="487" width="16.7109375" style="151" customWidth="1"/>
    <col min="488" max="488" width="16.5703125" style="151" customWidth="1"/>
    <col min="489" max="490" width="7.85546875" style="151" bestFit="1" customWidth="1"/>
    <col min="491" max="491" width="8" style="151" bestFit="1" customWidth="1"/>
    <col min="492" max="493" width="7.85546875" style="151" bestFit="1" customWidth="1"/>
    <col min="494" max="494" width="9.7109375" style="151" customWidth="1"/>
    <col min="495" max="495" width="12.85546875" style="151" customWidth="1"/>
    <col min="496" max="732" width="9.140625" style="151"/>
    <col min="733" max="733" width="9" style="151" bestFit="1" customWidth="1"/>
    <col min="734" max="734" width="9.85546875" style="151" bestFit="1" customWidth="1"/>
    <col min="735" max="735" width="9.140625" style="151" bestFit="1" customWidth="1"/>
    <col min="736" max="736" width="16" style="151" bestFit="1" customWidth="1"/>
    <col min="737" max="737" width="9" style="151" bestFit="1" customWidth="1"/>
    <col min="738" max="738" width="7.85546875" style="151" bestFit="1" customWidth="1"/>
    <col min="739" max="739" width="11.7109375" style="151" bestFit="1" customWidth="1"/>
    <col min="740" max="740" width="14.28515625" style="151" customWidth="1"/>
    <col min="741" max="741" width="11.7109375" style="151" bestFit="1" customWidth="1"/>
    <col min="742" max="742" width="14.140625" style="151" bestFit="1" customWidth="1"/>
    <col min="743" max="743" width="16.7109375" style="151" customWidth="1"/>
    <col min="744" max="744" width="16.5703125" style="151" customWidth="1"/>
    <col min="745" max="746" width="7.85546875" style="151" bestFit="1" customWidth="1"/>
    <col min="747" max="747" width="8" style="151" bestFit="1" customWidth="1"/>
    <col min="748" max="749" width="7.85546875" style="151" bestFit="1" customWidth="1"/>
    <col min="750" max="750" width="9.7109375" style="151" customWidth="1"/>
    <col min="751" max="751" width="12.85546875" style="151" customWidth="1"/>
    <col min="752" max="988" width="9.140625" style="151"/>
    <col min="989" max="989" width="9" style="151" bestFit="1" customWidth="1"/>
    <col min="990" max="990" width="9.85546875" style="151" bestFit="1" customWidth="1"/>
    <col min="991" max="991" width="9.140625" style="151" bestFit="1" customWidth="1"/>
    <col min="992" max="992" width="16" style="151" bestFit="1" customWidth="1"/>
    <col min="993" max="993" width="9" style="151" bestFit="1" customWidth="1"/>
    <col min="994" max="994" width="7.85546875" style="151" bestFit="1" customWidth="1"/>
    <col min="995" max="995" width="11.7109375" style="151" bestFit="1" customWidth="1"/>
    <col min="996" max="996" width="14.28515625" style="151" customWidth="1"/>
    <col min="997" max="997" width="11.7109375" style="151" bestFit="1" customWidth="1"/>
    <col min="998" max="998" width="14.140625" style="151" bestFit="1" customWidth="1"/>
    <col min="999" max="999" width="16.7109375" style="151" customWidth="1"/>
    <col min="1000" max="1000" width="16.5703125" style="151" customWidth="1"/>
    <col min="1001" max="1002" width="7.85546875" style="151" bestFit="1" customWidth="1"/>
    <col min="1003" max="1003" width="8" style="151" bestFit="1" customWidth="1"/>
    <col min="1004" max="1005" width="7.85546875" style="151" bestFit="1" customWidth="1"/>
    <col min="1006" max="1006" width="9.7109375" style="151" customWidth="1"/>
    <col min="1007" max="1007" width="12.85546875" style="151" customWidth="1"/>
    <col min="1008" max="1244" width="9.140625" style="151"/>
    <col min="1245" max="1245" width="9" style="151" bestFit="1" customWidth="1"/>
    <col min="1246" max="1246" width="9.85546875" style="151" bestFit="1" customWidth="1"/>
    <col min="1247" max="1247" width="9.140625" style="151" bestFit="1" customWidth="1"/>
    <col min="1248" max="1248" width="16" style="151" bestFit="1" customWidth="1"/>
    <col min="1249" max="1249" width="9" style="151" bestFit="1" customWidth="1"/>
    <col min="1250" max="1250" width="7.85546875" style="151" bestFit="1" customWidth="1"/>
    <col min="1251" max="1251" width="11.7109375" style="151" bestFit="1" customWidth="1"/>
    <col min="1252" max="1252" width="14.28515625" style="151" customWidth="1"/>
    <col min="1253" max="1253" width="11.7109375" style="151" bestFit="1" customWidth="1"/>
    <col min="1254" max="1254" width="14.140625" style="151" bestFit="1" customWidth="1"/>
    <col min="1255" max="1255" width="16.7109375" style="151" customWidth="1"/>
    <col min="1256" max="1256" width="16.5703125" style="151" customWidth="1"/>
    <col min="1257" max="1258" width="7.85546875" style="151" bestFit="1" customWidth="1"/>
    <col min="1259" max="1259" width="8" style="151" bestFit="1" customWidth="1"/>
    <col min="1260" max="1261" width="7.85546875" style="151" bestFit="1" customWidth="1"/>
    <col min="1262" max="1262" width="9.7109375" style="151" customWidth="1"/>
    <col min="1263" max="1263" width="12.85546875" style="151" customWidth="1"/>
    <col min="1264" max="1500" width="9.140625" style="151"/>
    <col min="1501" max="1501" width="9" style="151" bestFit="1" customWidth="1"/>
    <col min="1502" max="1502" width="9.85546875" style="151" bestFit="1" customWidth="1"/>
    <col min="1503" max="1503" width="9.140625" style="151" bestFit="1" customWidth="1"/>
    <col min="1504" max="1504" width="16" style="151" bestFit="1" customWidth="1"/>
    <col min="1505" max="1505" width="9" style="151" bestFit="1" customWidth="1"/>
    <col min="1506" max="1506" width="7.85546875" style="151" bestFit="1" customWidth="1"/>
    <col min="1507" max="1507" width="11.7109375" style="151" bestFit="1" customWidth="1"/>
    <col min="1508" max="1508" width="14.28515625" style="151" customWidth="1"/>
    <col min="1509" max="1509" width="11.7109375" style="151" bestFit="1" customWidth="1"/>
    <col min="1510" max="1510" width="14.140625" style="151" bestFit="1" customWidth="1"/>
    <col min="1511" max="1511" width="16.7109375" style="151" customWidth="1"/>
    <col min="1512" max="1512" width="16.5703125" style="151" customWidth="1"/>
    <col min="1513" max="1514" width="7.85546875" style="151" bestFit="1" customWidth="1"/>
    <col min="1515" max="1515" width="8" style="151" bestFit="1" customWidth="1"/>
    <col min="1516" max="1517" width="7.85546875" style="151" bestFit="1" customWidth="1"/>
    <col min="1518" max="1518" width="9.7109375" style="151" customWidth="1"/>
    <col min="1519" max="1519" width="12.85546875" style="151" customWidth="1"/>
    <col min="1520" max="1756" width="9.140625" style="151"/>
    <col min="1757" max="1757" width="9" style="151" bestFit="1" customWidth="1"/>
    <col min="1758" max="1758" width="9.85546875" style="151" bestFit="1" customWidth="1"/>
    <col min="1759" max="1759" width="9.140625" style="151" bestFit="1" customWidth="1"/>
    <col min="1760" max="1760" width="16" style="151" bestFit="1" customWidth="1"/>
    <col min="1761" max="1761" width="9" style="151" bestFit="1" customWidth="1"/>
    <col min="1762" max="1762" width="7.85546875" style="151" bestFit="1" customWidth="1"/>
    <col min="1763" max="1763" width="11.7109375" style="151" bestFit="1" customWidth="1"/>
    <col min="1764" max="1764" width="14.28515625" style="151" customWidth="1"/>
    <col min="1765" max="1765" width="11.7109375" style="151" bestFit="1" customWidth="1"/>
    <col min="1766" max="1766" width="14.140625" style="151" bestFit="1" customWidth="1"/>
    <col min="1767" max="1767" width="16.7109375" style="151" customWidth="1"/>
    <col min="1768" max="1768" width="16.5703125" style="151" customWidth="1"/>
    <col min="1769" max="1770" width="7.85546875" style="151" bestFit="1" customWidth="1"/>
    <col min="1771" max="1771" width="8" style="151" bestFit="1" customWidth="1"/>
    <col min="1772" max="1773" width="7.85546875" style="151" bestFit="1" customWidth="1"/>
    <col min="1774" max="1774" width="9.7109375" style="151" customWidth="1"/>
    <col min="1775" max="1775" width="12.85546875" style="151" customWidth="1"/>
    <col min="1776" max="2012" width="9.140625" style="151"/>
    <col min="2013" max="2013" width="9" style="151" bestFit="1" customWidth="1"/>
    <col min="2014" max="2014" width="9.85546875" style="151" bestFit="1" customWidth="1"/>
    <col min="2015" max="2015" width="9.140625" style="151" bestFit="1" customWidth="1"/>
    <col min="2016" max="2016" width="16" style="151" bestFit="1" customWidth="1"/>
    <col min="2017" max="2017" width="9" style="151" bestFit="1" customWidth="1"/>
    <col min="2018" max="2018" width="7.85546875" style="151" bestFit="1" customWidth="1"/>
    <col min="2019" max="2019" width="11.7109375" style="151" bestFit="1" customWidth="1"/>
    <col min="2020" max="2020" width="14.28515625" style="151" customWidth="1"/>
    <col min="2021" max="2021" width="11.7109375" style="151" bestFit="1" customWidth="1"/>
    <col min="2022" max="2022" width="14.140625" style="151" bestFit="1" customWidth="1"/>
    <col min="2023" max="2023" width="16.7109375" style="151" customWidth="1"/>
    <col min="2024" max="2024" width="16.5703125" style="151" customWidth="1"/>
    <col min="2025" max="2026" width="7.85546875" style="151" bestFit="1" customWidth="1"/>
    <col min="2027" max="2027" width="8" style="151" bestFit="1" customWidth="1"/>
    <col min="2028" max="2029" width="7.85546875" style="151" bestFit="1" customWidth="1"/>
    <col min="2030" max="2030" width="9.7109375" style="151" customWidth="1"/>
    <col min="2031" max="2031" width="12.85546875" style="151" customWidth="1"/>
    <col min="2032" max="2268" width="9.140625" style="151"/>
    <col min="2269" max="2269" width="9" style="151" bestFit="1" customWidth="1"/>
    <col min="2270" max="2270" width="9.85546875" style="151" bestFit="1" customWidth="1"/>
    <col min="2271" max="2271" width="9.140625" style="151" bestFit="1" customWidth="1"/>
    <col min="2272" max="2272" width="16" style="151" bestFit="1" customWidth="1"/>
    <col min="2273" max="2273" width="9" style="151" bestFit="1" customWidth="1"/>
    <col min="2274" max="2274" width="7.85546875" style="151" bestFit="1" customWidth="1"/>
    <col min="2275" max="2275" width="11.7109375" style="151" bestFit="1" customWidth="1"/>
    <col min="2276" max="2276" width="14.28515625" style="151" customWidth="1"/>
    <col min="2277" max="2277" width="11.7109375" style="151" bestFit="1" customWidth="1"/>
    <col min="2278" max="2278" width="14.140625" style="151" bestFit="1" customWidth="1"/>
    <col min="2279" max="2279" width="16.7109375" style="151" customWidth="1"/>
    <col min="2280" max="2280" width="16.5703125" style="151" customWidth="1"/>
    <col min="2281" max="2282" width="7.85546875" style="151" bestFit="1" customWidth="1"/>
    <col min="2283" max="2283" width="8" style="151" bestFit="1" customWidth="1"/>
    <col min="2284" max="2285" width="7.85546875" style="151" bestFit="1" customWidth="1"/>
    <col min="2286" max="2286" width="9.7109375" style="151" customWidth="1"/>
    <col min="2287" max="2287" width="12.85546875" style="151" customWidth="1"/>
    <col min="2288" max="2524" width="9.140625" style="151"/>
    <col min="2525" max="2525" width="9" style="151" bestFit="1" customWidth="1"/>
    <col min="2526" max="2526" width="9.85546875" style="151" bestFit="1" customWidth="1"/>
    <col min="2527" max="2527" width="9.140625" style="151" bestFit="1" customWidth="1"/>
    <col min="2528" max="2528" width="16" style="151" bestFit="1" customWidth="1"/>
    <col min="2529" max="2529" width="9" style="151" bestFit="1" customWidth="1"/>
    <col min="2530" max="2530" width="7.85546875" style="151" bestFit="1" customWidth="1"/>
    <col min="2531" max="2531" width="11.7109375" style="151" bestFit="1" customWidth="1"/>
    <col min="2532" max="2532" width="14.28515625" style="151" customWidth="1"/>
    <col min="2533" max="2533" width="11.7109375" style="151" bestFit="1" customWidth="1"/>
    <col min="2534" max="2534" width="14.140625" style="151" bestFit="1" customWidth="1"/>
    <col min="2535" max="2535" width="16.7109375" style="151" customWidth="1"/>
    <col min="2536" max="2536" width="16.5703125" style="151" customWidth="1"/>
    <col min="2537" max="2538" width="7.85546875" style="151" bestFit="1" customWidth="1"/>
    <col min="2539" max="2539" width="8" style="151" bestFit="1" customWidth="1"/>
    <col min="2540" max="2541" width="7.85546875" style="151" bestFit="1" customWidth="1"/>
    <col min="2542" max="2542" width="9.7109375" style="151" customWidth="1"/>
    <col min="2543" max="2543" width="12.85546875" style="151" customWidth="1"/>
    <col min="2544" max="2780" width="9.140625" style="151"/>
    <col min="2781" max="2781" width="9" style="151" bestFit="1" customWidth="1"/>
    <col min="2782" max="2782" width="9.85546875" style="151" bestFit="1" customWidth="1"/>
    <col min="2783" max="2783" width="9.140625" style="151" bestFit="1" customWidth="1"/>
    <col min="2784" max="2784" width="16" style="151" bestFit="1" customWidth="1"/>
    <col min="2785" max="2785" width="9" style="151" bestFit="1" customWidth="1"/>
    <col min="2786" max="2786" width="7.85546875" style="151" bestFit="1" customWidth="1"/>
    <col min="2787" max="2787" width="11.7109375" style="151" bestFit="1" customWidth="1"/>
    <col min="2788" max="2788" width="14.28515625" style="151" customWidth="1"/>
    <col min="2789" max="2789" width="11.7109375" style="151" bestFit="1" customWidth="1"/>
    <col min="2790" max="2790" width="14.140625" style="151" bestFit="1" customWidth="1"/>
    <col min="2791" max="2791" width="16.7109375" style="151" customWidth="1"/>
    <col min="2792" max="2792" width="16.5703125" style="151" customWidth="1"/>
    <col min="2793" max="2794" width="7.85546875" style="151" bestFit="1" customWidth="1"/>
    <col min="2795" max="2795" width="8" style="151" bestFit="1" customWidth="1"/>
    <col min="2796" max="2797" width="7.85546875" style="151" bestFit="1" customWidth="1"/>
    <col min="2798" max="2798" width="9.7109375" style="151" customWidth="1"/>
    <col min="2799" max="2799" width="12.85546875" style="151" customWidth="1"/>
    <col min="2800" max="3036" width="9.140625" style="151"/>
    <col min="3037" max="3037" width="9" style="151" bestFit="1" customWidth="1"/>
    <col min="3038" max="3038" width="9.85546875" style="151" bestFit="1" customWidth="1"/>
    <col min="3039" max="3039" width="9.140625" style="151" bestFit="1" customWidth="1"/>
    <col min="3040" max="3040" width="16" style="151" bestFit="1" customWidth="1"/>
    <col min="3041" max="3041" width="9" style="151" bestFit="1" customWidth="1"/>
    <col min="3042" max="3042" width="7.85546875" style="151" bestFit="1" customWidth="1"/>
    <col min="3043" max="3043" width="11.7109375" style="151" bestFit="1" customWidth="1"/>
    <col min="3044" max="3044" width="14.28515625" style="151" customWidth="1"/>
    <col min="3045" max="3045" width="11.7109375" style="151" bestFit="1" customWidth="1"/>
    <col min="3046" max="3046" width="14.140625" style="151" bestFit="1" customWidth="1"/>
    <col min="3047" max="3047" width="16.7109375" style="151" customWidth="1"/>
    <col min="3048" max="3048" width="16.5703125" style="151" customWidth="1"/>
    <col min="3049" max="3050" width="7.85546875" style="151" bestFit="1" customWidth="1"/>
    <col min="3051" max="3051" width="8" style="151" bestFit="1" customWidth="1"/>
    <col min="3052" max="3053" width="7.85546875" style="151" bestFit="1" customWidth="1"/>
    <col min="3054" max="3054" width="9.7109375" style="151" customWidth="1"/>
    <col min="3055" max="3055" width="12.85546875" style="151" customWidth="1"/>
    <col min="3056" max="3292" width="9.140625" style="151"/>
    <col min="3293" max="3293" width="9" style="151" bestFit="1" customWidth="1"/>
    <col min="3294" max="3294" width="9.85546875" style="151" bestFit="1" customWidth="1"/>
    <col min="3295" max="3295" width="9.140625" style="151" bestFit="1" customWidth="1"/>
    <col min="3296" max="3296" width="16" style="151" bestFit="1" customWidth="1"/>
    <col min="3297" max="3297" width="9" style="151" bestFit="1" customWidth="1"/>
    <col min="3298" max="3298" width="7.85546875" style="151" bestFit="1" customWidth="1"/>
    <col min="3299" max="3299" width="11.7109375" style="151" bestFit="1" customWidth="1"/>
    <col min="3300" max="3300" width="14.28515625" style="151" customWidth="1"/>
    <col min="3301" max="3301" width="11.7109375" style="151" bestFit="1" customWidth="1"/>
    <col min="3302" max="3302" width="14.140625" style="151" bestFit="1" customWidth="1"/>
    <col min="3303" max="3303" width="16.7109375" style="151" customWidth="1"/>
    <col min="3304" max="3304" width="16.5703125" style="151" customWidth="1"/>
    <col min="3305" max="3306" width="7.85546875" style="151" bestFit="1" customWidth="1"/>
    <col min="3307" max="3307" width="8" style="151" bestFit="1" customWidth="1"/>
    <col min="3308" max="3309" width="7.85546875" style="151" bestFit="1" customWidth="1"/>
    <col min="3310" max="3310" width="9.7109375" style="151" customWidth="1"/>
    <col min="3311" max="3311" width="12.85546875" style="151" customWidth="1"/>
    <col min="3312" max="3548" width="9.140625" style="151"/>
    <col min="3549" max="3549" width="9" style="151" bestFit="1" customWidth="1"/>
    <col min="3550" max="3550" width="9.85546875" style="151" bestFit="1" customWidth="1"/>
    <col min="3551" max="3551" width="9.140625" style="151" bestFit="1" customWidth="1"/>
    <col min="3552" max="3552" width="16" style="151" bestFit="1" customWidth="1"/>
    <col min="3553" max="3553" width="9" style="151" bestFit="1" customWidth="1"/>
    <col min="3554" max="3554" width="7.85546875" style="151" bestFit="1" customWidth="1"/>
    <col min="3555" max="3555" width="11.7109375" style="151" bestFit="1" customWidth="1"/>
    <col min="3556" max="3556" width="14.28515625" style="151" customWidth="1"/>
    <col min="3557" max="3557" width="11.7109375" style="151" bestFit="1" customWidth="1"/>
    <col min="3558" max="3558" width="14.140625" style="151" bestFit="1" customWidth="1"/>
    <col min="3559" max="3559" width="16.7109375" style="151" customWidth="1"/>
    <col min="3560" max="3560" width="16.5703125" style="151" customWidth="1"/>
    <col min="3561" max="3562" width="7.85546875" style="151" bestFit="1" customWidth="1"/>
    <col min="3563" max="3563" width="8" style="151" bestFit="1" customWidth="1"/>
    <col min="3564" max="3565" width="7.85546875" style="151" bestFit="1" customWidth="1"/>
    <col min="3566" max="3566" width="9.7109375" style="151" customWidth="1"/>
    <col min="3567" max="3567" width="12.85546875" style="151" customWidth="1"/>
    <col min="3568" max="3804" width="9.140625" style="151"/>
    <col min="3805" max="3805" width="9" style="151" bestFit="1" customWidth="1"/>
    <col min="3806" max="3806" width="9.85546875" style="151" bestFit="1" customWidth="1"/>
    <col min="3807" max="3807" width="9.140625" style="151" bestFit="1" customWidth="1"/>
    <col min="3808" max="3808" width="16" style="151" bestFit="1" customWidth="1"/>
    <col min="3809" max="3809" width="9" style="151" bestFit="1" customWidth="1"/>
    <col min="3810" max="3810" width="7.85546875" style="151" bestFit="1" customWidth="1"/>
    <col min="3811" max="3811" width="11.7109375" style="151" bestFit="1" customWidth="1"/>
    <col min="3812" max="3812" width="14.28515625" style="151" customWidth="1"/>
    <col min="3813" max="3813" width="11.7109375" style="151" bestFit="1" customWidth="1"/>
    <col min="3814" max="3814" width="14.140625" style="151" bestFit="1" customWidth="1"/>
    <col min="3815" max="3815" width="16.7109375" style="151" customWidth="1"/>
    <col min="3816" max="3816" width="16.5703125" style="151" customWidth="1"/>
    <col min="3817" max="3818" width="7.85546875" style="151" bestFit="1" customWidth="1"/>
    <col min="3819" max="3819" width="8" style="151" bestFit="1" customWidth="1"/>
    <col min="3820" max="3821" width="7.85546875" style="151" bestFit="1" customWidth="1"/>
    <col min="3822" max="3822" width="9.7109375" style="151" customWidth="1"/>
    <col min="3823" max="3823" width="12.85546875" style="151" customWidth="1"/>
    <col min="3824" max="4060" width="9.140625" style="151"/>
    <col min="4061" max="4061" width="9" style="151" bestFit="1" customWidth="1"/>
    <col min="4062" max="4062" width="9.85546875" style="151" bestFit="1" customWidth="1"/>
    <col min="4063" max="4063" width="9.140625" style="151" bestFit="1" customWidth="1"/>
    <col min="4064" max="4064" width="16" style="151" bestFit="1" customWidth="1"/>
    <col min="4065" max="4065" width="9" style="151" bestFit="1" customWidth="1"/>
    <col min="4066" max="4066" width="7.85546875" style="151" bestFit="1" customWidth="1"/>
    <col min="4067" max="4067" width="11.7109375" style="151" bestFit="1" customWidth="1"/>
    <col min="4068" max="4068" width="14.28515625" style="151" customWidth="1"/>
    <col min="4069" max="4069" width="11.7109375" style="151" bestFit="1" customWidth="1"/>
    <col min="4070" max="4070" width="14.140625" style="151" bestFit="1" customWidth="1"/>
    <col min="4071" max="4071" width="16.7109375" style="151" customWidth="1"/>
    <col min="4072" max="4072" width="16.5703125" style="151" customWidth="1"/>
    <col min="4073" max="4074" width="7.85546875" style="151" bestFit="1" customWidth="1"/>
    <col min="4075" max="4075" width="8" style="151" bestFit="1" customWidth="1"/>
    <col min="4076" max="4077" width="7.85546875" style="151" bestFit="1" customWidth="1"/>
    <col min="4078" max="4078" width="9.7109375" style="151" customWidth="1"/>
    <col min="4079" max="4079" width="12.85546875" style="151" customWidth="1"/>
    <col min="4080" max="4316" width="9.140625" style="151"/>
    <col min="4317" max="4317" width="9" style="151" bestFit="1" customWidth="1"/>
    <col min="4318" max="4318" width="9.85546875" style="151" bestFit="1" customWidth="1"/>
    <col min="4319" max="4319" width="9.140625" style="151" bestFit="1" customWidth="1"/>
    <col min="4320" max="4320" width="16" style="151" bestFit="1" customWidth="1"/>
    <col min="4321" max="4321" width="9" style="151" bestFit="1" customWidth="1"/>
    <col min="4322" max="4322" width="7.85546875" style="151" bestFit="1" customWidth="1"/>
    <col min="4323" max="4323" width="11.7109375" style="151" bestFit="1" customWidth="1"/>
    <col min="4324" max="4324" width="14.28515625" style="151" customWidth="1"/>
    <col min="4325" max="4325" width="11.7109375" style="151" bestFit="1" customWidth="1"/>
    <col min="4326" max="4326" width="14.140625" style="151" bestFit="1" customWidth="1"/>
    <col min="4327" max="4327" width="16.7109375" style="151" customWidth="1"/>
    <col min="4328" max="4328" width="16.5703125" style="151" customWidth="1"/>
    <col min="4329" max="4330" width="7.85546875" style="151" bestFit="1" customWidth="1"/>
    <col min="4331" max="4331" width="8" style="151" bestFit="1" customWidth="1"/>
    <col min="4332" max="4333" width="7.85546875" style="151" bestFit="1" customWidth="1"/>
    <col min="4334" max="4334" width="9.7109375" style="151" customWidth="1"/>
    <col min="4335" max="4335" width="12.85546875" style="151" customWidth="1"/>
    <col min="4336" max="4572" width="9.140625" style="151"/>
    <col min="4573" max="4573" width="9" style="151" bestFit="1" customWidth="1"/>
    <col min="4574" max="4574" width="9.85546875" style="151" bestFit="1" customWidth="1"/>
    <col min="4575" max="4575" width="9.140625" style="151" bestFit="1" customWidth="1"/>
    <col min="4576" max="4576" width="16" style="151" bestFit="1" customWidth="1"/>
    <col min="4577" max="4577" width="9" style="151" bestFit="1" customWidth="1"/>
    <col min="4578" max="4578" width="7.85546875" style="151" bestFit="1" customWidth="1"/>
    <col min="4579" max="4579" width="11.7109375" style="151" bestFit="1" customWidth="1"/>
    <col min="4580" max="4580" width="14.28515625" style="151" customWidth="1"/>
    <col min="4581" max="4581" width="11.7109375" style="151" bestFit="1" customWidth="1"/>
    <col min="4582" max="4582" width="14.140625" style="151" bestFit="1" customWidth="1"/>
    <col min="4583" max="4583" width="16.7109375" style="151" customWidth="1"/>
    <col min="4584" max="4584" width="16.5703125" style="151" customWidth="1"/>
    <col min="4585" max="4586" width="7.85546875" style="151" bestFit="1" customWidth="1"/>
    <col min="4587" max="4587" width="8" style="151" bestFit="1" customWidth="1"/>
    <col min="4588" max="4589" width="7.85546875" style="151" bestFit="1" customWidth="1"/>
    <col min="4590" max="4590" width="9.7109375" style="151" customWidth="1"/>
    <col min="4591" max="4591" width="12.85546875" style="151" customWidth="1"/>
    <col min="4592" max="4828" width="9.140625" style="151"/>
    <col min="4829" max="4829" width="9" style="151" bestFit="1" customWidth="1"/>
    <col min="4830" max="4830" width="9.85546875" style="151" bestFit="1" customWidth="1"/>
    <col min="4831" max="4831" width="9.140625" style="151" bestFit="1" customWidth="1"/>
    <col min="4832" max="4832" width="16" style="151" bestFit="1" customWidth="1"/>
    <col min="4833" max="4833" width="9" style="151" bestFit="1" customWidth="1"/>
    <col min="4834" max="4834" width="7.85546875" style="151" bestFit="1" customWidth="1"/>
    <col min="4835" max="4835" width="11.7109375" style="151" bestFit="1" customWidth="1"/>
    <col min="4836" max="4836" width="14.28515625" style="151" customWidth="1"/>
    <col min="4837" max="4837" width="11.7109375" style="151" bestFit="1" customWidth="1"/>
    <col min="4838" max="4838" width="14.140625" style="151" bestFit="1" customWidth="1"/>
    <col min="4839" max="4839" width="16.7109375" style="151" customWidth="1"/>
    <col min="4840" max="4840" width="16.5703125" style="151" customWidth="1"/>
    <col min="4841" max="4842" width="7.85546875" style="151" bestFit="1" customWidth="1"/>
    <col min="4843" max="4843" width="8" style="151" bestFit="1" customWidth="1"/>
    <col min="4844" max="4845" width="7.85546875" style="151" bestFit="1" customWidth="1"/>
    <col min="4846" max="4846" width="9.7109375" style="151" customWidth="1"/>
    <col min="4847" max="4847" width="12.85546875" style="151" customWidth="1"/>
    <col min="4848" max="5084" width="9.140625" style="151"/>
    <col min="5085" max="5085" width="9" style="151" bestFit="1" customWidth="1"/>
    <col min="5086" max="5086" width="9.85546875" style="151" bestFit="1" customWidth="1"/>
    <col min="5087" max="5087" width="9.140625" style="151" bestFit="1" customWidth="1"/>
    <col min="5088" max="5088" width="16" style="151" bestFit="1" customWidth="1"/>
    <col min="5089" max="5089" width="9" style="151" bestFit="1" customWidth="1"/>
    <col min="5090" max="5090" width="7.85546875" style="151" bestFit="1" customWidth="1"/>
    <col min="5091" max="5091" width="11.7109375" style="151" bestFit="1" customWidth="1"/>
    <col min="5092" max="5092" width="14.28515625" style="151" customWidth="1"/>
    <col min="5093" max="5093" width="11.7109375" style="151" bestFit="1" customWidth="1"/>
    <col min="5094" max="5094" width="14.140625" style="151" bestFit="1" customWidth="1"/>
    <col min="5095" max="5095" width="16.7109375" style="151" customWidth="1"/>
    <col min="5096" max="5096" width="16.5703125" style="151" customWidth="1"/>
    <col min="5097" max="5098" width="7.85546875" style="151" bestFit="1" customWidth="1"/>
    <col min="5099" max="5099" width="8" style="151" bestFit="1" customWidth="1"/>
    <col min="5100" max="5101" width="7.85546875" style="151" bestFit="1" customWidth="1"/>
    <col min="5102" max="5102" width="9.7109375" style="151" customWidth="1"/>
    <col min="5103" max="5103" width="12.85546875" style="151" customWidth="1"/>
    <col min="5104" max="5340" width="9.140625" style="151"/>
    <col min="5341" max="5341" width="9" style="151" bestFit="1" customWidth="1"/>
    <col min="5342" max="5342" width="9.85546875" style="151" bestFit="1" customWidth="1"/>
    <col min="5343" max="5343" width="9.140625" style="151" bestFit="1" customWidth="1"/>
    <col min="5344" max="5344" width="16" style="151" bestFit="1" customWidth="1"/>
    <col min="5345" max="5345" width="9" style="151" bestFit="1" customWidth="1"/>
    <col min="5346" max="5346" width="7.85546875" style="151" bestFit="1" customWidth="1"/>
    <col min="5347" max="5347" width="11.7109375" style="151" bestFit="1" customWidth="1"/>
    <col min="5348" max="5348" width="14.28515625" style="151" customWidth="1"/>
    <col min="5349" max="5349" width="11.7109375" style="151" bestFit="1" customWidth="1"/>
    <col min="5350" max="5350" width="14.140625" style="151" bestFit="1" customWidth="1"/>
    <col min="5351" max="5351" width="16.7109375" style="151" customWidth="1"/>
    <col min="5352" max="5352" width="16.5703125" style="151" customWidth="1"/>
    <col min="5353" max="5354" width="7.85546875" style="151" bestFit="1" customWidth="1"/>
    <col min="5355" max="5355" width="8" style="151" bestFit="1" customWidth="1"/>
    <col min="5356" max="5357" width="7.85546875" style="151" bestFit="1" customWidth="1"/>
    <col min="5358" max="5358" width="9.7109375" style="151" customWidth="1"/>
    <col min="5359" max="5359" width="12.85546875" style="151" customWidth="1"/>
    <col min="5360" max="5596" width="9.140625" style="151"/>
    <col min="5597" max="5597" width="9" style="151" bestFit="1" customWidth="1"/>
    <col min="5598" max="5598" width="9.85546875" style="151" bestFit="1" customWidth="1"/>
    <col min="5599" max="5599" width="9.140625" style="151" bestFit="1" customWidth="1"/>
    <col min="5600" max="5600" width="16" style="151" bestFit="1" customWidth="1"/>
    <col min="5601" max="5601" width="9" style="151" bestFit="1" customWidth="1"/>
    <col min="5602" max="5602" width="7.85546875" style="151" bestFit="1" customWidth="1"/>
    <col min="5603" max="5603" width="11.7109375" style="151" bestFit="1" customWidth="1"/>
    <col min="5604" max="5604" width="14.28515625" style="151" customWidth="1"/>
    <col min="5605" max="5605" width="11.7109375" style="151" bestFit="1" customWidth="1"/>
    <col min="5606" max="5606" width="14.140625" style="151" bestFit="1" customWidth="1"/>
    <col min="5607" max="5607" width="16.7109375" style="151" customWidth="1"/>
    <col min="5608" max="5608" width="16.5703125" style="151" customWidth="1"/>
    <col min="5609" max="5610" width="7.85546875" style="151" bestFit="1" customWidth="1"/>
    <col min="5611" max="5611" width="8" style="151" bestFit="1" customWidth="1"/>
    <col min="5612" max="5613" width="7.85546875" style="151" bestFit="1" customWidth="1"/>
    <col min="5614" max="5614" width="9.7109375" style="151" customWidth="1"/>
    <col min="5615" max="5615" width="12.85546875" style="151" customWidth="1"/>
    <col min="5616" max="5852" width="9.140625" style="151"/>
    <col min="5853" max="5853" width="9" style="151" bestFit="1" customWidth="1"/>
    <col min="5854" max="5854" width="9.85546875" style="151" bestFit="1" customWidth="1"/>
    <col min="5855" max="5855" width="9.140625" style="151" bestFit="1" customWidth="1"/>
    <col min="5856" max="5856" width="16" style="151" bestFit="1" customWidth="1"/>
    <col min="5857" max="5857" width="9" style="151" bestFit="1" customWidth="1"/>
    <col min="5858" max="5858" width="7.85546875" style="151" bestFit="1" customWidth="1"/>
    <col min="5859" max="5859" width="11.7109375" style="151" bestFit="1" customWidth="1"/>
    <col min="5860" max="5860" width="14.28515625" style="151" customWidth="1"/>
    <col min="5861" max="5861" width="11.7109375" style="151" bestFit="1" customWidth="1"/>
    <col min="5862" max="5862" width="14.140625" style="151" bestFit="1" customWidth="1"/>
    <col min="5863" max="5863" width="16.7109375" style="151" customWidth="1"/>
    <col min="5864" max="5864" width="16.5703125" style="151" customWidth="1"/>
    <col min="5865" max="5866" width="7.85546875" style="151" bestFit="1" customWidth="1"/>
    <col min="5867" max="5867" width="8" style="151" bestFit="1" customWidth="1"/>
    <col min="5868" max="5869" width="7.85546875" style="151" bestFit="1" customWidth="1"/>
    <col min="5870" max="5870" width="9.7109375" style="151" customWidth="1"/>
    <col min="5871" max="5871" width="12.85546875" style="151" customWidth="1"/>
    <col min="5872" max="6108" width="9.140625" style="151"/>
    <col min="6109" max="6109" width="9" style="151" bestFit="1" customWidth="1"/>
    <col min="6110" max="6110" width="9.85546875" style="151" bestFit="1" customWidth="1"/>
    <col min="6111" max="6111" width="9.140625" style="151" bestFit="1" customWidth="1"/>
    <col min="6112" max="6112" width="16" style="151" bestFit="1" customWidth="1"/>
    <col min="6113" max="6113" width="9" style="151" bestFit="1" customWidth="1"/>
    <col min="6114" max="6114" width="7.85546875" style="151" bestFit="1" customWidth="1"/>
    <col min="6115" max="6115" width="11.7109375" style="151" bestFit="1" customWidth="1"/>
    <col min="6116" max="6116" width="14.28515625" style="151" customWidth="1"/>
    <col min="6117" max="6117" width="11.7109375" style="151" bestFit="1" customWidth="1"/>
    <col min="6118" max="6118" width="14.140625" style="151" bestFit="1" customWidth="1"/>
    <col min="6119" max="6119" width="16.7109375" style="151" customWidth="1"/>
    <col min="6120" max="6120" width="16.5703125" style="151" customWidth="1"/>
    <col min="6121" max="6122" width="7.85546875" style="151" bestFit="1" customWidth="1"/>
    <col min="6123" max="6123" width="8" style="151" bestFit="1" customWidth="1"/>
    <col min="6124" max="6125" width="7.85546875" style="151" bestFit="1" customWidth="1"/>
    <col min="6126" max="6126" width="9.7109375" style="151" customWidth="1"/>
    <col min="6127" max="6127" width="12.85546875" style="151" customWidth="1"/>
    <col min="6128" max="6364" width="9.140625" style="151"/>
    <col min="6365" max="6365" width="9" style="151" bestFit="1" customWidth="1"/>
    <col min="6366" max="6366" width="9.85546875" style="151" bestFit="1" customWidth="1"/>
    <col min="6367" max="6367" width="9.140625" style="151" bestFit="1" customWidth="1"/>
    <col min="6368" max="6368" width="16" style="151" bestFit="1" customWidth="1"/>
    <col min="6369" max="6369" width="9" style="151" bestFit="1" customWidth="1"/>
    <col min="6370" max="6370" width="7.85546875" style="151" bestFit="1" customWidth="1"/>
    <col min="6371" max="6371" width="11.7109375" style="151" bestFit="1" customWidth="1"/>
    <col min="6372" max="6372" width="14.28515625" style="151" customWidth="1"/>
    <col min="6373" max="6373" width="11.7109375" style="151" bestFit="1" customWidth="1"/>
    <col min="6374" max="6374" width="14.140625" style="151" bestFit="1" customWidth="1"/>
    <col min="6375" max="6375" width="16.7109375" style="151" customWidth="1"/>
    <col min="6376" max="6376" width="16.5703125" style="151" customWidth="1"/>
    <col min="6377" max="6378" width="7.85546875" style="151" bestFit="1" customWidth="1"/>
    <col min="6379" max="6379" width="8" style="151" bestFit="1" customWidth="1"/>
    <col min="6380" max="6381" width="7.85546875" style="151" bestFit="1" customWidth="1"/>
    <col min="6382" max="6382" width="9.7109375" style="151" customWidth="1"/>
    <col min="6383" max="6383" width="12.85546875" style="151" customWidth="1"/>
    <col min="6384" max="6620" width="9.140625" style="151"/>
    <col min="6621" max="6621" width="9" style="151" bestFit="1" customWidth="1"/>
    <col min="6622" max="6622" width="9.85546875" style="151" bestFit="1" customWidth="1"/>
    <col min="6623" max="6623" width="9.140625" style="151" bestFit="1" customWidth="1"/>
    <col min="6624" max="6624" width="16" style="151" bestFit="1" customWidth="1"/>
    <col min="6625" max="6625" width="9" style="151" bestFit="1" customWidth="1"/>
    <col min="6626" max="6626" width="7.85546875" style="151" bestFit="1" customWidth="1"/>
    <col min="6627" max="6627" width="11.7109375" style="151" bestFit="1" customWidth="1"/>
    <col min="6628" max="6628" width="14.28515625" style="151" customWidth="1"/>
    <col min="6629" max="6629" width="11.7109375" style="151" bestFit="1" customWidth="1"/>
    <col min="6630" max="6630" width="14.140625" style="151" bestFit="1" customWidth="1"/>
    <col min="6631" max="6631" width="16.7109375" style="151" customWidth="1"/>
    <col min="6632" max="6632" width="16.5703125" style="151" customWidth="1"/>
    <col min="6633" max="6634" width="7.85546875" style="151" bestFit="1" customWidth="1"/>
    <col min="6635" max="6635" width="8" style="151" bestFit="1" customWidth="1"/>
    <col min="6636" max="6637" width="7.85546875" style="151" bestFit="1" customWidth="1"/>
    <col min="6638" max="6638" width="9.7109375" style="151" customWidth="1"/>
    <col min="6639" max="6639" width="12.85546875" style="151" customWidth="1"/>
    <col min="6640" max="6876" width="9.140625" style="151"/>
    <col min="6877" max="6877" width="9" style="151" bestFit="1" customWidth="1"/>
    <col min="6878" max="6878" width="9.85546875" style="151" bestFit="1" customWidth="1"/>
    <col min="6879" max="6879" width="9.140625" style="151" bestFit="1" customWidth="1"/>
    <col min="6880" max="6880" width="16" style="151" bestFit="1" customWidth="1"/>
    <col min="6881" max="6881" width="9" style="151" bestFit="1" customWidth="1"/>
    <col min="6882" max="6882" width="7.85546875" style="151" bestFit="1" customWidth="1"/>
    <col min="6883" max="6883" width="11.7109375" style="151" bestFit="1" customWidth="1"/>
    <col min="6884" max="6884" width="14.28515625" style="151" customWidth="1"/>
    <col min="6885" max="6885" width="11.7109375" style="151" bestFit="1" customWidth="1"/>
    <col min="6886" max="6886" width="14.140625" style="151" bestFit="1" customWidth="1"/>
    <col min="6887" max="6887" width="16.7109375" style="151" customWidth="1"/>
    <col min="6888" max="6888" width="16.5703125" style="151" customWidth="1"/>
    <col min="6889" max="6890" width="7.85546875" style="151" bestFit="1" customWidth="1"/>
    <col min="6891" max="6891" width="8" style="151" bestFit="1" customWidth="1"/>
    <col min="6892" max="6893" width="7.85546875" style="151" bestFit="1" customWidth="1"/>
    <col min="6894" max="6894" width="9.7109375" style="151" customWidth="1"/>
    <col min="6895" max="6895" width="12.85546875" style="151" customWidth="1"/>
    <col min="6896" max="7132" width="9.140625" style="151"/>
    <col min="7133" max="7133" width="9" style="151" bestFit="1" customWidth="1"/>
    <col min="7134" max="7134" width="9.85546875" style="151" bestFit="1" customWidth="1"/>
    <col min="7135" max="7135" width="9.140625" style="151" bestFit="1" customWidth="1"/>
    <col min="7136" max="7136" width="16" style="151" bestFit="1" customWidth="1"/>
    <col min="7137" max="7137" width="9" style="151" bestFit="1" customWidth="1"/>
    <col min="7138" max="7138" width="7.85546875" style="151" bestFit="1" customWidth="1"/>
    <col min="7139" max="7139" width="11.7109375" style="151" bestFit="1" customWidth="1"/>
    <col min="7140" max="7140" width="14.28515625" style="151" customWidth="1"/>
    <col min="7141" max="7141" width="11.7109375" style="151" bestFit="1" customWidth="1"/>
    <col min="7142" max="7142" width="14.140625" style="151" bestFit="1" customWidth="1"/>
    <col min="7143" max="7143" width="16.7109375" style="151" customWidth="1"/>
    <col min="7144" max="7144" width="16.5703125" style="151" customWidth="1"/>
    <col min="7145" max="7146" width="7.85546875" style="151" bestFit="1" customWidth="1"/>
    <col min="7147" max="7147" width="8" style="151" bestFit="1" customWidth="1"/>
    <col min="7148" max="7149" width="7.85546875" style="151" bestFit="1" customWidth="1"/>
    <col min="7150" max="7150" width="9.7109375" style="151" customWidth="1"/>
    <col min="7151" max="7151" width="12.85546875" style="151" customWidth="1"/>
    <col min="7152" max="7388" width="9.140625" style="151"/>
    <col min="7389" max="7389" width="9" style="151" bestFit="1" customWidth="1"/>
    <col min="7390" max="7390" width="9.85546875" style="151" bestFit="1" customWidth="1"/>
    <col min="7391" max="7391" width="9.140625" style="151" bestFit="1" customWidth="1"/>
    <col min="7392" max="7392" width="16" style="151" bestFit="1" customWidth="1"/>
    <col min="7393" max="7393" width="9" style="151" bestFit="1" customWidth="1"/>
    <col min="7394" max="7394" width="7.85546875" style="151" bestFit="1" customWidth="1"/>
    <col min="7395" max="7395" width="11.7109375" style="151" bestFit="1" customWidth="1"/>
    <col min="7396" max="7396" width="14.28515625" style="151" customWidth="1"/>
    <col min="7397" max="7397" width="11.7109375" style="151" bestFit="1" customWidth="1"/>
    <col min="7398" max="7398" width="14.140625" style="151" bestFit="1" customWidth="1"/>
    <col min="7399" max="7399" width="16.7109375" style="151" customWidth="1"/>
    <col min="7400" max="7400" width="16.5703125" style="151" customWidth="1"/>
    <col min="7401" max="7402" width="7.85546875" style="151" bestFit="1" customWidth="1"/>
    <col min="7403" max="7403" width="8" style="151" bestFit="1" customWidth="1"/>
    <col min="7404" max="7405" width="7.85546875" style="151" bestFit="1" customWidth="1"/>
    <col min="7406" max="7406" width="9.7109375" style="151" customWidth="1"/>
    <col min="7407" max="7407" width="12.85546875" style="151" customWidth="1"/>
    <col min="7408" max="7644" width="9.140625" style="151"/>
    <col min="7645" max="7645" width="9" style="151" bestFit="1" customWidth="1"/>
    <col min="7646" max="7646" width="9.85546875" style="151" bestFit="1" customWidth="1"/>
    <col min="7647" max="7647" width="9.140625" style="151" bestFit="1" customWidth="1"/>
    <col min="7648" max="7648" width="16" style="151" bestFit="1" customWidth="1"/>
    <col min="7649" max="7649" width="9" style="151" bestFit="1" customWidth="1"/>
    <col min="7650" max="7650" width="7.85546875" style="151" bestFit="1" customWidth="1"/>
    <col min="7651" max="7651" width="11.7109375" style="151" bestFit="1" customWidth="1"/>
    <col min="7652" max="7652" width="14.28515625" style="151" customWidth="1"/>
    <col min="7653" max="7653" width="11.7109375" style="151" bestFit="1" customWidth="1"/>
    <col min="7654" max="7654" width="14.140625" style="151" bestFit="1" customWidth="1"/>
    <col min="7655" max="7655" width="16.7109375" style="151" customWidth="1"/>
    <col min="7656" max="7656" width="16.5703125" style="151" customWidth="1"/>
    <col min="7657" max="7658" width="7.85546875" style="151" bestFit="1" customWidth="1"/>
    <col min="7659" max="7659" width="8" style="151" bestFit="1" customWidth="1"/>
    <col min="7660" max="7661" width="7.85546875" style="151" bestFit="1" customWidth="1"/>
    <col min="7662" max="7662" width="9.7109375" style="151" customWidth="1"/>
    <col min="7663" max="7663" width="12.85546875" style="151" customWidth="1"/>
    <col min="7664" max="7900" width="9.140625" style="151"/>
    <col min="7901" max="7901" width="9" style="151" bestFit="1" customWidth="1"/>
    <col min="7902" max="7902" width="9.85546875" style="151" bestFit="1" customWidth="1"/>
    <col min="7903" max="7903" width="9.140625" style="151" bestFit="1" customWidth="1"/>
    <col min="7904" max="7904" width="16" style="151" bestFit="1" customWidth="1"/>
    <col min="7905" max="7905" width="9" style="151" bestFit="1" customWidth="1"/>
    <col min="7906" max="7906" width="7.85546875" style="151" bestFit="1" customWidth="1"/>
    <col min="7907" max="7907" width="11.7109375" style="151" bestFit="1" customWidth="1"/>
    <col min="7908" max="7908" width="14.28515625" style="151" customWidth="1"/>
    <col min="7909" max="7909" width="11.7109375" style="151" bestFit="1" customWidth="1"/>
    <col min="7910" max="7910" width="14.140625" style="151" bestFit="1" customWidth="1"/>
    <col min="7911" max="7911" width="16.7109375" style="151" customWidth="1"/>
    <col min="7912" max="7912" width="16.5703125" style="151" customWidth="1"/>
    <col min="7913" max="7914" width="7.85546875" style="151" bestFit="1" customWidth="1"/>
    <col min="7915" max="7915" width="8" style="151" bestFit="1" customWidth="1"/>
    <col min="7916" max="7917" width="7.85546875" style="151" bestFit="1" customWidth="1"/>
    <col min="7918" max="7918" width="9.7109375" style="151" customWidth="1"/>
    <col min="7919" max="7919" width="12.85546875" style="151" customWidth="1"/>
    <col min="7920" max="8156" width="9.140625" style="151"/>
    <col min="8157" max="8157" width="9" style="151" bestFit="1" customWidth="1"/>
    <col min="8158" max="8158" width="9.85546875" style="151" bestFit="1" customWidth="1"/>
    <col min="8159" max="8159" width="9.140625" style="151" bestFit="1" customWidth="1"/>
    <col min="8160" max="8160" width="16" style="151" bestFit="1" customWidth="1"/>
    <col min="8161" max="8161" width="9" style="151" bestFit="1" customWidth="1"/>
    <col min="8162" max="8162" width="7.85546875" style="151" bestFit="1" customWidth="1"/>
    <col min="8163" max="8163" width="11.7109375" style="151" bestFit="1" customWidth="1"/>
    <col min="8164" max="8164" width="14.28515625" style="151" customWidth="1"/>
    <col min="8165" max="8165" width="11.7109375" style="151" bestFit="1" customWidth="1"/>
    <col min="8166" max="8166" width="14.140625" style="151" bestFit="1" customWidth="1"/>
    <col min="8167" max="8167" width="16.7109375" style="151" customWidth="1"/>
    <col min="8168" max="8168" width="16.5703125" style="151" customWidth="1"/>
    <col min="8169" max="8170" width="7.85546875" style="151" bestFit="1" customWidth="1"/>
    <col min="8171" max="8171" width="8" style="151" bestFit="1" customWidth="1"/>
    <col min="8172" max="8173" width="7.85546875" style="151" bestFit="1" customWidth="1"/>
    <col min="8174" max="8174" width="9.7109375" style="151" customWidth="1"/>
    <col min="8175" max="8175" width="12.85546875" style="151" customWidth="1"/>
    <col min="8176" max="8412" width="9.140625" style="151"/>
    <col min="8413" max="8413" width="9" style="151" bestFit="1" customWidth="1"/>
    <col min="8414" max="8414" width="9.85546875" style="151" bestFit="1" customWidth="1"/>
    <col min="8415" max="8415" width="9.140625" style="151" bestFit="1" customWidth="1"/>
    <col min="8416" max="8416" width="16" style="151" bestFit="1" customWidth="1"/>
    <col min="8417" max="8417" width="9" style="151" bestFit="1" customWidth="1"/>
    <col min="8418" max="8418" width="7.85546875" style="151" bestFit="1" customWidth="1"/>
    <col min="8419" max="8419" width="11.7109375" style="151" bestFit="1" customWidth="1"/>
    <col min="8420" max="8420" width="14.28515625" style="151" customWidth="1"/>
    <col min="8421" max="8421" width="11.7109375" style="151" bestFit="1" customWidth="1"/>
    <col min="8422" max="8422" width="14.140625" style="151" bestFit="1" customWidth="1"/>
    <col min="8423" max="8423" width="16.7109375" style="151" customWidth="1"/>
    <col min="8424" max="8424" width="16.5703125" style="151" customWidth="1"/>
    <col min="8425" max="8426" width="7.85546875" style="151" bestFit="1" customWidth="1"/>
    <col min="8427" max="8427" width="8" style="151" bestFit="1" customWidth="1"/>
    <col min="8428" max="8429" width="7.85546875" style="151" bestFit="1" customWidth="1"/>
    <col min="8430" max="8430" width="9.7109375" style="151" customWidth="1"/>
    <col min="8431" max="8431" width="12.85546875" style="151" customWidth="1"/>
    <col min="8432" max="8668" width="9.140625" style="151"/>
    <col min="8669" max="8669" width="9" style="151" bestFit="1" customWidth="1"/>
    <col min="8670" max="8670" width="9.85546875" style="151" bestFit="1" customWidth="1"/>
    <col min="8671" max="8671" width="9.140625" style="151" bestFit="1" customWidth="1"/>
    <col min="8672" max="8672" width="16" style="151" bestFit="1" customWidth="1"/>
    <col min="8673" max="8673" width="9" style="151" bestFit="1" customWidth="1"/>
    <col min="8674" max="8674" width="7.85546875" style="151" bestFit="1" customWidth="1"/>
    <col min="8675" max="8675" width="11.7109375" style="151" bestFit="1" customWidth="1"/>
    <col min="8676" max="8676" width="14.28515625" style="151" customWidth="1"/>
    <col min="8677" max="8677" width="11.7109375" style="151" bestFit="1" customWidth="1"/>
    <col min="8678" max="8678" width="14.140625" style="151" bestFit="1" customWidth="1"/>
    <col min="8679" max="8679" width="16.7109375" style="151" customWidth="1"/>
    <col min="8680" max="8680" width="16.5703125" style="151" customWidth="1"/>
    <col min="8681" max="8682" width="7.85546875" style="151" bestFit="1" customWidth="1"/>
    <col min="8683" max="8683" width="8" style="151" bestFit="1" customWidth="1"/>
    <col min="8684" max="8685" width="7.85546875" style="151" bestFit="1" customWidth="1"/>
    <col min="8686" max="8686" width="9.7109375" style="151" customWidth="1"/>
    <col min="8687" max="8687" width="12.85546875" style="151" customWidth="1"/>
    <col min="8688" max="8924" width="9.140625" style="151"/>
    <col min="8925" max="8925" width="9" style="151" bestFit="1" customWidth="1"/>
    <col min="8926" max="8926" width="9.85546875" style="151" bestFit="1" customWidth="1"/>
    <col min="8927" max="8927" width="9.140625" style="151" bestFit="1" customWidth="1"/>
    <col min="8928" max="8928" width="16" style="151" bestFit="1" customWidth="1"/>
    <col min="8929" max="8929" width="9" style="151" bestFit="1" customWidth="1"/>
    <col min="8930" max="8930" width="7.85546875" style="151" bestFit="1" customWidth="1"/>
    <col min="8931" max="8931" width="11.7109375" style="151" bestFit="1" customWidth="1"/>
    <col min="8932" max="8932" width="14.28515625" style="151" customWidth="1"/>
    <col min="8933" max="8933" width="11.7109375" style="151" bestFit="1" customWidth="1"/>
    <col min="8934" max="8934" width="14.140625" style="151" bestFit="1" customWidth="1"/>
    <col min="8935" max="8935" width="16.7109375" style="151" customWidth="1"/>
    <col min="8936" max="8936" width="16.5703125" style="151" customWidth="1"/>
    <col min="8937" max="8938" width="7.85546875" style="151" bestFit="1" customWidth="1"/>
    <col min="8939" max="8939" width="8" style="151" bestFit="1" customWidth="1"/>
    <col min="8940" max="8941" width="7.85546875" style="151" bestFit="1" customWidth="1"/>
    <col min="8942" max="8942" width="9.7109375" style="151" customWidth="1"/>
    <col min="8943" max="8943" width="12.85546875" style="151" customWidth="1"/>
    <col min="8944" max="9180" width="9.140625" style="151"/>
    <col min="9181" max="9181" width="9" style="151" bestFit="1" customWidth="1"/>
    <col min="9182" max="9182" width="9.85546875" style="151" bestFit="1" customWidth="1"/>
    <col min="9183" max="9183" width="9.140625" style="151" bestFit="1" customWidth="1"/>
    <col min="9184" max="9184" width="16" style="151" bestFit="1" customWidth="1"/>
    <col min="9185" max="9185" width="9" style="151" bestFit="1" customWidth="1"/>
    <col min="9186" max="9186" width="7.85546875" style="151" bestFit="1" customWidth="1"/>
    <col min="9187" max="9187" width="11.7109375" style="151" bestFit="1" customWidth="1"/>
    <col min="9188" max="9188" width="14.28515625" style="151" customWidth="1"/>
    <col min="9189" max="9189" width="11.7109375" style="151" bestFit="1" customWidth="1"/>
    <col min="9190" max="9190" width="14.140625" style="151" bestFit="1" customWidth="1"/>
    <col min="9191" max="9191" width="16.7109375" style="151" customWidth="1"/>
    <col min="9192" max="9192" width="16.5703125" style="151" customWidth="1"/>
    <col min="9193" max="9194" width="7.85546875" style="151" bestFit="1" customWidth="1"/>
    <col min="9195" max="9195" width="8" style="151" bestFit="1" customWidth="1"/>
    <col min="9196" max="9197" width="7.85546875" style="151" bestFit="1" customWidth="1"/>
    <col min="9198" max="9198" width="9.7109375" style="151" customWidth="1"/>
    <col min="9199" max="9199" width="12.85546875" style="151" customWidth="1"/>
    <col min="9200" max="9436" width="9.140625" style="151"/>
    <col min="9437" max="9437" width="9" style="151" bestFit="1" customWidth="1"/>
    <col min="9438" max="9438" width="9.85546875" style="151" bestFit="1" customWidth="1"/>
    <col min="9439" max="9439" width="9.140625" style="151" bestFit="1" customWidth="1"/>
    <col min="9440" max="9440" width="16" style="151" bestFit="1" customWidth="1"/>
    <col min="9441" max="9441" width="9" style="151" bestFit="1" customWidth="1"/>
    <col min="9442" max="9442" width="7.85546875" style="151" bestFit="1" customWidth="1"/>
    <col min="9443" max="9443" width="11.7109375" style="151" bestFit="1" customWidth="1"/>
    <col min="9444" max="9444" width="14.28515625" style="151" customWidth="1"/>
    <col min="9445" max="9445" width="11.7109375" style="151" bestFit="1" customWidth="1"/>
    <col min="9446" max="9446" width="14.140625" style="151" bestFit="1" customWidth="1"/>
    <col min="9447" max="9447" width="16.7109375" style="151" customWidth="1"/>
    <col min="9448" max="9448" width="16.5703125" style="151" customWidth="1"/>
    <col min="9449" max="9450" width="7.85546875" style="151" bestFit="1" customWidth="1"/>
    <col min="9451" max="9451" width="8" style="151" bestFit="1" customWidth="1"/>
    <col min="9452" max="9453" width="7.85546875" style="151" bestFit="1" customWidth="1"/>
    <col min="9454" max="9454" width="9.7109375" style="151" customWidth="1"/>
    <col min="9455" max="9455" width="12.85546875" style="151" customWidth="1"/>
    <col min="9456" max="9692" width="9.140625" style="151"/>
    <col min="9693" max="9693" width="9" style="151" bestFit="1" customWidth="1"/>
    <col min="9694" max="9694" width="9.85546875" style="151" bestFit="1" customWidth="1"/>
    <col min="9695" max="9695" width="9.140625" style="151" bestFit="1" customWidth="1"/>
    <col min="9696" max="9696" width="16" style="151" bestFit="1" customWidth="1"/>
    <col min="9697" max="9697" width="9" style="151" bestFit="1" customWidth="1"/>
    <col min="9698" max="9698" width="7.85546875" style="151" bestFit="1" customWidth="1"/>
    <col min="9699" max="9699" width="11.7109375" style="151" bestFit="1" customWidth="1"/>
    <col min="9700" max="9700" width="14.28515625" style="151" customWidth="1"/>
    <col min="9701" max="9701" width="11.7109375" style="151" bestFit="1" customWidth="1"/>
    <col min="9702" max="9702" width="14.140625" style="151" bestFit="1" customWidth="1"/>
    <col min="9703" max="9703" width="16.7109375" style="151" customWidth="1"/>
    <col min="9704" max="9704" width="16.5703125" style="151" customWidth="1"/>
    <col min="9705" max="9706" width="7.85546875" style="151" bestFit="1" customWidth="1"/>
    <col min="9707" max="9707" width="8" style="151" bestFit="1" customWidth="1"/>
    <col min="9708" max="9709" width="7.85546875" style="151" bestFit="1" customWidth="1"/>
    <col min="9710" max="9710" width="9.7109375" style="151" customWidth="1"/>
    <col min="9711" max="9711" width="12.85546875" style="151" customWidth="1"/>
    <col min="9712" max="9948" width="9.140625" style="151"/>
    <col min="9949" max="9949" width="9" style="151" bestFit="1" customWidth="1"/>
    <col min="9950" max="9950" width="9.85546875" style="151" bestFit="1" customWidth="1"/>
    <col min="9951" max="9951" width="9.140625" style="151" bestFit="1" customWidth="1"/>
    <col min="9952" max="9952" width="16" style="151" bestFit="1" customWidth="1"/>
    <col min="9953" max="9953" width="9" style="151" bestFit="1" customWidth="1"/>
    <col min="9954" max="9954" width="7.85546875" style="151" bestFit="1" customWidth="1"/>
    <col min="9955" max="9955" width="11.7109375" style="151" bestFit="1" customWidth="1"/>
    <col min="9956" max="9956" width="14.28515625" style="151" customWidth="1"/>
    <col min="9957" max="9957" width="11.7109375" style="151" bestFit="1" customWidth="1"/>
    <col min="9958" max="9958" width="14.140625" style="151" bestFit="1" customWidth="1"/>
    <col min="9959" max="9959" width="16.7109375" style="151" customWidth="1"/>
    <col min="9960" max="9960" width="16.5703125" style="151" customWidth="1"/>
    <col min="9961" max="9962" width="7.85546875" style="151" bestFit="1" customWidth="1"/>
    <col min="9963" max="9963" width="8" style="151" bestFit="1" customWidth="1"/>
    <col min="9964" max="9965" width="7.85546875" style="151" bestFit="1" customWidth="1"/>
    <col min="9966" max="9966" width="9.7109375" style="151" customWidth="1"/>
    <col min="9967" max="9967" width="12.85546875" style="151" customWidth="1"/>
    <col min="9968" max="10204" width="9.140625" style="151"/>
    <col min="10205" max="10205" width="9" style="151" bestFit="1" customWidth="1"/>
    <col min="10206" max="10206" width="9.85546875" style="151" bestFit="1" customWidth="1"/>
    <col min="10207" max="10207" width="9.140625" style="151" bestFit="1" customWidth="1"/>
    <col min="10208" max="10208" width="16" style="151" bestFit="1" customWidth="1"/>
    <col min="10209" max="10209" width="9" style="151" bestFit="1" customWidth="1"/>
    <col min="10210" max="10210" width="7.85546875" style="151" bestFit="1" customWidth="1"/>
    <col min="10211" max="10211" width="11.7109375" style="151" bestFit="1" customWidth="1"/>
    <col min="10212" max="10212" width="14.28515625" style="151" customWidth="1"/>
    <col min="10213" max="10213" width="11.7109375" style="151" bestFit="1" customWidth="1"/>
    <col min="10214" max="10214" width="14.140625" style="151" bestFit="1" customWidth="1"/>
    <col min="10215" max="10215" width="16.7109375" style="151" customWidth="1"/>
    <col min="10216" max="10216" width="16.5703125" style="151" customWidth="1"/>
    <col min="10217" max="10218" width="7.85546875" style="151" bestFit="1" customWidth="1"/>
    <col min="10219" max="10219" width="8" style="151" bestFit="1" customWidth="1"/>
    <col min="10220" max="10221" width="7.85546875" style="151" bestFit="1" customWidth="1"/>
    <col min="10222" max="10222" width="9.7109375" style="151" customWidth="1"/>
    <col min="10223" max="10223" width="12.85546875" style="151" customWidth="1"/>
    <col min="10224" max="10460" width="9.140625" style="151"/>
    <col min="10461" max="10461" width="9" style="151" bestFit="1" customWidth="1"/>
    <col min="10462" max="10462" width="9.85546875" style="151" bestFit="1" customWidth="1"/>
    <col min="10463" max="10463" width="9.140625" style="151" bestFit="1" customWidth="1"/>
    <col min="10464" max="10464" width="16" style="151" bestFit="1" customWidth="1"/>
    <col min="10465" max="10465" width="9" style="151" bestFit="1" customWidth="1"/>
    <col min="10466" max="10466" width="7.85546875" style="151" bestFit="1" customWidth="1"/>
    <col min="10467" max="10467" width="11.7109375" style="151" bestFit="1" customWidth="1"/>
    <col min="10468" max="10468" width="14.28515625" style="151" customWidth="1"/>
    <col min="10469" max="10469" width="11.7109375" style="151" bestFit="1" customWidth="1"/>
    <col min="10470" max="10470" width="14.140625" style="151" bestFit="1" customWidth="1"/>
    <col min="10471" max="10471" width="16.7109375" style="151" customWidth="1"/>
    <col min="10472" max="10472" width="16.5703125" style="151" customWidth="1"/>
    <col min="10473" max="10474" width="7.85546875" style="151" bestFit="1" customWidth="1"/>
    <col min="10475" max="10475" width="8" style="151" bestFit="1" customWidth="1"/>
    <col min="10476" max="10477" width="7.85546875" style="151" bestFit="1" customWidth="1"/>
    <col min="10478" max="10478" width="9.7109375" style="151" customWidth="1"/>
    <col min="10479" max="10479" width="12.85546875" style="151" customWidth="1"/>
    <col min="10480" max="10716" width="9.140625" style="151"/>
    <col min="10717" max="10717" width="9" style="151" bestFit="1" customWidth="1"/>
    <col min="10718" max="10718" width="9.85546875" style="151" bestFit="1" customWidth="1"/>
    <col min="10719" max="10719" width="9.140625" style="151" bestFit="1" customWidth="1"/>
    <col min="10720" max="10720" width="16" style="151" bestFit="1" customWidth="1"/>
    <col min="10721" max="10721" width="9" style="151" bestFit="1" customWidth="1"/>
    <col min="10722" max="10722" width="7.85546875" style="151" bestFit="1" customWidth="1"/>
    <col min="10723" max="10723" width="11.7109375" style="151" bestFit="1" customWidth="1"/>
    <col min="10724" max="10724" width="14.28515625" style="151" customWidth="1"/>
    <col min="10725" max="10725" width="11.7109375" style="151" bestFit="1" customWidth="1"/>
    <col min="10726" max="10726" width="14.140625" style="151" bestFit="1" customWidth="1"/>
    <col min="10727" max="10727" width="16.7109375" style="151" customWidth="1"/>
    <col min="10728" max="10728" width="16.5703125" style="151" customWidth="1"/>
    <col min="10729" max="10730" width="7.85546875" style="151" bestFit="1" customWidth="1"/>
    <col min="10731" max="10731" width="8" style="151" bestFit="1" customWidth="1"/>
    <col min="10732" max="10733" width="7.85546875" style="151" bestFit="1" customWidth="1"/>
    <col min="10734" max="10734" width="9.7109375" style="151" customWidth="1"/>
    <col min="10735" max="10735" width="12.85546875" style="151" customWidth="1"/>
    <col min="10736" max="10972" width="9.140625" style="151"/>
    <col min="10973" max="10973" width="9" style="151" bestFit="1" customWidth="1"/>
    <col min="10974" max="10974" width="9.85546875" style="151" bestFit="1" customWidth="1"/>
    <col min="10975" max="10975" width="9.140625" style="151" bestFit="1" customWidth="1"/>
    <col min="10976" max="10976" width="16" style="151" bestFit="1" customWidth="1"/>
    <col min="10977" max="10977" width="9" style="151" bestFit="1" customWidth="1"/>
    <col min="10978" max="10978" width="7.85546875" style="151" bestFit="1" customWidth="1"/>
    <col min="10979" max="10979" width="11.7109375" style="151" bestFit="1" customWidth="1"/>
    <col min="10980" max="10980" width="14.28515625" style="151" customWidth="1"/>
    <col min="10981" max="10981" width="11.7109375" style="151" bestFit="1" customWidth="1"/>
    <col min="10982" max="10982" width="14.140625" style="151" bestFit="1" customWidth="1"/>
    <col min="10983" max="10983" width="16.7109375" style="151" customWidth="1"/>
    <col min="10984" max="10984" width="16.5703125" style="151" customWidth="1"/>
    <col min="10985" max="10986" width="7.85546875" style="151" bestFit="1" customWidth="1"/>
    <col min="10987" max="10987" width="8" style="151" bestFit="1" customWidth="1"/>
    <col min="10988" max="10989" width="7.85546875" style="151" bestFit="1" customWidth="1"/>
    <col min="10990" max="10990" width="9.7109375" style="151" customWidth="1"/>
    <col min="10991" max="10991" width="12.85546875" style="151" customWidth="1"/>
    <col min="10992" max="11228" width="9.140625" style="151"/>
    <col min="11229" max="11229" width="9" style="151" bestFit="1" customWidth="1"/>
    <col min="11230" max="11230" width="9.85546875" style="151" bestFit="1" customWidth="1"/>
    <col min="11231" max="11231" width="9.140625" style="151" bestFit="1" customWidth="1"/>
    <col min="11232" max="11232" width="16" style="151" bestFit="1" customWidth="1"/>
    <col min="11233" max="11233" width="9" style="151" bestFit="1" customWidth="1"/>
    <col min="11234" max="11234" width="7.85546875" style="151" bestFit="1" customWidth="1"/>
    <col min="11235" max="11235" width="11.7109375" style="151" bestFit="1" customWidth="1"/>
    <col min="11236" max="11236" width="14.28515625" style="151" customWidth="1"/>
    <col min="11237" max="11237" width="11.7109375" style="151" bestFit="1" customWidth="1"/>
    <col min="11238" max="11238" width="14.140625" style="151" bestFit="1" customWidth="1"/>
    <col min="11239" max="11239" width="16.7109375" style="151" customWidth="1"/>
    <col min="11240" max="11240" width="16.5703125" style="151" customWidth="1"/>
    <col min="11241" max="11242" width="7.85546875" style="151" bestFit="1" customWidth="1"/>
    <col min="11243" max="11243" width="8" style="151" bestFit="1" customWidth="1"/>
    <col min="11244" max="11245" width="7.85546875" style="151" bestFit="1" customWidth="1"/>
    <col min="11246" max="11246" width="9.7109375" style="151" customWidth="1"/>
    <col min="11247" max="11247" width="12.85546875" style="151" customWidth="1"/>
    <col min="11248" max="11484" width="9.140625" style="151"/>
    <col min="11485" max="11485" width="9" style="151" bestFit="1" customWidth="1"/>
    <col min="11486" max="11486" width="9.85546875" style="151" bestFit="1" customWidth="1"/>
    <col min="11487" max="11487" width="9.140625" style="151" bestFit="1" customWidth="1"/>
    <col min="11488" max="11488" width="16" style="151" bestFit="1" customWidth="1"/>
    <col min="11489" max="11489" width="9" style="151" bestFit="1" customWidth="1"/>
    <col min="11490" max="11490" width="7.85546875" style="151" bestFit="1" customWidth="1"/>
    <col min="11491" max="11491" width="11.7109375" style="151" bestFit="1" customWidth="1"/>
    <col min="11492" max="11492" width="14.28515625" style="151" customWidth="1"/>
    <col min="11493" max="11493" width="11.7109375" style="151" bestFit="1" customWidth="1"/>
    <col min="11494" max="11494" width="14.140625" style="151" bestFit="1" customWidth="1"/>
    <col min="11495" max="11495" width="16.7109375" style="151" customWidth="1"/>
    <col min="11496" max="11496" width="16.5703125" style="151" customWidth="1"/>
    <col min="11497" max="11498" width="7.85546875" style="151" bestFit="1" customWidth="1"/>
    <col min="11499" max="11499" width="8" style="151" bestFit="1" customWidth="1"/>
    <col min="11500" max="11501" width="7.85546875" style="151" bestFit="1" customWidth="1"/>
    <col min="11502" max="11502" width="9.7109375" style="151" customWidth="1"/>
    <col min="11503" max="11503" width="12.85546875" style="151" customWidth="1"/>
    <col min="11504" max="11740" width="9.140625" style="151"/>
    <col min="11741" max="11741" width="9" style="151" bestFit="1" customWidth="1"/>
    <col min="11742" max="11742" width="9.85546875" style="151" bestFit="1" customWidth="1"/>
    <col min="11743" max="11743" width="9.140625" style="151" bestFit="1" customWidth="1"/>
    <col min="11744" max="11744" width="16" style="151" bestFit="1" customWidth="1"/>
    <col min="11745" max="11745" width="9" style="151" bestFit="1" customWidth="1"/>
    <col min="11746" max="11746" width="7.85546875" style="151" bestFit="1" customWidth="1"/>
    <col min="11747" max="11747" width="11.7109375" style="151" bestFit="1" customWidth="1"/>
    <col min="11748" max="11748" width="14.28515625" style="151" customWidth="1"/>
    <col min="11749" max="11749" width="11.7109375" style="151" bestFit="1" customWidth="1"/>
    <col min="11750" max="11750" width="14.140625" style="151" bestFit="1" customWidth="1"/>
    <col min="11751" max="11751" width="16.7109375" style="151" customWidth="1"/>
    <col min="11752" max="11752" width="16.5703125" style="151" customWidth="1"/>
    <col min="11753" max="11754" width="7.85546875" style="151" bestFit="1" customWidth="1"/>
    <col min="11755" max="11755" width="8" style="151" bestFit="1" customWidth="1"/>
    <col min="11756" max="11757" width="7.85546875" style="151" bestFit="1" customWidth="1"/>
    <col min="11758" max="11758" width="9.7109375" style="151" customWidth="1"/>
    <col min="11759" max="11759" width="12.85546875" style="151" customWidth="1"/>
    <col min="11760" max="11996" width="9.140625" style="151"/>
    <col min="11997" max="11997" width="9" style="151" bestFit="1" customWidth="1"/>
    <col min="11998" max="11998" width="9.85546875" style="151" bestFit="1" customWidth="1"/>
    <col min="11999" max="11999" width="9.140625" style="151" bestFit="1" customWidth="1"/>
    <col min="12000" max="12000" width="16" style="151" bestFit="1" customWidth="1"/>
    <col min="12001" max="12001" width="9" style="151" bestFit="1" customWidth="1"/>
    <col min="12002" max="12002" width="7.85546875" style="151" bestFit="1" customWidth="1"/>
    <col min="12003" max="12003" width="11.7109375" style="151" bestFit="1" customWidth="1"/>
    <col min="12004" max="12004" width="14.28515625" style="151" customWidth="1"/>
    <col min="12005" max="12005" width="11.7109375" style="151" bestFit="1" customWidth="1"/>
    <col min="12006" max="12006" width="14.140625" style="151" bestFit="1" customWidth="1"/>
    <col min="12007" max="12007" width="16.7109375" style="151" customWidth="1"/>
    <col min="12008" max="12008" width="16.5703125" style="151" customWidth="1"/>
    <col min="12009" max="12010" width="7.85546875" style="151" bestFit="1" customWidth="1"/>
    <col min="12011" max="12011" width="8" style="151" bestFit="1" customWidth="1"/>
    <col min="12012" max="12013" width="7.85546875" style="151" bestFit="1" customWidth="1"/>
    <col min="12014" max="12014" width="9.7109375" style="151" customWidth="1"/>
    <col min="12015" max="12015" width="12.85546875" style="151" customWidth="1"/>
    <col min="12016" max="12252" width="9.140625" style="151"/>
    <col min="12253" max="12253" width="9" style="151" bestFit="1" customWidth="1"/>
    <col min="12254" max="12254" width="9.85546875" style="151" bestFit="1" customWidth="1"/>
    <col min="12255" max="12255" width="9.140625" style="151" bestFit="1" customWidth="1"/>
    <col min="12256" max="12256" width="16" style="151" bestFit="1" customWidth="1"/>
    <col min="12257" max="12257" width="9" style="151" bestFit="1" customWidth="1"/>
    <col min="12258" max="12258" width="7.85546875" style="151" bestFit="1" customWidth="1"/>
    <col min="12259" max="12259" width="11.7109375" style="151" bestFit="1" customWidth="1"/>
    <col min="12260" max="12260" width="14.28515625" style="151" customWidth="1"/>
    <col min="12261" max="12261" width="11.7109375" style="151" bestFit="1" customWidth="1"/>
    <col min="12262" max="12262" width="14.140625" style="151" bestFit="1" customWidth="1"/>
    <col min="12263" max="12263" width="16.7109375" style="151" customWidth="1"/>
    <col min="12264" max="12264" width="16.5703125" style="151" customWidth="1"/>
    <col min="12265" max="12266" width="7.85546875" style="151" bestFit="1" customWidth="1"/>
    <col min="12267" max="12267" width="8" style="151" bestFit="1" customWidth="1"/>
    <col min="12268" max="12269" width="7.85546875" style="151" bestFit="1" customWidth="1"/>
    <col min="12270" max="12270" width="9.7109375" style="151" customWidth="1"/>
    <col min="12271" max="12271" width="12.85546875" style="151" customWidth="1"/>
    <col min="12272" max="12508" width="9.140625" style="151"/>
    <col min="12509" max="12509" width="9" style="151" bestFit="1" customWidth="1"/>
    <col min="12510" max="12510" width="9.85546875" style="151" bestFit="1" customWidth="1"/>
    <col min="12511" max="12511" width="9.140625" style="151" bestFit="1" customWidth="1"/>
    <col min="12512" max="12512" width="16" style="151" bestFit="1" customWidth="1"/>
    <col min="12513" max="12513" width="9" style="151" bestFit="1" customWidth="1"/>
    <col min="12514" max="12514" width="7.85546875" style="151" bestFit="1" customWidth="1"/>
    <col min="12515" max="12515" width="11.7109375" style="151" bestFit="1" customWidth="1"/>
    <col min="12516" max="12516" width="14.28515625" style="151" customWidth="1"/>
    <col min="12517" max="12517" width="11.7109375" style="151" bestFit="1" customWidth="1"/>
    <col min="12518" max="12518" width="14.140625" style="151" bestFit="1" customWidth="1"/>
    <col min="12519" max="12519" width="16.7109375" style="151" customWidth="1"/>
    <col min="12520" max="12520" width="16.5703125" style="151" customWidth="1"/>
    <col min="12521" max="12522" width="7.85546875" style="151" bestFit="1" customWidth="1"/>
    <col min="12523" max="12523" width="8" style="151" bestFit="1" customWidth="1"/>
    <col min="12524" max="12525" width="7.85546875" style="151" bestFit="1" customWidth="1"/>
    <col min="12526" max="12526" width="9.7109375" style="151" customWidth="1"/>
    <col min="12527" max="12527" width="12.85546875" style="151" customWidth="1"/>
    <col min="12528" max="12764" width="9.140625" style="151"/>
    <col min="12765" max="12765" width="9" style="151" bestFit="1" customWidth="1"/>
    <col min="12766" max="12766" width="9.85546875" style="151" bestFit="1" customWidth="1"/>
    <col min="12767" max="12767" width="9.140625" style="151" bestFit="1" customWidth="1"/>
    <col min="12768" max="12768" width="16" style="151" bestFit="1" customWidth="1"/>
    <col min="12769" max="12769" width="9" style="151" bestFit="1" customWidth="1"/>
    <col min="12770" max="12770" width="7.85546875" style="151" bestFit="1" customWidth="1"/>
    <col min="12771" max="12771" width="11.7109375" style="151" bestFit="1" customWidth="1"/>
    <col min="12772" max="12772" width="14.28515625" style="151" customWidth="1"/>
    <col min="12773" max="12773" width="11.7109375" style="151" bestFit="1" customWidth="1"/>
    <col min="12774" max="12774" width="14.140625" style="151" bestFit="1" customWidth="1"/>
    <col min="12775" max="12775" width="16.7109375" style="151" customWidth="1"/>
    <col min="12776" max="12776" width="16.5703125" style="151" customWidth="1"/>
    <col min="12777" max="12778" width="7.85546875" style="151" bestFit="1" customWidth="1"/>
    <col min="12779" max="12779" width="8" style="151" bestFit="1" customWidth="1"/>
    <col min="12780" max="12781" width="7.85546875" style="151" bestFit="1" customWidth="1"/>
    <col min="12782" max="12782" width="9.7109375" style="151" customWidth="1"/>
    <col min="12783" max="12783" width="12.85546875" style="151" customWidth="1"/>
    <col min="12784" max="13020" width="9.140625" style="151"/>
    <col min="13021" max="13021" width="9" style="151" bestFit="1" customWidth="1"/>
    <col min="13022" max="13022" width="9.85546875" style="151" bestFit="1" customWidth="1"/>
    <col min="13023" max="13023" width="9.140625" style="151" bestFit="1" customWidth="1"/>
    <col min="13024" max="13024" width="16" style="151" bestFit="1" customWidth="1"/>
    <col min="13025" max="13025" width="9" style="151" bestFit="1" customWidth="1"/>
    <col min="13026" max="13026" width="7.85546875" style="151" bestFit="1" customWidth="1"/>
    <col min="13027" max="13027" width="11.7109375" style="151" bestFit="1" customWidth="1"/>
    <col min="13028" max="13028" width="14.28515625" style="151" customWidth="1"/>
    <col min="13029" max="13029" width="11.7109375" style="151" bestFit="1" customWidth="1"/>
    <col min="13030" max="13030" width="14.140625" style="151" bestFit="1" customWidth="1"/>
    <col min="13031" max="13031" width="16.7109375" style="151" customWidth="1"/>
    <col min="13032" max="13032" width="16.5703125" style="151" customWidth="1"/>
    <col min="13033" max="13034" width="7.85546875" style="151" bestFit="1" customWidth="1"/>
    <col min="13035" max="13035" width="8" style="151" bestFit="1" customWidth="1"/>
    <col min="13036" max="13037" width="7.85546875" style="151" bestFit="1" customWidth="1"/>
    <col min="13038" max="13038" width="9.7109375" style="151" customWidth="1"/>
    <col min="13039" max="13039" width="12.85546875" style="151" customWidth="1"/>
    <col min="13040" max="13276" width="9.140625" style="151"/>
    <col min="13277" max="13277" width="9" style="151" bestFit="1" customWidth="1"/>
    <col min="13278" max="13278" width="9.85546875" style="151" bestFit="1" customWidth="1"/>
    <col min="13279" max="13279" width="9.140625" style="151" bestFit="1" customWidth="1"/>
    <col min="13280" max="13280" width="16" style="151" bestFit="1" customWidth="1"/>
    <col min="13281" max="13281" width="9" style="151" bestFit="1" customWidth="1"/>
    <col min="13282" max="13282" width="7.85546875" style="151" bestFit="1" customWidth="1"/>
    <col min="13283" max="13283" width="11.7109375" style="151" bestFit="1" customWidth="1"/>
    <col min="13284" max="13284" width="14.28515625" style="151" customWidth="1"/>
    <col min="13285" max="13285" width="11.7109375" style="151" bestFit="1" customWidth="1"/>
    <col min="13286" max="13286" width="14.140625" style="151" bestFit="1" customWidth="1"/>
    <col min="13287" max="13287" width="16.7109375" style="151" customWidth="1"/>
    <col min="13288" max="13288" width="16.5703125" style="151" customWidth="1"/>
    <col min="13289" max="13290" width="7.85546875" style="151" bestFit="1" customWidth="1"/>
    <col min="13291" max="13291" width="8" style="151" bestFit="1" customWidth="1"/>
    <col min="13292" max="13293" width="7.85546875" style="151" bestFit="1" customWidth="1"/>
    <col min="13294" max="13294" width="9.7109375" style="151" customWidth="1"/>
    <col min="13295" max="13295" width="12.85546875" style="151" customWidth="1"/>
    <col min="13296" max="13532" width="9.140625" style="151"/>
    <col min="13533" max="13533" width="9" style="151" bestFit="1" customWidth="1"/>
    <col min="13534" max="13534" width="9.85546875" style="151" bestFit="1" customWidth="1"/>
    <col min="13535" max="13535" width="9.140625" style="151" bestFit="1" customWidth="1"/>
    <col min="13536" max="13536" width="16" style="151" bestFit="1" customWidth="1"/>
    <col min="13537" max="13537" width="9" style="151" bestFit="1" customWidth="1"/>
    <col min="13538" max="13538" width="7.85546875" style="151" bestFit="1" customWidth="1"/>
    <col min="13539" max="13539" width="11.7109375" style="151" bestFit="1" customWidth="1"/>
    <col min="13540" max="13540" width="14.28515625" style="151" customWidth="1"/>
    <col min="13541" max="13541" width="11.7109375" style="151" bestFit="1" customWidth="1"/>
    <col min="13542" max="13542" width="14.140625" style="151" bestFit="1" customWidth="1"/>
    <col min="13543" max="13543" width="16.7109375" style="151" customWidth="1"/>
    <col min="13544" max="13544" width="16.5703125" style="151" customWidth="1"/>
    <col min="13545" max="13546" width="7.85546875" style="151" bestFit="1" customWidth="1"/>
    <col min="13547" max="13547" width="8" style="151" bestFit="1" customWidth="1"/>
    <col min="13548" max="13549" width="7.85546875" style="151" bestFit="1" customWidth="1"/>
    <col min="13550" max="13550" width="9.7109375" style="151" customWidth="1"/>
    <col min="13551" max="13551" width="12.85546875" style="151" customWidth="1"/>
    <col min="13552" max="13788" width="9.140625" style="151"/>
    <col min="13789" max="13789" width="9" style="151" bestFit="1" customWidth="1"/>
    <col min="13790" max="13790" width="9.85546875" style="151" bestFit="1" customWidth="1"/>
    <col min="13791" max="13791" width="9.140625" style="151" bestFit="1" customWidth="1"/>
    <col min="13792" max="13792" width="16" style="151" bestFit="1" customWidth="1"/>
    <col min="13793" max="13793" width="9" style="151" bestFit="1" customWidth="1"/>
    <col min="13794" max="13794" width="7.85546875" style="151" bestFit="1" customWidth="1"/>
    <col min="13795" max="13795" width="11.7109375" style="151" bestFit="1" customWidth="1"/>
    <col min="13796" max="13796" width="14.28515625" style="151" customWidth="1"/>
    <col min="13797" max="13797" width="11.7109375" style="151" bestFit="1" customWidth="1"/>
    <col min="13798" max="13798" width="14.140625" style="151" bestFit="1" customWidth="1"/>
    <col min="13799" max="13799" width="16.7109375" style="151" customWidth="1"/>
    <col min="13800" max="13800" width="16.5703125" style="151" customWidth="1"/>
    <col min="13801" max="13802" width="7.85546875" style="151" bestFit="1" customWidth="1"/>
    <col min="13803" max="13803" width="8" style="151" bestFit="1" customWidth="1"/>
    <col min="13804" max="13805" width="7.85546875" style="151" bestFit="1" customWidth="1"/>
    <col min="13806" max="13806" width="9.7109375" style="151" customWidth="1"/>
    <col min="13807" max="13807" width="12.85546875" style="151" customWidth="1"/>
    <col min="13808" max="14044" width="9.140625" style="151"/>
    <col min="14045" max="14045" width="9" style="151" bestFit="1" customWidth="1"/>
    <col min="14046" max="14046" width="9.85546875" style="151" bestFit="1" customWidth="1"/>
    <col min="14047" max="14047" width="9.140625" style="151" bestFit="1" customWidth="1"/>
    <col min="14048" max="14048" width="16" style="151" bestFit="1" customWidth="1"/>
    <col min="14049" max="14049" width="9" style="151" bestFit="1" customWidth="1"/>
    <col min="14050" max="14050" width="7.85546875" style="151" bestFit="1" customWidth="1"/>
    <col min="14051" max="14051" width="11.7109375" style="151" bestFit="1" customWidth="1"/>
    <col min="14052" max="14052" width="14.28515625" style="151" customWidth="1"/>
    <col min="14053" max="14053" width="11.7109375" style="151" bestFit="1" customWidth="1"/>
    <col min="14054" max="14054" width="14.140625" style="151" bestFit="1" customWidth="1"/>
    <col min="14055" max="14055" width="16.7109375" style="151" customWidth="1"/>
    <col min="14056" max="14056" width="16.5703125" style="151" customWidth="1"/>
    <col min="14057" max="14058" width="7.85546875" style="151" bestFit="1" customWidth="1"/>
    <col min="14059" max="14059" width="8" style="151" bestFit="1" customWidth="1"/>
    <col min="14060" max="14061" width="7.85546875" style="151" bestFit="1" customWidth="1"/>
    <col min="14062" max="14062" width="9.7109375" style="151" customWidth="1"/>
    <col min="14063" max="14063" width="12.85546875" style="151" customWidth="1"/>
    <col min="14064" max="14300" width="9.140625" style="151"/>
    <col min="14301" max="14301" width="9" style="151" bestFit="1" customWidth="1"/>
    <col min="14302" max="14302" width="9.85546875" style="151" bestFit="1" customWidth="1"/>
    <col min="14303" max="14303" width="9.140625" style="151" bestFit="1" customWidth="1"/>
    <col min="14304" max="14304" width="16" style="151" bestFit="1" customWidth="1"/>
    <col min="14305" max="14305" width="9" style="151" bestFit="1" customWidth="1"/>
    <col min="14306" max="14306" width="7.85546875" style="151" bestFit="1" customWidth="1"/>
    <col min="14307" max="14307" width="11.7109375" style="151" bestFit="1" customWidth="1"/>
    <col min="14308" max="14308" width="14.28515625" style="151" customWidth="1"/>
    <col min="14309" max="14309" width="11.7109375" style="151" bestFit="1" customWidth="1"/>
    <col min="14310" max="14310" width="14.140625" style="151" bestFit="1" customWidth="1"/>
    <col min="14311" max="14311" width="16.7109375" style="151" customWidth="1"/>
    <col min="14312" max="14312" width="16.5703125" style="151" customWidth="1"/>
    <col min="14313" max="14314" width="7.85546875" style="151" bestFit="1" customWidth="1"/>
    <col min="14315" max="14315" width="8" style="151" bestFit="1" customWidth="1"/>
    <col min="14316" max="14317" width="7.85546875" style="151" bestFit="1" customWidth="1"/>
    <col min="14318" max="14318" width="9.7109375" style="151" customWidth="1"/>
    <col min="14319" max="14319" width="12.85546875" style="151" customWidth="1"/>
    <col min="14320" max="14556" width="9.140625" style="151"/>
    <col min="14557" max="14557" width="9" style="151" bestFit="1" customWidth="1"/>
    <col min="14558" max="14558" width="9.85546875" style="151" bestFit="1" customWidth="1"/>
    <col min="14559" max="14559" width="9.140625" style="151" bestFit="1" customWidth="1"/>
    <col min="14560" max="14560" width="16" style="151" bestFit="1" customWidth="1"/>
    <col min="14561" max="14561" width="9" style="151" bestFit="1" customWidth="1"/>
    <col min="14562" max="14562" width="7.85546875" style="151" bestFit="1" customWidth="1"/>
    <col min="14563" max="14563" width="11.7109375" style="151" bestFit="1" customWidth="1"/>
    <col min="14564" max="14564" width="14.28515625" style="151" customWidth="1"/>
    <col min="14565" max="14565" width="11.7109375" style="151" bestFit="1" customWidth="1"/>
    <col min="14566" max="14566" width="14.140625" style="151" bestFit="1" customWidth="1"/>
    <col min="14567" max="14567" width="16.7109375" style="151" customWidth="1"/>
    <col min="14568" max="14568" width="16.5703125" style="151" customWidth="1"/>
    <col min="14569" max="14570" width="7.85546875" style="151" bestFit="1" customWidth="1"/>
    <col min="14571" max="14571" width="8" style="151" bestFit="1" customWidth="1"/>
    <col min="14572" max="14573" width="7.85546875" style="151" bestFit="1" customWidth="1"/>
    <col min="14574" max="14574" width="9.7109375" style="151" customWidth="1"/>
    <col min="14575" max="14575" width="12.85546875" style="151" customWidth="1"/>
    <col min="14576" max="14812" width="9.140625" style="151"/>
    <col min="14813" max="14813" width="9" style="151" bestFit="1" customWidth="1"/>
    <col min="14814" max="14814" width="9.85546875" style="151" bestFit="1" customWidth="1"/>
    <col min="14815" max="14815" width="9.140625" style="151" bestFit="1" customWidth="1"/>
    <col min="14816" max="14816" width="16" style="151" bestFit="1" customWidth="1"/>
    <col min="14817" max="14817" width="9" style="151" bestFit="1" customWidth="1"/>
    <col min="14818" max="14818" width="7.85546875" style="151" bestFit="1" customWidth="1"/>
    <col min="14819" max="14819" width="11.7109375" style="151" bestFit="1" customWidth="1"/>
    <col min="14820" max="14820" width="14.28515625" style="151" customWidth="1"/>
    <col min="14821" max="14821" width="11.7109375" style="151" bestFit="1" customWidth="1"/>
    <col min="14822" max="14822" width="14.140625" style="151" bestFit="1" customWidth="1"/>
    <col min="14823" max="14823" width="16.7109375" style="151" customWidth="1"/>
    <col min="14824" max="14824" width="16.5703125" style="151" customWidth="1"/>
    <col min="14825" max="14826" width="7.85546875" style="151" bestFit="1" customWidth="1"/>
    <col min="14827" max="14827" width="8" style="151" bestFit="1" customWidth="1"/>
    <col min="14828" max="14829" width="7.85546875" style="151" bestFit="1" customWidth="1"/>
    <col min="14830" max="14830" width="9.7109375" style="151" customWidth="1"/>
    <col min="14831" max="14831" width="12.85546875" style="151" customWidth="1"/>
    <col min="14832" max="15068" width="9.140625" style="151"/>
    <col min="15069" max="15069" width="9" style="151" bestFit="1" customWidth="1"/>
    <col min="15070" max="15070" width="9.85546875" style="151" bestFit="1" customWidth="1"/>
    <col min="15071" max="15071" width="9.140625" style="151" bestFit="1" customWidth="1"/>
    <col min="15072" max="15072" width="16" style="151" bestFit="1" customWidth="1"/>
    <col min="15073" max="15073" width="9" style="151" bestFit="1" customWidth="1"/>
    <col min="15074" max="15074" width="7.85546875" style="151" bestFit="1" customWidth="1"/>
    <col min="15075" max="15075" width="11.7109375" style="151" bestFit="1" customWidth="1"/>
    <col min="15076" max="15076" width="14.28515625" style="151" customWidth="1"/>
    <col min="15077" max="15077" width="11.7109375" style="151" bestFit="1" customWidth="1"/>
    <col min="15078" max="15078" width="14.140625" style="151" bestFit="1" customWidth="1"/>
    <col min="15079" max="15079" width="16.7109375" style="151" customWidth="1"/>
    <col min="15080" max="15080" width="16.5703125" style="151" customWidth="1"/>
    <col min="15081" max="15082" width="7.85546875" style="151" bestFit="1" customWidth="1"/>
    <col min="15083" max="15083" width="8" style="151" bestFit="1" customWidth="1"/>
    <col min="15084" max="15085" width="7.85546875" style="151" bestFit="1" customWidth="1"/>
    <col min="15086" max="15086" width="9.7109375" style="151" customWidth="1"/>
    <col min="15087" max="15087" width="12.85546875" style="151" customWidth="1"/>
    <col min="15088" max="15324" width="9.140625" style="151"/>
    <col min="15325" max="15325" width="9" style="151" bestFit="1" customWidth="1"/>
    <col min="15326" max="15326" width="9.85546875" style="151" bestFit="1" customWidth="1"/>
    <col min="15327" max="15327" width="9.140625" style="151" bestFit="1" customWidth="1"/>
    <col min="15328" max="15328" width="16" style="151" bestFit="1" customWidth="1"/>
    <col min="15329" max="15329" width="9" style="151" bestFit="1" customWidth="1"/>
    <col min="15330" max="15330" width="7.85546875" style="151" bestFit="1" customWidth="1"/>
    <col min="15331" max="15331" width="11.7109375" style="151" bestFit="1" customWidth="1"/>
    <col min="15332" max="15332" width="14.28515625" style="151" customWidth="1"/>
    <col min="15333" max="15333" width="11.7109375" style="151" bestFit="1" customWidth="1"/>
    <col min="15334" max="15334" width="14.140625" style="151" bestFit="1" customWidth="1"/>
    <col min="15335" max="15335" width="16.7109375" style="151" customWidth="1"/>
    <col min="15336" max="15336" width="16.5703125" style="151" customWidth="1"/>
    <col min="15337" max="15338" width="7.85546875" style="151" bestFit="1" customWidth="1"/>
    <col min="15339" max="15339" width="8" style="151" bestFit="1" customWidth="1"/>
    <col min="15340" max="15341" width="7.85546875" style="151" bestFit="1" customWidth="1"/>
    <col min="15342" max="15342" width="9.7109375" style="151" customWidth="1"/>
    <col min="15343" max="15343" width="12.85546875" style="151" customWidth="1"/>
    <col min="15344" max="15580" width="9.140625" style="151"/>
    <col min="15581" max="15581" width="9" style="151" bestFit="1" customWidth="1"/>
    <col min="15582" max="15582" width="9.85546875" style="151" bestFit="1" customWidth="1"/>
    <col min="15583" max="15583" width="9.140625" style="151" bestFit="1" customWidth="1"/>
    <col min="15584" max="15584" width="16" style="151" bestFit="1" customWidth="1"/>
    <col min="15585" max="15585" width="9" style="151" bestFit="1" customWidth="1"/>
    <col min="15586" max="15586" width="7.85546875" style="151" bestFit="1" customWidth="1"/>
    <col min="15587" max="15587" width="11.7109375" style="151" bestFit="1" customWidth="1"/>
    <col min="15588" max="15588" width="14.28515625" style="151" customWidth="1"/>
    <col min="15589" max="15589" width="11.7109375" style="151" bestFit="1" customWidth="1"/>
    <col min="15590" max="15590" width="14.140625" style="151" bestFit="1" customWidth="1"/>
    <col min="15591" max="15591" width="16.7109375" style="151" customWidth="1"/>
    <col min="15592" max="15592" width="16.5703125" style="151" customWidth="1"/>
    <col min="15593" max="15594" width="7.85546875" style="151" bestFit="1" customWidth="1"/>
    <col min="15595" max="15595" width="8" style="151" bestFit="1" customWidth="1"/>
    <col min="15596" max="15597" width="7.85546875" style="151" bestFit="1" customWidth="1"/>
    <col min="15598" max="15598" width="9.7109375" style="151" customWidth="1"/>
    <col min="15599" max="15599" width="12.85546875" style="151" customWidth="1"/>
    <col min="15600" max="15836" width="9.140625" style="151"/>
    <col min="15837" max="15837" width="9" style="151" bestFit="1" customWidth="1"/>
    <col min="15838" max="15838" width="9.85546875" style="151" bestFit="1" customWidth="1"/>
    <col min="15839" max="15839" width="9.140625" style="151" bestFit="1" customWidth="1"/>
    <col min="15840" max="15840" width="16" style="151" bestFit="1" customWidth="1"/>
    <col min="15841" max="15841" width="9" style="151" bestFit="1" customWidth="1"/>
    <col min="15842" max="15842" width="7.85546875" style="151" bestFit="1" customWidth="1"/>
    <col min="15843" max="15843" width="11.7109375" style="151" bestFit="1" customWidth="1"/>
    <col min="15844" max="15844" width="14.28515625" style="151" customWidth="1"/>
    <col min="15845" max="15845" width="11.7109375" style="151" bestFit="1" customWidth="1"/>
    <col min="15846" max="15846" width="14.140625" style="151" bestFit="1" customWidth="1"/>
    <col min="15847" max="15847" width="16.7109375" style="151" customWidth="1"/>
    <col min="15848" max="15848" width="16.5703125" style="151" customWidth="1"/>
    <col min="15849" max="15850" width="7.85546875" style="151" bestFit="1" customWidth="1"/>
    <col min="15851" max="15851" width="8" style="151" bestFit="1" customWidth="1"/>
    <col min="15852" max="15853" width="7.85546875" style="151" bestFit="1" customWidth="1"/>
    <col min="15854" max="15854" width="9.7109375" style="151" customWidth="1"/>
    <col min="15855" max="15855" width="12.85546875" style="151" customWidth="1"/>
    <col min="15856" max="16092" width="9.140625" style="151"/>
    <col min="16093" max="16093" width="9" style="151" bestFit="1" customWidth="1"/>
    <col min="16094" max="16094" width="9.85546875" style="151" bestFit="1" customWidth="1"/>
    <col min="16095" max="16095" width="9.140625" style="151" bestFit="1" customWidth="1"/>
    <col min="16096" max="16096" width="16" style="151" bestFit="1" customWidth="1"/>
    <col min="16097" max="16097" width="9" style="151" bestFit="1" customWidth="1"/>
    <col min="16098" max="16098" width="7.85546875" style="151" bestFit="1" customWidth="1"/>
    <col min="16099" max="16099" width="11.7109375" style="151" bestFit="1" customWidth="1"/>
    <col min="16100" max="16100" width="14.28515625" style="151" customWidth="1"/>
    <col min="16101" max="16101" width="11.7109375" style="151" bestFit="1" customWidth="1"/>
    <col min="16102" max="16102" width="14.140625" style="151" bestFit="1" customWidth="1"/>
    <col min="16103" max="16103" width="16.7109375" style="151" customWidth="1"/>
    <col min="16104" max="16104" width="16.5703125" style="151" customWidth="1"/>
    <col min="16105" max="16106" width="7.85546875" style="151" bestFit="1" customWidth="1"/>
    <col min="16107" max="16107" width="8" style="151" bestFit="1" customWidth="1"/>
    <col min="16108" max="16109" width="7.85546875" style="151" bestFit="1" customWidth="1"/>
    <col min="16110" max="16110" width="9.7109375" style="151" customWidth="1"/>
    <col min="16111" max="16111" width="12.85546875" style="151" customWidth="1"/>
    <col min="16112" max="16384" width="9.140625" style="151"/>
  </cols>
  <sheetData>
    <row r="1" spans="1:22" s="163" customFormat="1" ht="15.75">
      <c r="A1" s="387" t="s">
        <v>1</v>
      </c>
      <c r="B1" s="440" t="s">
        <v>0</v>
      </c>
      <c r="C1" s="439" t="s">
        <v>200</v>
      </c>
      <c r="D1" s="439"/>
      <c r="E1" s="439"/>
      <c r="F1" s="454" t="s">
        <v>29</v>
      </c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6"/>
    </row>
    <row r="2" spans="1:22" ht="16.5" thickBot="1">
      <c r="A2" s="388"/>
      <c r="B2" s="441"/>
      <c r="C2" s="164" t="s">
        <v>23</v>
      </c>
      <c r="D2" s="170" t="s">
        <v>9</v>
      </c>
      <c r="E2" s="180" t="s">
        <v>33</v>
      </c>
      <c r="F2" s="457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9"/>
    </row>
    <row r="3" spans="1:22" s="149" customFormat="1">
      <c r="A3" s="153">
        <f>'1-συμβολαια'!A3</f>
        <v>0</v>
      </c>
      <c r="B3" s="165">
        <f>'1-συμβολαια'!C3</f>
        <v>0</v>
      </c>
      <c r="C3" s="147">
        <f>'1-συμβολαια'!L3</f>
        <v>164</v>
      </c>
      <c r="D3" s="148">
        <f>'1-συμβολαια'!N3</f>
        <v>0</v>
      </c>
      <c r="E3" s="148">
        <f t="shared" ref="E3:E66" si="0">C3-D3</f>
        <v>164</v>
      </c>
      <c r="F3" s="155">
        <v>61</v>
      </c>
      <c r="G3" s="155">
        <v>62</v>
      </c>
      <c r="H3" s="241">
        <v>63</v>
      </c>
      <c r="I3" s="317"/>
      <c r="J3" s="317"/>
      <c r="K3" s="317"/>
      <c r="L3" s="317"/>
      <c r="M3" s="317"/>
      <c r="N3" s="155"/>
      <c r="O3" s="155"/>
      <c r="P3" s="155"/>
      <c r="Q3" s="155"/>
      <c r="R3" s="155"/>
      <c r="S3" s="155"/>
      <c r="T3" s="155"/>
      <c r="U3" s="155"/>
      <c r="V3" s="155"/>
    </row>
    <row r="4" spans="1:22" s="149" customFormat="1">
      <c r="A4" s="153">
        <f>'1-συμβολαια'!A4</f>
        <v>0</v>
      </c>
      <c r="B4" s="165">
        <f>'1-συμβολαια'!C4</f>
        <v>0</v>
      </c>
      <c r="C4" s="147">
        <f>'1-συμβολαια'!L4</f>
        <v>164</v>
      </c>
      <c r="D4" s="148">
        <f>'1-συμβολαια'!N4</f>
        <v>0</v>
      </c>
      <c r="E4" s="148">
        <f t="shared" si="0"/>
        <v>164</v>
      </c>
      <c r="F4" s="155">
        <v>61</v>
      </c>
      <c r="G4" s="155">
        <v>62</v>
      </c>
      <c r="H4" s="241">
        <v>63</v>
      </c>
      <c r="I4" s="317"/>
      <c r="J4" s="317"/>
      <c r="K4" s="317"/>
      <c r="L4" s="317"/>
      <c r="M4" s="317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149" customFormat="1">
      <c r="A5" s="153">
        <f>'1-συμβολαια'!A5</f>
        <v>0</v>
      </c>
      <c r="B5" s="165">
        <f>'1-συμβολαια'!C5</f>
        <v>0</v>
      </c>
      <c r="C5" s="147">
        <f>'1-συμβολαια'!L5</f>
        <v>164</v>
      </c>
      <c r="D5" s="148">
        <f>'1-συμβολαια'!N5</f>
        <v>0</v>
      </c>
      <c r="E5" s="148">
        <f t="shared" si="0"/>
        <v>164</v>
      </c>
      <c r="F5" s="155">
        <v>61</v>
      </c>
      <c r="G5" s="155">
        <v>62</v>
      </c>
      <c r="H5" s="241">
        <v>63</v>
      </c>
      <c r="I5" s="317"/>
      <c r="J5" s="317"/>
      <c r="K5" s="317"/>
      <c r="L5" s="317"/>
      <c r="M5" s="317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49" customFormat="1">
      <c r="A6" s="153">
        <f>'1-συμβολαια'!A6</f>
        <v>0</v>
      </c>
      <c r="B6" s="165">
        <f>'1-συμβολαια'!C6</f>
        <v>0</v>
      </c>
      <c r="C6" s="147">
        <f>'1-συμβολαια'!L6</f>
        <v>164</v>
      </c>
      <c r="D6" s="148">
        <f>'1-συμβολαια'!N6</f>
        <v>0</v>
      </c>
      <c r="E6" s="148">
        <f t="shared" si="0"/>
        <v>164</v>
      </c>
      <c r="F6" s="155">
        <v>61</v>
      </c>
      <c r="G6" s="155">
        <v>62</v>
      </c>
      <c r="H6" s="241">
        <v>63</v>
      </c>
      <c r="I6" s="317"/>
      <c r="J6" s="317"/>
      <c r="K6" s="317"/>
      <c r="L6" s="317"/>
      <c r="M6" s="317"/>
      <c r="N6" s="155"/>
      <c r="O6" s="155"/>
      <c r="P6" s="155"/>
      <c r="Q6" s="155"/>
      <c r="R6" s="155"/>
      <c r="S6" s="155"/>
      <c r="T6" s="155"/>
      <c r="U6" s="155"/>
      <c r="V6" s="155"/>
    </row>
    <row r="7" spans="1:22" s="149" customFormat="1">
      <c r="A7" s="153">
        <f>'1-συμβολαια'!A7</f>
        <v>0</v>
      </c>
      <c r="B7" s="165">
        <f>'1-συμβολαια'!C7</f>
        <v>0</v>
      </c>
      <c r="C7" s="147">
        <f>'1-συμβολαια'!L7</f>
        <v>164</v>
      </c>
      <c r="D7" s="148">
        <f>'1-συμβολαια'!N7</f>
        <v>0</v>
      </c>
      <c r="E7" s="148">
        <f t="shared" si="0"/>
        <v>164</v>
      </c>
      <c r="F7" s="155">
        <v>61</v>
      </c>
      <c r="G7" s="155">
        <v>62</v>
      </c>
      <c r="H7" s="241">
        <v>63</v>
      </c>
      <c r="I7" s="317"/>
      <c r="J7" s="317"/>
      <c r="K7" s="317"/>
      <c r="L7" s="317"/>
      <c r="M7" s="317"/>
      <c r="N7" s="155"/>
      <c r="O7" s="155"/>
      <c r="P7" s="155"/>
      <c r="Q7" s="155"/>
      <c r="R7" s="155"/>
      <c r="S7" s="155"/>
      <c r="T7" s="155"/>
      <c r="U7" s="155"/>
      <c r="V7" s="155"/>
    </row>
    <row r="8" spans="1:22" s="149" customFormat="1">
      <c r="A8" s="153">
        <f>'1-συμβολαια'!A8</f>
        <v>0</v>
      </c>
      <c r="B8" s="165">
        <f>'1-συμβολαια'!C8</f>
        <v>0</v>
      </c>
      <c r="C8" s="147">
        <f>'1-συμβολαια'!L8</f>
        <v>164</v>
      </c>
      <c r="D8" s="148">
        <f>'1-συμβολαια'!N8</f>
        <v>0</v>
      </c>
      <c r="E8" s="148">
        <f t="shared" si="0"/>
        <v>164</v>
      </c>
      <c r="F8" s="155">
        <v>61</v>
      </c>
      <c r="G8" s="155">
        <v>62</v>
      </c>
      <c r="H8" s="241">
        <v>63</v>
      </c>
      <c r="I8" s="317"/>
      <c r="J8" s="317"/>
      <c r="K8" s="317"/>
      <c r="L8" s="317"/>
      <c r="M8" s="317"/>
      <c r="N8" s="155"/>
      <c r="O8" s="155"/>
      <c r="P8" s="155"/>
      <c r="Q8" s="155"/>
      <c r="R8" s="155"/>
      <c r="S8" s="155"/>
      <c r="T8" s="155"/>
      <c r="U8" s="155"/>
      <c r="V8" s="155"/>
    </row>
    <row r="9" spans="1:22" s="149" customFormat="1">
      <c r="A9" s="153">
        <f>'1-συμβολαια'!A9</f>
        <v>0</v>
      </c>
      <c r="B9" s="165">
        <f>'1-συμβολαια'!C9</f>
        <v>0</v>
      </c>
      <c r="C9" s="147">
        <f>'1-συμβολαια'!L9</f>
        <v>164</v>
      </c>
      <c r="D9" s="148">
        <f>'1-συμβολαια'!N9</f>
        <v>0</v>
      </c>
      <c r="E9" s="148">
        <f t="shared" si="0"/>
        <v>164</v>
      </c>
      <c r="F9" s="155">
        <v>61</v>
      </c>
      <c r="G9" s="155">
        <v>62</v>
      </c>
      <c r="H9" s="241">
        <v>63</v>
      </c>
      <c r="I9" s="317"/>
      <c r="J9" s="317"/>
      <c r="K9" s="317"/>
      <c r="L9" s="317"/>
      <c r="M9" s="317"/>
      <c r="N9" s="155"/>
      <c r="O9" s="155"/>
      <c r="P9" s="155"/>
      <c r="Q9" s="155"/>
      <c r="R9" s="155"/>
      <c r="S9" s="155"/>
      <c r="T9" s="155"/>
      <c r="U9" s="155"/>
      <c r="V9" s="155"/>
    </row>
    <row r="10" spans="1:22" s="149" customFormat="1">
      <c r="A10" s="153">
        <f>'1-συμβολαια'!A10</f>
        <v>0</v>
      </c>
      <c r="B10" s="165">
        <f>'1-συμβολαια'!C10</f>
        <v>0</v>
      </c>
      <c r="C10" s="147">
        <f>'1-συμβολαια'!L10</f>
        <v>164</v>
      </c>
      <c r="D10" s="148">
        <f>'1-συμβολαια'!N10</f>
        <v>0</v>
      </c>
      <c r="E10" s="148">
        <f t="shared" si="0"/>
        <v>164</v>
      </c>
      <c r="F10" s="155">
        <v>61</v>
      </c>
      <c r="G10" s="155">
        <v>62</v>
      </c>
      <c r="H10" s="241">
        <v>63</v>
      </c>
      <c r="I10" s="317"/>
      <c r="J10" s="317"/>
      <c r="K10" s="317"/>
      <c r="L10" s="317"/>
      <c r="M10" s="317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1:22" s="149" customFormat="1">
      <c r="A11" s="153">
        <f>'1-συμβολαια'!A11</f>
        <v>0</v>
      </c>
      <c r="B11" s="165">
        <f>'1-συμβολαια'!C11</f>
        <v>0</v>
      </c>
      <c r="C11" s="147">
        <f>'1-συμβολαια'!L11</f>
        <v>164</v>
      </c>
      <c r="D11" s="148">
        <f>'1-συμβολαια'!N11</f>
        <v>0</v>
      </c>
      <c r="E11" s="148">
        <f t="shared" si="0"/>
        <v>164</v>
      </c>
      <c r="F11" s="155">
        <v>61</v>
      </c>
      <c r="G11" s="155">
        <v>62</v>
      </c>
      <c r="H11" s="241">
        <v>63</v>
      </c>
      <c r="I11" s="317"/>
      <c r="J11" s="317"/>
      <c r="K11" s="317"/>
      <c r="L11" s="317"/>
      <c r="M11" s="317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1:22" s="149" customFormat="1">
      <c r="A12" s="153">
        <f>'1-συμβολαια'!A12</f>
        <v>0</v>
      </c>
      <c r="B12" s="165">
        <f>'1-συμβολαια'!C12</f>
        <v>0</v>
      </c>
      <c r="C12" s="147">
        <f>'1-συμβολαια'!L12</f>
        <v>164</v>
      </c>
      <c r="D12" s="148">
        <f>'1-συμβολαια'!N12</f>
        <v>0</v>
      </c>
      <c r="E12" s="148">
        <f t="shared" si="0"/>
        <v>164</v>
      </c>
      <c r="F12" s="155">
        <v>61</v>
      </c>
      <c r="G12" s="155">
        <v>62</v>
      </c>
      <c r="H12" s="241">
        <v>63</v>
      </c>
      <c r="I12" s="317"/>
      <c r="J12" s="317"/>
      <c r="K12" s="317"/>
      <c r="L12" s="317"/>
      <c r="M12" s="317"/>
      <c r="N12" s="155"/>
      <c r="O12" s="155"/>
      <c r="P12" s="155"/>
      <c r="Q12" s="155"/>
      <c r="R12" s="155"/>
      <c r="S12" s="155"/>
      <c r="T12" s="155"/>
      <c r="U12" s="155"/>
      <c r="V12" s="155"/>
    </row>
    <row r="13" spans="1:22" s="149" customFormat="1">
      <c r="A13" s="153">
        <f>'1-συμβολαια'!A13</f>
        <v>0</v>
      </c>
      <c r="B13" s="165">
        <f>'1-συμβολαια'!C13</f>
        <v>0</v>
      </c>
      <c r="C13" s="147">
        <f>'1-συμβολαια'!L13</f>
        <v>164</v>
      </c>
      <c r="D13" s="148">
        <f>'1-συμβολαια'!N13</f>
        <v>0</v>
      </c>
      <c r="E13" s="148">
        <f t="shared" si="0"/>
        <v>164</v>
      </c>
      <c r="F13" s="155">
        <v>61</v>
      </c>
      <c r="G13" s="155">
        <v>62</v>
      </c>
      <c r="H13" s="241">
        <v>63</v>
      </c>
      <c r="I13" s="317"/>
      <c r="J13" s="317"/>
      <c r="K13" s="317"/>
      <c r="L13" s="317"/>
      <c r="M13" s="317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1:22" s="149" customFormat="1">
      <c r="A14" s="153">
        <f>'1-συμβολαια'!A14</f>
        <v>0</v>
      </c>
      <c r="B14" s="165">
        <f>'1-συμβολαια'!C14</f>
        <v>0</v>
      </c>
      <c r="C14" s="147">
        <f>'1-συμβολαια'!L14</f>
        <v>164</v>
      </c>
      <c r="D14" s="148">
        <f>'1-συμβολαια'!N14</f>
        <v>0</v>
      </c>
      <c r="E14" s="148">
        <f t="shared" si="0"/>
        <v>164</v>
      </c>
      <c r="F14" s="155">
        <v>61</v>
      </c>
      <c r="G14" s="155">
        <v>62</v>
      </c>
      <c r="H14" s="241">
        <v>63</v>
      </c>
      <c r="I14" s="317"/>
      <c r="J14" s="317"/>
      <c r="K14" s="317"/>
      <c r="L14" s="317"/>
      <c r="M14" s="317"/>
      <c r="N14" s="155"/>
      <c r="O14" s="155"/>
      <c r="P14" s="155"/>
      <c r="Q14" s="155"/>
      <c r="R14" s="155"/>
      <c r="S14" s="155"/>
      <c r="T14" s="155"/>
      <c r="U14" s="155"/>
      <c r="V14" s="155"/>
    </row>
    <row r="15" spans="1:22" s="149" customFormat="1">
      <c r="A15" s="153">
        <f>'1-συμβολαια'!A15</f>
        <v>0</v>
      </c>
      <c r="B15" s="165">
        <f>'1-συμβολαια'!C15</f>
        <v>0</v>
      </c>
      <c r="C15" s="147">
        <f>'1-συμβολαια'!L15</f>
        <v>164</v>
      </c>
      <c r="D15" s="148">
        <f>'1-συμβολαια'!N15</f>
        <v>0</v>
      </c>
      <c r="E15" s="148">
        <f t="shared" si="0"/>
        <v>164</v>
      </c>
      <c r="F15" s="155">
        <v>61</v>
      </c>
      <c r="G15" s="155">
        <v>62</v>
      </c>
      <c r="H15" s="241">
        <v>63</v>
      </c>
      <c r="I15" s="317"/>
      <c r="J15" s="317"/>
      <c r="K15" s="317"/>
      <c r="L15" s="317"/>
      <c r="M15" s="317"/>
      <c r="N15" s="155"/>
      <c r="O15" s="155"/>
      <c r="P15" s="155"/>
      <c r="Q15" s="155"/>
      <c r="R15" s="155"/>
      <c r="S15" s="155"/>
      <c r="T15" s="155"/>
      <c r="U15" s="155"/>
      <c r="V15" s="155"/>
    </row>
    <row r="16" spans="1:22" s="149" customFormat="1">
      <c r="A16" s="153">
        <f>'1-συμβολαια'!A16</f>
        <v>0</v>
      </c>
      <c r="B16" s="165">
        <f>'1-συμβολαια'!C16</f>
        <v>0</v>
      </c>
      <c r="C16" s="147">
        <f>'1-συμβολαια'!L16</f>
        <v>164</v>
      </c>
      <c r="D16" s="148">
        <f>'1-συμβολαια'!N16</f>
        <v>0</v>
      </c>
      <c r="E16" s="148">
        <f t="shared" si="0"/>
        <v>164</v>
      </c>
      <c r="F16" s="155">
        <v>61</v>
      </c>
      <c r="G16" s="155">
        <v>62</v>
      </c>
      <c r="H16" s="241">
        <v>63</v>
      </c>
      <c r="I16" s="317"/>
      <c r="J16" s="317"/>
      <c r="K16" s="317"/>
      <c r="L16" s="317"/>
      <c r="M16" s="317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s="149" customFormat="1">
      <c r="A17" s="153">
        <f>'1-συμβολαια'!A17</f>
        <v>0</v>
      </c>
      <c r="B17" s="165">
        <f>'1-συμβολαια'!C17</f>
        <v>0</v>
      </c>
      <c r="C17" s="147">
        <f>'1-συμβολαια'!L17</f>
        <v>164</v>
      </c>
      <c r="D17" s="148">
        <f>'1-συμβολαια'!N17</f>
        <v>0</v>
      </c>
      <c r="E17" s="148">
        <f t="shared" si="0"/>
        <v>164</v>
      </c>
      <c r="F17" s="155">
        <v>61</v>
      </c>
      <c r="G17" s="155">
        <v>62</v>
      </c>
      <c r="H17" s="241">
        <v>63</v>
      </c>
      <c r="I17" s="317"/>
      <c r="J17" s="317"/>
      <c r="K17" s="317"/>
      <c r="L17" s="317"/>
      <c r="M17" s="317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2" s="149" customFormat="1">
      <c r="A18" s="153">
        <f>'1-συμβολαια'!A18</f>
        <v>0</v>
      </c>
      <c r="B18" s="165">
        <f>'1-συμβολαια'!C18</f>
        <v>0</v>
      </c>
      <c r="C18" s="147">
        <f>'1-συμβολαια'!L18</f>
        <v>164</v>
      </c>
      <c r="D18" s="148">
        <f>'1-συμβολαια'!N18</f>
        <v>0</v>
      </c>
      <c r="E18" s="148">
        <f t="shared" si="0"/>
        <v>164</v>
      </c>
      <c r="F18" s="155">
        <v>61</v>
      </c>
      <c r="G18" s="155">
        <v>62</v>
      </c>
      <c r="H18" s="241">
        <v>63</v>
      </c>
      <c r="I18" s="317"/>
      <c r="J18" s="317"/>
      <c r="K18" s="317"/>
      <c r="L18" s="317"/>
      <c r="M18" s="317"/>
      <c r="N18" s="155"/>
      <c r="O18" s="155"/>
      <c r="P18" s="155"/>
      <c r="Q18" s="155"/>
      <c r="R18" s="155"/>
      <c r="S18" s="155"/>
      <c r="T18" s="155"/>
      <c r="U18" s="155"/>
      <c r="V18" s="155"/>
    </row>
    <row r="19" spans="1:22" s="149" customFormat="1">
      <c r="A19" s="153">
        <f>'1-συμβολαια'!A19</f>
        <v>0</v>
      </c>
      <c r="B19" s="165">
        <f>'1-συμβολαια'!C19</f>
        <v>0</v>
      </c>
      <c r="C19" s="147">
        <f>'1-συμβολαια'!L19</f>
        <v>164</v>
      </c>
      <c r="D19" s="148">
        <f>'1-συμβολαια'!N19</f>
        <v>0</v>
      </c>
      <c r="E19" s="148">
        <f t="shared" si="0"/>
        <v>164</v>
      </c>
      <c r="F19" s="155">
        <v>61</v>
      </c>
      <c r="G19" s="155">
        <v>62</v>
      </c>
      <c r="H19" s="241">
        <v>63</v>
      </c>
      <c r="I19" s="317"/>
      <c r="J19" s="317"/>
      <c r="K19" s="317"/>
      <c r="L19" s="317"/>
      <c r="M19" s="317"/>
      <c r="N19" s="155"/>
      <c r="O19" s="155"/>
      <c r="P19" s="155"/>
      <c r="Q19" s="155"/>
      <c r="R19" s="155"/>
      <c r="S19" s="155"/>
      <c r="T19" s="155"/>
      <c r="U19" s="155"/>
      <c r="V19" s="155"/>
    </row>
    <row r="20" spans="1:22" s="149" customFormat="1">
      <c r="A20" s="153">
        <f>'1-συμβολαια'!A20</f>
        <v>0</v>
      </c>
      <c r="B20" s="165">
        <f>'1-συμβολαια'!C20</f>
        <v>0</v>
      </c>
      <c r="C20" s="147">
        <f>'1-συμβολαια'!L20</f>
        <v>164</v>
      </c>
      <c r="D20" s="148">
        <f>'1-συμβολαια'!N20</f>
        <v>0</v>
      </c>
      <c r="E20" s="148">
        <f t="shared" si="0"/>
        <v>164</v>
      </c>
      <c r="F20" s="155">
        <v>61</v>
      </c>
      <c r="G20" s="155">
        <v>62</v>
      </c>
      <c r="H20" s="241">
        <v>63</v>
      </c>
      <c r="I20" s="317"/>
      <c r="J20" s="317"/>
      <c r="K20" s="317"/>
      <c r="L20" s="317"/>
      <c r="M20" s="317"/>
      <c r="N20" s="155"/>
      <c r="O20" s="155"/>
      <c r="P20" s="155"/>
      <c r="Q20" s="155"/>
      <c r="R20" s="155"/>
      <c r="S20" s="155"/>
      <c r="T20" s="155"/>
      <c r="U20" s="155"/>
      <c r="V20" s="155"/>
    </row>
    <row r="21" spans="1:22" s="149" customFormat="1">
      <c r="A21" s="153">
        <f>'1-συμβολαια'!A21</f>
        <v>0</v>
      </c>
      <c r="B21" s="165">
        <f>'1-συμβολαια'!C21</f>
        <v>0</v>
      </c>
      <c r="C21" s="147">
        <f>'1-συμβολαια'!L21</f>
        <v>164</v>
      </c>
      <c r="D21" s="148">
        <f>'1-συμβολαια'!N21</f>
        <v>0</v>
      </c>
      <c r="E21" s="148">
        <f t="shared" si="0"/>
        <v>164</v>
      </c>
      <c r="F21" s="155">
        <v>61</v>
      </c>
      <c r="G21" s="155">
        <v>62</v>
      </c>
      <c r="H21" s="241">
        <v>63</v>
      </c>
      <c r="I21" s="317"/>
      <c r="J21" s="317"/>
      <c r="K21" s="317"/>
      <c r="L21" s="317"/>
      <c r="M21" s="317"/>
      <c r="N21" s="155"/>
      <c r="O21" s="155"/>
      <c r="P21" s="155"/>
      <c r="Q21" s="155"/>
      <c r="R21" s="155"/>
      <c r="S21" s="155"/>
      <c r="T21" s="155"/>
      <c r="U21" s="155"/>
      <c r="V21" s="155"/>
    </row>
    <row r="22" spans="1:22" s="149" customFormat="1">
      <c r="A22" s="153">
        <f>'1-συμβολαια'!A22</f>
        <v>0</v>
      </c>
      <c r="B22" s="165">
        <f>'1-συμβολαια'!C22</f>
        <v>0</v>
      </c>
      <c r="C22" s="147">
        <f>'1-συμβολαια'!L22</f>
        <v>164</v>
      </c>
      <c r="D22" s="148">
        <f>'1-συμβολαια'!N22</f>
        <v>0</v>
      </c>
      <c r="E22" s="148">
        <f t="shared" si="0"/>
        <v>164</v>
      </c>
      <c r="F22" s="155">
        <v>61</v>
      </c>
      <c r="G22" s="155">
        <v>62</v>
      </c>
      <c r="H22" s="241">
        <v>63</v>
      </c>
      <c r="I22" s="317"/>
      <c r="J22" s="317"/>
      <c r="K22" s="317"/>
      <c r="L22" s="317"/>
      <c r="M22" s="317"/>
      <c r="N22" s="155"/>
      <c r="O22" s="155"/>
      <c r="P22" s="155"/>
      <c r="Q22" s="155"/>
      <c r="R22" s="155"/>
      <c r="S22" s="155"/>
      <c r="T22" s="155"/>
      <c r="U22" s="155"/>
      <c r="V22" s="155"/>
    </row>
    <row r="23" spans="1:22" s="149" customFormat="1">
      <c r="A23" s="153">
        <f>'1-συμβολαια'!A23</f>
        <v>0</v>
      </c>
      <c r="B23" s="165">
        <f>'1-συμβολαια'!C23</f>
        <v>0</v>
      </c>
      <c r="C23" s="147">
        <f>'1-συμβολαια'!L23</f>
        <v>164</v>
      </c>
      <c r="D23" s="148">
        <f>'1-συμβολαια'!N23</f>
        <v>0</v>
      </c>
      <c r="E23" s="148">
        <f t="shared" si="0"/>
        <v>164</v>
      </c>
      <c r="F23" s="155">
        <v>61</v>
      </c>
      <c r="G23" s="155">
        <v>62</v>
      </c>
      <c r="H23" s="241">
        <v>63</v>
      </c>
      <c r="I23" s="317"/>
      <c r="J23" s="317"/>
      <c r="K23" s="317"/>
      <c r="L23" s="317"/>
      <c r="M23" s="317"/>
      <c r="N23" s="155"/>
      <c r="O23" s="155"/>
      <c r="P23" s="155"/>
      <c r="Q23" s="155"/>
      <c r="R23" s="155"/>
      <c r="S23" s="155"/>
      <c r="T23" s="155"/>
      <c r="U23" s="155"/>
      <c r="V23" s="155"/>
    </row>
    <row r="24" spans="1:22" s="149" customFormat="1">
      <c r="A24" s="153">
        <f>'1-συμβολαια'!A24</f>
        <v>0</v>
      </c>
      <c r="B24" s="165">
        <f>'1-συμβολαια'!C24</f>
        <v>0</v>
      </c>
      <c r="C24" s="147">
        <f>'1-συμβολαια'!L24</f>
        <v>164</v>
      </c>
      <c r="D24" s="148">
        <f>'1-συμβολαια'!N24</f>
        <v>0</v>
      </c>
      <c r="E24" s="148">
        <f t="shared" si="0"/>
        <v>164</v>
      </c>
      <c r="F24" s="155">
        <v>61</v>
      </c>
      <c r="G24" s="155">
        <v>62</v>
      </c>
      <c r="H24" s="241">
        <v>63</v>
      </c>
      <c r="I24" s="317"/>
      <c r="J24" s="317"/>
      <c r="K24" s="317"/>
      <c r="L24" s="317"/>
      <c r="M24" s="317"/>
      <c r="N24" s="155"/>
      <c r="O24" s="155"/>
      <c r="P24" s="155"/>
      <c r="Q24" s="155"/>
      <c r="R24" s="155"/>
      <c r="S24" s="155"/>
      <c r="T24" s="155"/>
      <c r="U24" s="155"/>
      <c r="V24" s="155"/>
    </row>
    <row r="25" spans="1:22" s="149" customFormat="1">
      <c r="A25" s="153">
        <f>'1-συμβολαια'!A25</f>
        <v>0</v>
      </c>
      <c r="B25" s="165">
        <f>'1-συμβολαια'!C25</f>
        <v>0</v>
      </c>
      <c r="C25" s="147">
        <f>'1-συμβολαια'!L25</f>
        <v>164</v>
      </c>
      <c r="D25" s="148">
        <f>'1-συμβολαια'!N25</f>
        <v>0</v>
      </c>
      <c r="E25" s="148">
        <f t="shared" si="0"/>
        <v>164</v>
      </c>
      <c r="F25" s="155">
        <v>61</v>
      </c>
      <c r="G25" s="155">
        <v>62</v>
      </c>
      <c r="H25" s="241">
        <v>63</v>
      </c>
      <c r="I25" s="317"/>
      <c r="J25" s="317"/>
      <c r="K25" s="317"/>
      <c r="L25" s="317"/>
      <c r="M25" s="317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 s="149" customFormat="1">
      <c r="A26" s="153">
        <f>'1-συμβολαια'!A26</f>
        <v>0</v>
      </c>
      <c r="B26" s="165">
        <f>'1-συμβολαια'!C26</f>
        <v>0</v>
      </c>
      <c r="C26" s="147">
        <f>'1-συμβολαια'!L26</f>
        <v>164</v>
      </c>
      <c r="D26" s="148">
        <f>'1-συμβολαια'!N26</f>
        <v>0</v>
      </c>
      <c r="E26" s="148">
        <f t="shared" si="0"/>
        <v>164</v>
      </c>
      <c r="F26" s="155">
        <v>61</v>
      </c>
      <c r="G26" s="155">
        <v>62</v>
      </c>
      <c r="H26" s="241">
        <v>63</v>
      </c>
      <c r="I26" s="317"/>
      <c r="J26" s="317"/>
      <c r="K26" s="317"/>
      <c r="L26" s="317"/>
      <c r="M26" s="317"/>
      <c r="N26" s="155"/>
      <c r="O26" s="155"/>
      <c r="P26" s="155"/>
      <c r="Q26" s="155"/>
      <c r="R26" s="155"/>
      <c r="S26" s="155"/>
      <c r="T26" s="155"/>
      <c r="U26" s="155"/>
      <c r="V26" s="155"/>
    </row>
    <row r="27" spans="1:22" s="149" customFormat="1">
      <c r="A27" s="153">
        <f>'1-συμβολαια'!A27</f>
        <v>0</v>
      </c>
      <c r="B27" s="165">
        <f>'1-συμβολαια'!C27</f>
        <v>0</v>
      </c>
      <c r="C27" s="147">
        <f>'1-συμβολαια'!L27</f>
        <v>164</v>
      </c>
      <c r="D27" s="148">
        <f>'1-συμβολαια'!N27</f>
        <v>0</v>
      </c>
      <c r="E27" s="148">
        <f t="shared" si="0"/>
        <v>164</v>
      </c>
      <c r="F27" s="155">
        <v>61</v>
      </c>
      <c r="G27" s="155">
        <v>62</v>
      </c>
      <c r="H27" s="241">
        <v>63</v>
      </c>
      <c r="I27" s="317"/>
      <c r="J27" s="317"/>
      <c r="K27" s="317"/>
      <c r="L27" s="317"/>
      <c r="M27" s="317"/>
      <c r="N27" s="155"/>
      <c r="O27" s="155"/>
      <c r="P27" s="155"/>
      <c r="Q27" s="155"/>
      <c r="R27" s="155"/>
      <c r="S27" s="155"/>
      <c r="T27" s="155"/>
      <c r="U27" s="155"/>
      <c r="V27" s="155"/>
    </row>
    <row r="28" spans="1:22" s="149" customFormat="1">
      <c r="A28" s="153">
        <f>'1-συμβολαια'!A28</f>
        <v>0</v>
      </c>
      <c r="B28" s="165">
        <f>'1-συμβολαια'!C28</f>
        <v>0</v>
      </c>
      <c r="C28" s="147">
        <f>'1-συμβολαια'!L28</f>
        <v>164</v>
      </c>
      <c r="D28" s="148">
        <f>'1-συμβολαια'!N28</f>
        <v>0</v>
      </c>
      <c r="E28" s="148">
        <f t="shared" si="0"/>
        <v>164</v>
      </c>
      <c r="F28" s="155">
        <v>61</v>
      </c>
      <c r="G28" s="155">
        <v>62</v>
      </c>
      <c r="H28" s="241">
        <v>63</v>
      </c>
      <c r="I28" s="317"/>
      <c r="J28" s="317"/>
      <c r="K28" s="317"/>
      <c r="L28" s="317"/>
      <c r="M28" s="317"/>
      <c r="N28" s="155"/>
      <c r="O28" s="155"/>
      <c r="P28" s="155"/>
      <c r="Q28" s="155"/>
      <c r="R28" s="155"/>
      <c r="S28" s="155"/>
      <c r="T28" s="155"/>
      <c r="U28" s="155"/>
      <c r="V28" s="155"/>
    </row>
    <row r="29" spans="1:22" s="149" customFormat="1">
      <c r="A29" s="153">
        <f>'1-συμβολαια'!A29</f>
        <v>0</v>
      </c>
      <c r="B29" s="165">
        <f>'1-συμβολαια'!C29</f>
        <v>0</v>
      </c>
      <c r="C29" s="147">
        <f>'1-συμβολαια'!L29</f>
        <v>164</v>
      </c>
      <c r="D29" s="148">
        <f>'1-συμβολαια'!N29</f>
        <v>0</v>
      </c>
      <c r="E29" s="148">
        <f t="shared" si="0"/>
        <v>164</v>
      </c>
      <c r="F29" s="155">
        <v>61</v>
      </c>
      <c r="G29" s="155">
        <v>62</v>
      </c>
      <c r="H29" s="241">
        <v>63</v>
      </c>
      <c r="I29" s="317"/>
      <c r="J29" s="317"/>
      <c r="K29" s="317"/>
      <c r="L29" s="317"/>
      <c r="M29" s="317"/>
      <c r="N29" s="155"/>
      <c r="O29" s="155"/>
      <c r="P29" s="155"/>
      <c r="Q29" s="155"/>
      <c r="R29" s="155"/>
      <c r="S29" s="155"/>
      <c r="T29" s="155"/>
      <c r="U29" s="155"/>
      <c r="V29" s="155"/>
    </row>
    <row r="30" spans="1:22" s="149" customFormat="1">
      <c r="A30" s="153">
        <f>'1-συμβολαια'!A30</f>
        <v>0</v>
      </c>
      <c r="B30" s="165">
        <f>'1-συμβολαια'!C30</f>
        <v>0</v>
      </c>
      <c r="C30" s="147">
        <f>'1-συμβολαια'!L30</f>
        <v>164</v>
      </c>
      <c r="D30" s="148">
        <f>'1-συμβολαια'!N30</f>
        <v>0</v>
      </c>
      <c r="E30" s="148">
        <f t="shared" si="0"/>
        <v>164</v>
      </c>
      <c r="F30" s="155">
        <v>61</v>
      </c>
      <c r="G30" s="155">
        <v>62</v>
      </c>
      <c r="H30" s="241">
        <v>63</v>
      </c>
      <c r="I30" s="317"/>
      <c r="J30" s="317"/>
      <c r="K30" s="317"/>
      <c r="L30" s="317"/>
      <c r="M30" s="317"/>
      <c r="N30" s="155"/>
      <c r="O30" s="155"/>
      <c r="P30" s="155"/>
      <c r="Q30" s="155"/>
      <c r="R30" s="155"/>
      <c r="S30" s="155"/>
      <c r="T30" s="155"/>
      <c r="U30" s="155"/>
      <c r="V30" s="155"/>
    </row>
    <row r="31" spans="1:22" s="149" customFormat="1">
      <c r="A31" s="153">
        <f>'1-συμβολαια'!A31</f>
        <v>0</v>
      </c>
      <c r="B31" s="165">
        <f>'1-συμβολαια'!C31</f>
        <v>0</v>
      </c>
      <c r="C31" s="147">
        <f>'1-συμβολαια'!L31</f>
        <v>164</v>
      </c>
      <c r="D31" s="148">
        <f>'1-συμβολαια'!N31</f>
        <v>0</v>
      </c>
      <c r="E31" s="148">
        <f t="shared" si="0"/>
        <v>164</v>
      </c>
      <c r="F31" s="155">
        <v>61</v>
      </c>
      <c r="G31" s="155">
        <v>62</v>
      </c>
      <c r="H31" s="241">
        <v>63</v>
      </c>
      <c r="I31" s="317"/>
      <c r="J31" s="317"/>
      <c r="K31" s="317"/>
      <c r="L31" s="317"/>
      <c r="M31" s="317"/>
      <c r="N31" s="155"/>
      <c r="O31" s="155"/>
      <c r="P31" s="155"/>
      <c r="Q31" s="155"/>
      <c r="R31" s="155"/>
      <c r="S31" s="155"/>
      <c r="T31" s="155"/>
      <c r="U31" s="155"/>
      <c r="V31" s="155"/>
    </row>
    <row r="32" spans="1:22" s="149" customFormat="1">
      <c r="A32" s="153">
        <f>'1-συμβολαια'!A32</f>
        <v>0</v>
      </c>
      <c r="B32" s="165">
        <f>'1-συμβολαια'!C32</f>
        <v>0</v>
      </c>
      <c r="C32" s="147">
        <f>'1-συμβολαια'!L32</f>
        <v>164</v>
      </c>
      <c r="D32" s="148">
        <f>'1-συμβολαια'!N32</f>
        <v>0</v>
      </c>
      <c r="E32" s="148">
        <f t="shared" si="0"/>
        <v>164</v>
      </c>
      <c r="F32" s="155">
        <v>61</v>
      </c>
      <c r="G32" s="155">
        <v>62</v>
      </c>
      <c r="H32" s="241">
        <v>63</v>
      </c>
      <c r="I32" s="317"/>
      <c r="J32" s="317"/>
      <c r="K32" s="317"/>
      <c r="L32" s="317"/>
      <c r="M32" s="317"/>
      <c r="N32" s="155"/>
      <c r="O32" s="155"/>
      <c r="P32" s="155"/>
      <c r="Q32" s="155"/>
      <c r="R32" s="155"/>
      <c r="S32" s="155"/>
      <c r="T32" s="155"/>
      <c r="U32" s="155"/>
      <c r="V32" s="155"/>
    </row>
    <row r="33" spans="1:22" s="149" customFormat="1">
      <c r="A33" s="153">
        <f>'1-συμβολαια'!A33</f>
        <v>0</v>
      </c>
      <c r="B33" s="165">
        <f>'1-συμβολαια'!C33</f>
        <v>0</v>
      </c>
      <c r="C33" s="147">
        <f>'1-συμβολαια'!L33</f>
        <v>164</v>
      </c>
      <c r="D33" s="148">
        <f>'1-συμβολαια'!N33</f>
        <v>0</v>
      </c>
      <c r="E33" s="148">
        <f t="shared" si="0"/>
        <v>164</v>
      </c>
      <c r="F33" s="155">
        <v>61</v>
      </c>
      <c r="G33" s="155">
        <v>62</v>
      </c>
      <c r="H33" s="241">
        <v>63</v>
      </c>
      <c r="I33" s="317"/>
      <c r="J33" s="317"/>
      <c r="K33" s="317"/>
      <c r="L33" s="317"/>
      <c r="M33" s="317"/>
      <c r="N33" s="155"/>
      <c r="O33" s="155"/>
      <c r="P33" s="155"/>
      <c r="Q33" s="155"/>
      <c r="R33" s="155"/>
      <c r="S33" s="155"/>
      <c r="T33" s="155"/>
      <c r="U33" s="155"/>
      <c r="V33" s="155"/>
    </row>
    <row r="34" spans="1:22" s="149" customFormat="1">
      <c r="A34" s="153">
        <f>'1-συμβολαια'!A34</f>
        <v>0</v>
      </c>
      <c r="B34" s="165">
        <f>'1-συμβολαια'!C34</f>
        <v>0</v>
      </c>
      <c r="C34" s="147">
        <f>'1-συμβολαια'!L34</f>
        <v>164</v>
      </c>
      <c r="D34" s="148">
        <f>'1-συμβολαια'!N34</f>
        <v>0</v>
      </c>
      <c r="E34" s="148">
        <f t="shared" si="0"/>
        <v>164</v>
      </c>
      <c r="F34" s="155">
        <v>61</v>
      </c>
      <c r="G34" s="155">
        <v>62</v>
      </c>
      <c r="H34" s="241">
        <v>63</v>
      </c>
      <c r="I34" s="317"/>
      <c r="J34" s="317"/>
      <c r="K34" s="317"/>
      <c r="L34" s="317"/>
      <c r="M34" s="317"/>
      <c r="N34" s="155"/>
      <c r="O34" s="155"/>
      <c r="P34" s="155"/>
      <c r="Q34" s="155"/>
      <c r="R34" s="155"/>
      <c r="S34" s="155"/>
      <c r="T34" s="155"/>
      <c r="U34" s="155"/>
      <c r="V34" s="155"/>
    </row>
    <row r="35" spans="1:22" s="149" customFormat="1">
      <c r="A35" s="153">
        <f>'1-συμβολαια'!A35</f>
        <v>0</v>
      </c>
      <c r="B35" s="165">
        <f>'1-συμβολαια'!C35</f>
        <v>0</v>
      </c>
      <c r="C35" s="147">
        <f>'1-συμβολαια'!L35</f>
        <v>164</v>
      </c>
      <c r="D35" s="148">
        <f>'1-συμβολαια'!N35</f>
        <v>0</v>
      </c>
      <c r="E35" s="148">
        <f t="shared" si="0"/>
        <v>164</v>
      </c>
      <c r="F35" s="155">
        <v>61</v>
      </c>
      <c r="G35" s="155">
        <v>62</v>
      </c>
      <c r="H35" s="241">
        <v>63</v>
      </c>
      <c r="I35" s="317"/>
      <c r="J35" s="317"/>
      <c r="K35" s="317"/>
      <c r="L35" s="317"/>
      <c r="M35" s="317"/>
      <c r="N35" s="155"/>
      <c r="O35" s="155"/>
      <c r="P35" s="155"/>
      <c r="Q35" s="155"/>
      <c r="R35" s="155"/>
      <c r="S35" s="155"/>
      <c r="T35" s="155"/>
      <c r="U35" s="155"/>
      <c r="V35" s="155"/>
    </row>
    <row r="36" spans="1:22" s="149" customFormat="1">
      <c r="A36" s="153">
        <f>'1-συμβολαια'!A36</f>
        <v>0</v>
      </c>
      <c r="B36" s="165">
        <f>'1-συμβολαια'!C36</f>
        <v>0</v>
      </c>
      <c r="C36" s="147">
        <f>'1-συμβολαια'!L36</f>
        <v>164</v>
      </c>
      <c r="D36" s="148">
        <f>'1-συμβολαια'!N36</f>
        <v>0</v>
      </c>
      <c r="E36" s="148">
        <f t="shared" si="0"/>
        <v>164</v>
      </c>
      <c r="F36" s="155">
        <v>61</v>
      </c>
      <c r="G36" s="155">
        <v>62</v>
      </c>
      <c r="H36" s="241">
        <v>63</v>
      </c>
      <c r="I36" s="317"/>
      <c r="J36" s="317"/>
      <c r="K36" s="317"/>
      <c r="L36" s="317"/>
      <c r="M36" s="317"/>
      <c r="N36" s="155"/>
      <c r="O36" s="155"/>
      <c r="P36" s="155"/>
      <c r="Q36" s="155"/>
      <c r="R36" s="155"/>
      <c r="S36" s="155"/>
      <c r="T36" s="155"/>
      <c r="U36" s="155"/>
      <c r="V36" s="155"/>
    </row>
    <row r="37" spans="1:22" s="149" customFormat="1">
      <c r="A37" s="153">
        <f>'1-συμβολαια'!A37</f>
        <v>0</v>
      </c>
      <c r="B37" s="165">
        <f>'1-συμβολαια'!C37</f>
        <v>0</v>
      </c>
      <c r="C37" s="147">
        <f>'1-συμβολαια'!L37</f>
        <v>164</v>
      </c>
      <c r="D37" s="148">
        <f>'1-συμβολαια'!N37</f>
        <v>0</v>
      </c>
      <c r="E37" s="148">
        <f t="shared" si="0"/>
        <v>164</v>
      </c>
      <c r="F37" s="155">
        <v>61</v>
      </c>
      <c r="G37" s="155">
        <v>62</v>
      </c>
      <c r="H37" s="241">
        <v>63</v>
      </c>
      <c r="I37" s="317"/>
      <c r="J37" s="317"/>
      <c r="K37" s="317"/>
      <c r="L37" s="317"/>
      <c r="M37" s="317"/>
      <c r="N37" s="155"/>
      <c r="O37" s="155"/>
      <c r="P37" s="155"/>
      <c r="Q37" s="155"/>
      <c r="R37" s="155"/>
      <c r="S37" s="155"/>
      <c r="T37" s="155"/>
      <c r="U37" s="155"/>
      <c r="V37" s="155"/>
    </row>
    <row r="38" spans="1:22" s="149" customFormat="1">
      <c r="A38" s="153">
        <f>'1-συμβολαια'!A38</f>
        <v>0</v>
      </c>
      <c r="B38" s="165">
        <f>'1-συμβολαια'!C38</f>
        <v>0</v>
      </c>
      <c r="C38" s="147">
        <f>'1-συμβολαια'!L38</f>
        <v>164</v>
      </c>
      <c r="D38" s="148">
        <f>'1-συμβολαια'!N38</f>
        <v>0</v>
      </c>
      <c r="E38" s="148">
        <f t="shared" si="0"/>
        <v>164</v>
      </c>
      <c r="F38" s="155">
        <v>61</v>
      </c>
      <c r="G38" s="155">
        <v>62</v>
      </c>
      <c r="H38" s="241">
        <v>63</v>
      </c>
      <c r="I38" s="317"/>
      <c r="J38" s="317"/>
      <c r="K38" s="317"/>
      <c r="L38" s="317"/>
      <c r="M38" s="317"/>
      <c r="N38" s="155"/>
      <c r="O38" s="155"/>
      <c r="P38" s="155"/>
      <c r="Q38" s="155"/>
      <c r="R38" s="155"/>
      <c r="S38" s="155"/>
      <c r="T38" s="155"/>
      <c r="U38" s="155"/>
      <c r="V38" s="155"/>
    </row>
    <row r="39" spans="1:22" s="149" customFormat="1">
      <c r="A39" s="153">
        <f>'1-συμβολαια'!A39</f>
        <v>0</v>
      </c>
      <c r="B39" s="165">
        <f>'1-συμβολαια'!C39</f>
        <v>0</v>
      </c>
      <c r="C39" s="147">
        <f>'1-συμβολαια'!L39</f>
        <v>164</v>
      </c>
      <c r="D39" s="148">
        <f>'1-συμβολαια'!N39</f>
        <v>0</v>
      </c>
      <c r="E39" s="148">
        <f t="shared" si="0"/>
        <v>164</v>
      </c>
      <c r="F39" s="155">
        <v>61</v>
      </c>
      <c r="G39" s="155">
        <v>62</v>
      </c>
      <c r="H39" s="241">
        <v>63</v>
      </c>
      <c r="I39" s="317"/>
      <c r="J39" s="317"/>
      <c r="K39" s="317"/>
      <c r="L39" s="317"/>
      <c r="M39" s="317"/>
      <c r="N39" s="155"/>
      <c r="O39" s="155"/>
      <c r="P39" s="155"/>
      <c r="Q39" s="155"/>
      <c r="R39" s="155"/>
      <c r="S39" s="155"/>
      <c r="T39" s="155"/>
      <c r="U39" s="155"/>
      <c r="V39" s="155"/>
    </row>
    <row r="40" spans="1:22" s="149" customFormat="1">
      <c r="A40" s="153">
        <f>'1-συμβολαια'!A40</f>
        <v>0</v>
      </c>
      <c r="B40" s="165">
        <f>'1-συμβολαια'!C40</f>
        <v>0</v>
      </c>
      <c r="C40" s="147">
        <f>'1-συμβολαια'!L40</f>
        <v>164</v>
      </c>
      <c r="D40" s="148">
        <f>'1-συμβολαια'!N40</f>
        <v>0</v>
      </c>
      <c r="E40" s="148">
        <f t="shared" si="0"/>
        <v>164</v>
      </c>
      <c r="F40" s="155">
        <v>61</v>
      </c>
      <c r="G40" s="155">
        <v>62</v>
      </c>
      <c r="H40" s="241">
        <v>63</v>
      </c>
      <c r="I40" s="317"/>
      <c r="J40" s="317"/>
      <c r="K40" s="317"/>
      <c r="L40" s="317"/>
      <c r="M40" s="317"/>
      <c r="N40" s="155"/>
      <c r="O40" s="155"/>
      <c r="P40" s="155"/>
      <c r="Q40" s="155"/>
      <c r="R40" s="155"/>
      <c r="S40" s="155"/>
      <c r="T40" s="155"/>
      <c r="U40" s="155"/>
      <c r="V40" s="155"/>
    </row>
    <row r="41" spans="1:22" s="149" customFormat="1">
      <c r="A41" s="153">
        <f>'1-συμβολαια'!A41</f>
        <v>0</v>
      </c>
      <c r="B41" s="165">
        <f>'1-συμβολαια'!C41</f>
        <v>0</v>
      </c>
      <c r="C41" s="147">
        <f>'1-συμβολαια'!L41</f>
        <v>164</v>
      </c>
      <c r="D41" s="148">
        <f>'1-συμβολαια'!N41</f>
        <v>0</v>
      </c>
      <c r="E41" s="148">
        <f t="shared" si="0"/>
        <v>164</v>
      </c>
      <c r="F41" s="155">
        <v>61</v>
      </c>
      <c r="G41" s="155">
        <v>62</v>
      </c>
      <c r="H41" s="241">
        <v>63</v>
      </c>
      <c r="I41" s="317"/>
      <c r="J41" s="317"/>
      <c r="K41" s="317"/>
      <c r="L41" s="317"/>
      <c r="M41" s="317"/>
      <c r="N41" s="155"/>
      <c r="O41" s="155"/>
      <c r="P41" s="155"/>
      <c r="Q41" s="155"/>
      <c r="R41" s="155"/>
      <c r="S41" s="155"/>
      <c r="T41" s="155"/>
      <c r="U41" s="155"/>
      <c r="V41" s="155"/>
    </row>
    <row r="42" spans="1:22" s="149" customFormat="1">
      <c r="A42" s="153">
        <f>'1-συμβολαια'!A42</f>
        <v>0</v>
      </c>
      <c r="B42" s="165">
        <f>'1-συμβολαια'!C42</f>
        <v>0</v>
      </c>
      <c r="C42" s="147">
        <f>'1-συμβολαια'!L42</f>
        <v>164</v>
      </c>
      <c r="D42" s="148">
        <f>'1-συμβολαια'!N42</f>
        <v>0</v>
      </c>
      <c r="E42" s="148">
        <f t="shared" si="0"/>
        <v>164</v>
      </c>
      <c r="F42" s="155">
        <v>61</v>
      </c>
      <c r="G42" s="155">
        <v>62</v>
      </c>
      <c r="H42" s="241">
        <v>63</v>
      </c>
      <c r="I42" s="317"/>
      <c r="J42" s="317"/>
      <c r="K42" s="317"/>
      <c r="L42" s="317"/>
      <c r="M42" s="317"/>
      <c r="N42" s="155"/>
      <c r="O42" s="155"/>
      <c r="P42" s="155"/>
      <c r="Q42" s="155"/>
      <c r="R42" s="155"/>
      <c r="S42" s="155"/>
      <c r="T42" s="155"/>
      <c r="U42" s="155"/>
      <c r="V42" s="155"/>
    </row>
    <row r="43" spans="1:22" s="149" customFormat="1">
      <c r="A43" s="153">
        <f>'1-συμβολαια'!A43</f>
        <v>0</v>
      </c>
      <c r="B43" s="165">
        <f>'1-συμβολαια'!C43</f>
        <v>0</v>
      </c>
      <c r="C43" s="147">
        <f>'1-συμβολαια'!L43</f>
        <v>164</v>
      </c>
      <c r="D43" s="148">
        <f>'1-συμβολαια'!N43</f>
        <v>0</v>
      </c>
      <c r="E43" s="148">
        <f t="shared" si="0"/>
        <v>164</v>
      </c>
      <c r="F43" s="155">
        <v>61</v>
      </c>
      <c r="G43" s="155">
        <v>62</v>
      </c>
      <c r="H43" s="241">
        <v>63</v>
      </c>
      <c r="I43" s="317"/>
      <c r="J43" s="317"/>
      <c r="K43" s="317"/>
      <c r="L43" s="317"/>
      <c r="M43" s="317"/>
      <c r="N43" s="155"/>
      <c r="O43" s="155"/>
      <c r="P43" s="155"/>
      <c r="Q43" s="155"/>
      <c r="R43" s="155"/>
      <c r="S43" s="155"/>
      <c r="T43" s="155"/>
      <c r="U43" s="155"/>
      <c r="V43" s="155"/>
    </row>
    <row r="44" spans="1:22" s="149" customFormat="1">
      <c r="A44" s="153">
        <f>'1-συμβολαια'!A44</f>
        <v>0</v>
      </c>
      <c r="B44" s="165">
        <f>'1-συμβολαια'!C44</f>
        <v>0</v>
      </c>
      <c r="C44" s="147">
        <f>'1-συμβολαια'!L44</f>
        <v>164</v>
      </c>
      <c r="D44" s="148">
        <f>'1-συμβολαια'!N44</f>
        <v>0</v>
      </c>
      <c r="E44" s="148">
        <f t="shared" si="0"/>
        <v>164</v>
      </c>
      <c r="F44" s="155">
        <v>61</v>
      </c>
      <c r="G44" s="155">
        <v>62</v>
      </c>
      <c r="H44" s="241">
        <v>63</v>
      </c>
      <c r="I44" s="317"/>
      <c r="J44" s="317"/>
      <c r="K44" s="317"/>
      <c r="L44" s="317"/>
      <c r="M44" s="317"/>
      <c r="N44" s="155"/>
      <c r="O44" s="155"/>
      <c r="P44" s="155"/>
      <c r="Q44" s="155"/>
      <c r="R44" s="155"/>
      <c r="S44" s="155"/>
      <c r="T44" s="155"/>
      <c r="U44" s="155"/>
      <c r="V44" s="155"/>
    </row>
    <row r="45" spans="1:22" s="149" customFormat="1">
      <c r="A45" s="153">
        <f>'1-συμβολαια'!A45</f>
        <v>0</v>
      </c>
      <c r="B45" s="165">
        <f>'1-συμβολαια'!C45</f>
        <v>0</v>
      </c>
      <c r="C45" s="147">
        <f>'1-συμβολαια'!L45</f>
        <v>164</v>
      </c>
      <c r="D45" s="148">
        <f>'1-συμβολαια'!N45</f>
        <v>0</v>
      </c>
      <c r="E45" s="148">
        <f t="shared" si="0"/>
        <v>164</v>
      </c>
      <c r="F45" s="155">
        <v>61</v>
      </c>
      <c r="G45" s="155">
        <v>62</v>
      </c>
      <c r="H45" s="241">
        <v>63</v>
      </c>
      <c r="I45" s="317"/>
      <c r="J45" s="317"/>
      <c r="K45" s="317"/>
      <c r="L45" s="317"/>
      <c r="M45" s="317"/>
      <c r="N45" s="155"/>
      <c r="O45" s="155"/>
      <c r="P45" s="155"/>
      <c r="Q45" s="155"/>
      <c r="R45" s="155"/>
      <c r="S45" s="155"/>
      <c r="T45" s="155"/>
      <c r="U45" s="155"/>
      <c r="V45" s="155"/>
    </row>
    <row r="46" spans="1:22" s="149" customFormat="1">
      <c r="A46" s="153">
        <f>'1-συμβολαια'!A46</f>
        <v>0</v>
      </c>
      <c r="B46" s="165">
        <f>'1-συμβολαια'!C46</f>
        <v>0</v>
      </c>
      <c r="C46" s="147">
        <f>'1-συμβολαια'!L46</f>
        <v>164</v>
      </c>
      <c r="D46" s="148">
        <f>'1-συμβολαια'!N46</f>
        <v>0</v>
      </c>
      <c r="E46" s="148">
        <f t="shared" si="0"/>
        <v>164</v>
      </c>
      <c r="F46" s="155">
        <v>61</v>
      </c>
      <c r="G46" s="155">
        <v>62</v>
      </c>
      <c r="H46" s="241">
        <v>63</v>
      </c>
      <c r="I46" s="317"/>
      <c r="J46" s="317"/>
      <c r="K46" s="317"/>
      <c r="L46" s="317"/>
      <c r="M46" s="317"/>
      <c r="N46" s="155"/>
      <c r="O46" s="155"/>
      <c r="P46" s="155"/>
      <c r="Q46" s="155"/>
      <c r="R46" s="155"/>
      <c r="S46" s="155"/>
      <c r="T46" s="155"/>
      <c r="U46" s="155"/>
      <c r="V46" s="155"/>
    </row>
    <row r="47" spans="1:22" s="149" customFormat="1">
      <c r="A47" s="153">
        <f>'1-συμβολαια'!A47</f>
        <v>0</v>
      </c>
      <c r="B47" s="165">
        <f>'1-συμβολαια'!C47</f>
        <v>0</v>
      </c>
      <c r="C47" s="147">
        <f>'1-συμβολαια'!L47</f>
        <v>164</v>
      </c>
      <c r="D47" s="148">
        <f>'1-συμβολαια'!N47</f>
        <v>0</v>
      </c>
      <c r="E47" s="148">
        <f t="shared" si="0"/>
        <v>164</v>
      </c>
      <c r="F47" s="155">
        <v>61</v>
      </c>
      <c r="G47" s="155">
        <v>62</v>
      </c>
      <c r="H47" s="241">
        <v>63</v>
      </c>
      <c r="I47" s="317"/>
      <c r="J47" s="317"/>
      <c r="K47" s="317"/>
      <c r="L47" s="317"/>
      <c r="M47" s="317"/>
      <c r="N47" s="155"/>
      <c r="O47" s="155"/>
      <c r="P47" s="155"/>
      <c r="Q47" s="155"/>
      <c r="R47" s="155"/>
      <c r="S47" s="155"/>
      <c r="T47" s="155"/>
      <c r="U47" s="155"/>
      <c r="V47" s="155"/>
    </row>
    <row r="48" spans="1:22" s="149" customFormat="1">
      <c r="A48" s="153">
        <f>'1-συμβολαια'!A48</f>
        <v>0</v>
      </c>
      <c r="B48" s="165">
        <f>'1-συμβολαια'!C48</f>
        <v>0</v>
      </c>
      <c r="C48" s="147">
        <f>'1-συμβολαια'!L48</f>
        <v>164</v>
      </c>
      <c r="D48" s="148">
        <f>'1-συμβολαια'!N48</f>
        <v>0</v>
      </c>
      <c r="E48" s="148">
        <f t="shared" si="0"/>
        <v>164</v>
      </c>
      <c r="F48" s="155">
        <v>61</v>
      </c>
      <c r="G48" s="155">
        <v>62</v>
      </c>
      <c r="H48" s="241">
        <v>63</v>
      </c>
      <c r="I48" s="317"/>
      <c r="J48" s="317"/>
      <c r="K48" s="317"/>
      <c r="L48" s="317"/>
      <c r="M48" s="317"/>
      <c r="N48" s="155"/>
      <c r="O48" s="155"/>
      <c r="P48" s="155"/>
      <c r="Q48" s="155"/>
      <c r="R48" s="155"/>
      <c r="S48" s="155"/>
      <c r="T48" s="155"/>
      <c r="U48" s="155"/>
      <c r="V48" s="155"/>
    </row>
    <row r="49" spans="1:22" s="149" customFormat="1">
      <c r="A49" s="153">
        <f>'1-συμβολαια'!A49</f>
        <v>0</v>
      </c>
      <c r="B49" s="165">
        <f>'1-συμβολαια'!C49</f>
        <v>0</v>
      </c>
      <c r="C49" s="147">
        <f>'1-συμβολαια'!L49</f>
        <v>164</v>
      </c>
      <c r="D49" s="148">
        <f>'1-συμβολαια'!N49</f>
        <v>0</v>
      </c>
      <c r="E49" s="148">
        <f t="shared" si="0"/>
        <v>164</v>
      </c>
      <c r="F49" s="155">
        <v>61</v>
      </c>
      <c r="G49" s="155">
        <v>62</v>
      </c>
      <c r="H49" s="241">
        <v>63</v>
      </c>
      <c r="I49" s="317"/>
      <c r="J49" s="317"/>
      <c r="K49" s="317"/>
      <c r="L49" s="317"/>
      <c r="M49" s="317"/>
      <c r="N49" s="155"/>
      <c r="O49" s="155"/>
      <c r="P49" s="155"/>
      <c r="Q49" s="155"/>
      <c r="R49" s="155"/>
      <c r="S49" s="155"/>
      <c r="T49" s="155"/>
      <c r="U49" s="155"/>
      <c r="V49" s="155"/>
    </row>
    <row r="50" spans="1:22" s="149" customFormat="1">
      <c r="A50" s="153">
        <f>'1-συμβολαια'!A50</f>
        <v>0</v>
      </c>
      <c r="B50" s="165">
        <f>'1-συμβολαια'!C50</f>
        <v>0</v>
      </c>
      <c r="C50" s="147">
        <f>'1-συμβολαια'!L50</f>
        <v>164</v>
      </c>
      <c r="D50" s="148">
        <f>'1-συμβολαια'!N50</f>
        <v>0</v>
      </c>
      <c r="E50" s="148">
        <f t="shared" si="0"/>
        <v>164</v>
      </c>
      <c r="F50" s="155">
        <v>61</v>
      </c>
      <c r="G50" s="155">
        <v>62</v>
      </c>
      <c r="H50" s="241">
        <v>63</v>
      </c>
      <c r="I50" s="317"/>
      <c r="J50" s="317"/>
      <c r="K50" s="317"/>
      <c r="L50" s="317"/>
      <c r="M50" s="317"/>
      <c r="N50" s="155"/>
      <c r="O50" s="155"/>
      <c r="P50" s="155"/>
      <c r="Q50" s="155"/>
      <c r="R50" s="155"/>
      <c r="S50" s="155"/>
      <c r="T50" s="155"/>
      <c r="U50" s="155"/>
      <c r="V50" s="155"/>
    </row>
    <row r="51" spans="1:22" s="149" customFormat="1">
      <c r="A51" s="153">
        <f>'1-συμβολαια'!A51</f>
        <v>0</v>
      </c>
      <c r="B51" s="165">
        <f>'1-συμβολαια'!C51</f>
        <v>0</v>
      </c>
      <c r="C51" s="147">
        <f>'1-συμβολαια'!L51</f>
        <v>164</v>
      </c>
      <c r="D51" s="148">
        <f>'1-συμβολαια'!N51</f>
        <v>0</v>
      </c>
      <c r="E51" s="148">
        <f t="shared" si="0"/>
        <v>164</v>
      </c>
      <c r="F51" s="155">
        <v>61</v>
      </c>
      <c r="G51" s="155">
        <v>62</v>
      </c>
      <c r="H51" s="241">
        <v>63</v>
      </c>
      <c r="I51" s="317"/>
      <c r="J51" s="317"/>
      <c r="K51" s="317"/>
      <c r="L51" s="317"/>
      <c r="M51" s="317"/>
      <c r="N51" s="155"/>
      <c r="O51" s="155"/>
      <c r="P51" s="155"/>
      <c r="Q51" s="155"/>
      <c r="R51" s="155"/>
      <c r="S51" s="155"/>
      <c r="T51" s="155"/>
      <c r="U51" s="155"/>
      <c r="V51" s="155"/>
    </row>
    <row r="52" spans="1:22" s="149" customFormat="1">
      <c r="A52" s="153">
        <f>'1-συμβολαια'!A52</f>
        <v>0</v>
      </c>
      <c r="B52" s="165">
        <f>'1-συμβολαια'!C52</f>
        <v>0</v>
      </c>
      <c r="C52" s="147">
        <f>'1-συμβολαια'!L52</f>
        <v>164</v>
      </c>
      <c r="D52" s="148">
        <f>'1-συμβολαια'!N52</f>
        <v>0</v>
      </c>
      <c r="E52" s="148">
        <f t="shared" si="0"/>
        <v>164</v>
      </c>
      <c r="F52" s="155">
        <v>61</v>
      </c>
      <c r="G52" s="155">
        <v>62</v>
      </c>
      <c r="H52" s="241">
        <v>63</v>
      </c>
      <c r="I52" s="317"/>
      <c r="J52" s="317"/>
      <c r="K52" s="317"/>
      <c r="L52" s="317"/>
      <c r="M52" s="317"/>
      <c r="N52" s="155"/>
      <c r="O52" s="155"/>
      <c r="P52" s="155"/>
      <c r="Q52" s="155"/>
      <c r="R52" s="155"/>
      <c r="S52" s="155"/>
      <c r="T52" s="155"/>
      <c r="U52" s="155"/>
      <c r="V52" s="155"/>
    </row>
    <row r="53" spans="1:22" s="149" customFormat="1">
      <c r="A53" s="153">
        <f>'1-συμβολαια'!A53</f>
        <v>0</v>
      </c>
      <c r="B53" s="165">
        <f>'1-συμβολαια'!C53</f>
        <v>0</v>
      </c>
      <c r="C53" s="147">
        <f>'1-συμβολαια'!L53</f>
        <v>164</v>
      </c>
      <c r="D53" s="148">
        <f>'1-συμβολαια'!N53</f>
        <v>0</v>
      </c>
      <c r="E53" s="148">
        <f t="shared" si="0"/>
        <v>164</v>
      </c>
      <c r="F53" s="155">
        <v>61</v>
      </c>
      <c r="G53" s="155">
        <v>62</v>
      </c>
      <c r="H53" s="241">
        <v>63</v>
      </c>
      <c r="I53" s="317"/>
      <c r="J53" s="317"/>
      <c r="K53" s="317"/>
      <c r="L53" s="317"/>
      <c r="M53" s="317"/>
      <c r="N53" s="155"/>
      <c r="O53" s="155"/>
      <c r="P53" s="155"/>
      <c r="Q53" s="155"/>
      <c r="R53" s="155"/>
      <c r="S53" s="155"/>
      <c r="T53" s="155"/>
      <c r="U53" s="155"/>
      <c r="V53" s="155"/>
    </row>
    <row r="54" spans="1:22" s="149" customFormat="1">
      <c r="A54" s="153">
        <f>'1-συμβολαια'!A54</f>
        <v>0</v>
      </c>
      <c r="B54" s="165">
        <f>'1-συμβολαια'!C54</f>
        <v>0</v>
      </c>
      <c r="C54" s="147">
        <f>'1-συμβολαια'!L54</f>
        <v>164</v>
      </c>
      <c r="D54" s="148">
        <f>'1-συμβολαια'!N54</f>
        <v>0</v>
      </c>
      <c r="E54" s="148">
        <f t="shared" si="0"/>
        <v>164</v>
      </c>
      <c r="F54" s="155">
        <v>61</v>
      </c>
      <c r="G54" s="155">
        <v>62</v>
      </c>
      <c r="H54" s="241">
        <v>63</v>
      </c>
      <c r="I54" s="317"/>
      <c r="J54" s="317"/>
      <c r="K54" s="317"/>
      <c r="L54" s="317"/>
      <c r="M54" s="317"/>
      <c r="N54" s="155"/>
      <c r="O54" s="155"/>
      <c r="P54" s="155"/>
      <c r="Q54" s="155"/>
      <c r="R54" s="155"/>
      <c r="S54" s="155"/>
      <c r="T54" s="155"/>
      <c r="U54" s="155"/>
      <c r="V54" s="155"/>
    </row>
    <row r="55" spans="1:22" s="149" customFormat="1">
      <c r="A55" s="153">
        <f>'1-συμβολαια'!A55</f>
        <v>0</v>
      </c>
      <c r="B55" s="165">
        <f>'1-συμβολαια'!C55</f>
        <v>0</v>
      </c>
      <c r="C55" s="147">
        <f>'1-συμβολαια'!L55</f>
        <v>164</v>
      </c>
      <c r="D55" s="148">
        <f>'1-συμβολαια'!N55</f>
        <v>0</v>
      </c>
      <c r="E55" s="148">
        <f t="shared" si="0"/>
        <v>164</v>
      </c>
      <c r="F55" s="155">
        <v>61</v>
      </c>
      <c r="G55" s="155">
        <v>62</v>
      </c>
      <c r="H55" s="241">
        <v>63</v>
      </c>
      <c r="I55" s="317"/>
      <c r="J55" s="317"/>
      <c r="K55" s="317"/>
      <c r="L55" s="317"/>
      <c r="M55" s="317"/>
      <c r="N55" s="155"/>
      <c r="O55" s="155"/>
      <c r="P55" s="155"/>
      <c r="Q55" s="155"/>
      <c r="R55" s="155"/>
      <c r="S55" s="155"/>
      <c r="T55" s="155"/>
      <c r="U55" s="155"/>
      <c r="V55" s="155"/>
    </row>
    <row r="56" spans="1:22" s="149" customFormat="1">
      <c r="A56" s="153">
        <f>'1-συμβολαια'!A56</f>
        <v>0</v>
      </c>
      <c r="B56" s="165">
        <f>'1-συμβολαια'!C56</f>
        <v>0</v>
      </c>
      <c r="C56" s="147">
        <f>'1-συμβολαια'!L56</f>
        <v>164</v>
      </c>
      <c r="D56" s="148">
        <f>'1-συμβολαια'!N56</f>
        <v>0</v>
      </c>
      <c r="E56" s="148">
        <f t="shared" si="0"/>
        <v>164</v>
      </c>
      <c r="F56" s="155">
        <v>61</v>
      </c>
      <c r="G56" s="155">
        <v>62</v>
      </c>
      <c r="H56" s="241">
        <v>63</v>
      </c>
      <c r="I56" s="317"/>
      <c r="J56" s="317"/>
      <c r="K56" s="317"/>
      <c r="L56" s="317"/>
      <c r="M56" s="317"/>
      <c r="N56" s="155"/>
      <c r="O56" s="155"/>
      <c r="P56" s="155"/>
      <c r="Q56" s="155"/>
      <c r="R56" s="155"/>
      <c r="S56" s="155"/>
      <c r="T56" s="155"/>
      <c r="U56" s="155"/>
      <c r="V56" s="155"/>
    </row>
    <row r="57" spans="1:22" s="149" customFormat="1">
      <c r="A57" s="153">
        <f>'1-συμβολαια'!A57</f>
        <v>0</v>
      </c>
      <c r="B57" s="165">
        <f>'1-συμβολαια'!C57</f>
        <v>0</v>
      </c>
      <c r="C57" s="147">
        <f>'1-συμβολαια'!L57</f>
        <v>164</v>
      </c>
      <c r="D57" s="148">
        <f>'1-συμβολαια'!N57</f>
        <v>0</v>
      </c>
      <c r="E57" s="148">
        <f t="shared" si="0"/>
        <v>164</v>
      </c>
      <c r="F57" s="155">
        <v>61</v>
      </c>
      <c r="G57" s="155">
        <v>62</v>
      </c>
      <c r="H57" s="241">
        <v>63</v>
      </c>
      <c r="I57" s="317"/>
      <c r="J57" s="317"/>
      <c r="K57" s="317"/>
      <c r="L57" s="317"/>
      <c r="M57" s="317"/>
      <c r="N57" s="155"/>
      <c r="O57" s="155"/>
      <c r="P57" s="155"/>
      <c r="Q57" s="155"/>
      <c r="R57" s="155"/>
      <c r="S57" s="155"/>
      <c r="T57" s="155"/>
      <c r="U57" s="155"/>
      <c r="V57" s="155"/>
    </row>
    <row r="58" spans="1:22" s="149" customFormat="1">
      <c r="A58" s="153">
        <f>'1-συμβολαια'!A58</f>
        <v>0</v>
      </c>
      <c r="B58" s="165">
        <f>'1-συμβολαια'!C58</f>
        <v>0</v>
      </c>
      <c r="C58" s="147">
        <f>'1-συμβολαια'!L58</f>
        <v>164</v>
      </c>
      <c r="D58" s="148">
        <f>'1-συμβολαια'!N58</f>
        <v>0</v>
      </c>
      <c r="E58" s="148">
        <f t="shared" si="0"/>
        <v>164</v>
      </c>
      <c r="F58" s="155">
        <v>61</v>
      </c>
      <c r="G58" s="155">
        <v>62</v>
      </c>
      <c r="H58" s="241">
        <v>63</v>
      </c>
      <c r="I58" s="317"/>
      <c r="J58" s="317"/>
      <c r="K58" s="317"/>
      <c r="L58" s="317"/>
      <c r="M58" s="317"/>
      <c r="N58" s="155"/>
      <c r="O58" s="155"/>
      <c r="P58" s="155"/>
      <c r="Q58" s="155"/>
      <c r="R58" s="155"/>
      <c r="S58" s="155"/>
      <c r="T58" s="155"/>
      <c r="U58" s="155"/>
      <c r="V58" s="155"/>
    </row>
    <row r="59" spans="1:22" s="149" customFormat="1">
      <c r="A59" s="153">
        <f>'1-συμβολαια'!A59</f>
        <v>0</v>
      </c>
      <c r="B59" s="165">
        <f>'1-συμβολαια'!C59</f>
        <v>0</v>
      </c>
      <c r="C59" s="147">
        <f>'1-συμβολαια'!L59</f>
        <v>164</v>
      </c>
      <c r="D59" s="148">
        <f>'1-συμβολαια'!N59</f>
        <v>0</v>
      </c>
      <c r="E59" s="148">
        <f t="shared" si="0"/>
        <v>164</v>
      </c>
      <c r="F59" s="155">
        <v>61</v>
      </c>
      <c r="G59" s="155">
        <v>62</v>
      </c>
      <c r="H59" s="241">
        <v>63</v>
      </c>
      <c r="I59" s="317"/>
      <c r="J59" s="317"/>
      <c r="K59" s="317"/>
      <c r="L59" s="317"/>
      <c r="M59" s="317"/>
      <c r="N59" s="155"/>
      <c r="O59" s="155"/>
      <c r="P59" s="155"/>
      <c r="Q59" s="155"/>
      <c r="R59" s="155"/>
      <c r="S59" s="155"/>
      <c r="T59" s="155"/>
      <c r="U59" s="155"/>
      <c r="V59" s="155"/>
    </row>
    <row r="60" spans="1:22" s="149" customFormat="1">
      <c r="A60" s="153">
        <f>'1-συμβολαια'!A60</f>
        <v>0</v>
      </c>
      <c r="B60" s="165">
        <f>'1-συμβολαια'!C60</f>
        <v>0</v>
      </c>
      <c r="C60" s="147">
        <f>'1-συμβολαια'!L60</f>
        <v>164</v>
      </c>
      <c r="D60" s="148">
        <f>'1-συμβολαια'!N60</f>
        <v>0</v>
      </c>
      <c r="E60" s="148">
        <f t="shared" si="0"/>
        <v>164</v>
      </c>
      <c r="F60" s="155">
        <v>61</v>
      </c>
      <c r="G60" s="155">
        <v>62</v>
      </c>
      <c r="H60" s="241">
        <v>63</v>
      </c>
      <c r="I60" s="317"/>
      <c r="J60" s="317"/>
      <c r="K60" s="317"/>
      <c r="L60" s="317"/>
      <c r="M60" s="317"/>
      <c r="N60" s="155"/>
      <c r="O60" s="155"/>
      <c r="P60" s="155"/>
      <c r="Q60" s="155"/>
      <c r="R60" s="155"/>
      <c r="S60" s="155"/>
      <c r="T60" s="155"/>
      <c r="U60" s="155"/>
      <c r="V60" s="155"/>
    </row>
    <row r="61" spans="1:22" s="149" customFormat="1">
      <c r="A61" s="153">
        <f>'1-συμβολαια'!A61</f>
        <v>0</v>
      </c>
      <c r="B61" s="165">
        <f>'1-συμβολαια'!C61</f>
        <v>0</v>
      </c>
      <c r="C61" s="147">
        <f>'1-συμβολαια'!L61</f>
        <v>164</v>
      </c>
      <c r="D61" s="148">
        <f>'1-συμβολαια'!N61</f>
        <v>0</v>
      </c>
      <c r="E61" s="148">
        <f t="shared" si="0"/>
        <v>164</v>
      </c>
      <c r="F61" s="155">
        <v>61</v>
      </c>
      <c r="G61" s="155">
        <v>62</v>
      </c>
      <c r="H61" s="241">
        <v>63</v>
      </c>
      <c r="I61" s="317"/>
      <c r="J61" s="317"/>
      <c r="K61" s="317"/>
      <c r="L61" s="317"/>
      <c r="M61" s="317"/>
      <c r="N61" s="155"/>
      <c r="O61" s="155"/>
      <c r="P61" s="155"/>
      <c r="Q61" s="155"/>
      <c r="R61" s="155"/>
      <c r="S61" s="155"/>
      <c r="T61" s="155"/>
      <c r="U61" s="155"/>
      <c r="V61" s="155"/>
    </row>
    <row r="62" spans="1:22" s="149" customFormat="1">
      <c r="A62" s="153">
        <f>'1-συμβολαια'!A62</f>
        <v>0</v>
      </c>
      <c r="B62" s="165">
        <f>'1-συμβολαια'!C62</f>
        <v>0</v>
      </c>
      <c r="C62" s="147">
        <f>'1-συμβολαια'!L62</f>
        <v>164</v>
      </c>
      <c r="D62" s="148">
        <f>'1-συμβολαια'!N62</f>
        <v>0</v>
      </c>
      <c r="E62" s="148">
        <f t="shared" si="0"/>
        <v>164</v>
      </c>
      <c r="F62" s="155">
        <v>61</v>
      </c>
      <c r="G62" s="155">
        <v>62</v>
      </c>
      <c r="H62" s="241">
        <v>63</v>
      </c>
      <c r="I62" s="317"/>
      <c r="J62" s="317"/>
      <c r="K62" s="317"/>
      <c r="L62" s="317"/>
      <c r="M62" s="317"/>
      <c r="N62" s="155"/>
      <c r="O62" s="155"/>
      <c r="P62" s="155"/>
      <c r="Q62" s="155"/>
      <c r="R62" s="155"/>
      <c r="S62" s="155"/>
      <c r="T62" s="155"/>
      <c r="U62" s="155"/>
      <c r="V62" s="155"/>
    </row>
    <row r="63" spans="1:22" s="149" customFormat="1">
      <c r="A63" s="153">
        <f>'1-συμβολαια'!A63</f>
        <v>0</v>
      </c>
      <c r="B63" s="165">
        <f>'1-συμβολαια'!C63</f>
        <v>0</v>
      </c>
      <c r="C63" s="147">
        <f>'1-συμβολαια'!L63</f>
        <v>164</v>
      </c>
      <c r="D63" s="148">
        <f>'1-συμβολαια'!N63</f>
        <v>0</v>
      </c>
      <c r="E63" s="148">
        <f t="shared" si="0"/>
        <v>164</v>
      </c>
      <c r="F63" s="155">
        <v>61</v>
      </c>
      <c r="G63" s="155">
        <v>62</v>
      </c>
      <c r="H63" s="241">
        <v>63</v>
      </c>
      <c r="I63" s="317"/>
      <c r="J63" s="317"/>
      <c r="K63" s="317"/>
      <c r="L63" s="317"/>
      <c r="M63" s="317"/>
      <c r="N63" s="155"/>
      <c r="O63" s="155"/>
      <c r="P63" s="155"/>
      <c r="Q63" s="155"/>
      <c r="R63" s="155"/>
      <c r="S63" s="155"/>
      <c r="T63" s="155"/>
      <c r="U63" s="155"/>
      <c r="V63" s="155"/>
    </row>
    <row r="64" spans="1:22" s="149" customFormat="1">
      <c r="A64" s="153">
        <f>'1-συμβολαια'!A64</f>
        <v>0</v>
      </c>
      <c r="B64" s="165">
        <f>'1-συμβολαια'!C64</f>
        <v>0</v>
      </c>
      <c r="C64" s="147">
        <f>'1-συμβολαια'!L64</f>
        <v>164</v>
      </c>
      <c r="D64" s="148">
        <f>'1-συμβολαια'!N64</f>
        <v>0</v>
      </c>
      <c r="E64" s="148">
        <f t="shared" si="0"/>
        <v>164</v>
      </c>
      <c r="F64" s="155">
        <v>61</v>
      </c>
      <c r="G64" s="155">
        <v>62</v>
      </c>
      <c r="H64" s="241">
        <v>63</v>
      </c>
      <c r="I64" s="317"/>
      <c r="J64" s="317"/>
      <c r="K64" s="317"/>
      <c r="L64" s="317"/>
      <c r="M64" s="317"/>
      <c r="N64" s="155"/>
      <c r="O64" s="155"/>
      <c r="P64" s="155"/>
      <c r="Q64" s="155"/>
      <c r="R64" s="155"/>
      <c r="S64" s="155"/>
      <c r="T64" s="155"/>
      <c r="U64" s="155"/>
      <c r="V64" s="155"/>
    </row>
    <row r="65" spans="1:22" s="149" customFormat="1">
      <c r="A65" s="153">
        <f>'1-συμβολαια'!A65</f>
        <v>0</v>
      </c>
      <c r="B65" s="165">
        <f>'1-συμβολαια'!C65</f>
        <v>0</v>
      </c>
      <c r="C65" s="147">
        <f>'1-συμβολαια'!L65</f>
        <v>164</v>
      </c>
      <c r="D65" s="148">
        <f>'1-συμβολαια'!N65</f>
        <v>0</v>
      </c>
      <c r="E65" s="148">
        <f t="shared" si="0"/>
        <v>164</v>
      </c>
      <c r="F65" s="155">
        <v>61</v>
      </c>
      <c r="G65" s="155">
        <v>62</v>
      </c>
      <c r="H65" s="241">
        <v>63</v>
      </c>
      <c r="I65" s="317"/>
      <c r="J65" s="317"/>
      <c r="K65" s="317"/>
      <c r="L65" s="317"/>
      <c r="M65" s="317"/>
      <c r="N65" s="155"/>
      <c r="O65" s="155"/>
      <c r="P65" s="155"/>
      <c r="Q65" s="155"/>
      <c r="R65" s="155"/>
      <c r="S65" s="155"/>
      <c r="T65" s="155"/>
      <c r="U65" s="155"/>
      <c r="V65" s="155"/>
    </row>
    <row r="66" spans="1:22" s="149" customFormat="1">
      <c r="A66" s="153">
        <f>'1-συμβολαια'!A66</f>
        <v>0</v>
      </c>
      <c r="B66" s="165">
        <f>'1-συμβολαια'!C66</f>
        <v>0</v>
      </c>
      <c r="C66" s="147">
        <f>'1-συμβολαια'!L66</f>
        <v>164</v>
      </c>
      <c r="D66" s="148">
        <f>'1-συμβολαια'!N66</f>
        <v>0</v>
      </c>
      <c r="E66" s="148">
        <f t="shared" si="0"/>
        <v>164</v>
      </c>
      <c r="F66" s="155">
        <v>61</v>
      </c>
      <c r="G66" s="155">
        <v>62</v>
      </c>
      <c r="H66" s="241">
        <v>63</v>
      </c>
      <c r="I66" s="317"/>
      <c r="J66" s="317"/>
      <c r="K66" s="317"/>
      <c r="L66" s="317"/>
      <c r="M66" s="317"/>
      <c r="N66" s="155"/>
      <c r="O66" s="155"/>
      <c r="P66" s="155"/>
      <c r="Q66" s="155"/>
      <c r="R66" s="155"/>
      <c r="S66" s="155"/>
      <c r="T66" s="155"/>
      <c r="U66" s="155"/>
      <c r="V66" s="155"/>
    </row>
    <row r="67" spans="1:22" s="149" customFormat="1">
      <c r="A67" s="153">
        <f>'1-συμβολαια'!A67</f>
        <v>0</v>
      </c>
      <c r="B67" s="165">
        <f>'1-συμβολαια'!C67</f>
        <v>0</v>
      </c>
      <c r="C67" s="147">
        <f>'1-συμβολαια'!L67</f>
        <v>164</v>
      </c>
      <c r="D67" s="148">
        <f>'1-συμβολαια'!N67</f>
        <v>0</v>
      </c>
      <c r="E67" s="148">
        <f t="shared" ref="E67:E130" si="1">C67-D67</f>
        <v>164</v>
      </c>
      <c r="F67" s="155">
        <v>61</v>
      </c>
      <c r="G67" s="155">
        <v>62</v>
      </c>
      <c r="H67" s="241">
        <v>63</v>
      </c>
      <c r="I67" s="317"/>
      <c r="J67" s="317"/>
      <c r="K67" s="317"/>
      <c r="L67" s="317"/>
      <c r="M67" s="317"/>
      <c r="N67" s="155"/>
      <c r="O67" s="155"/>
      <c r="P67" s="155"/>
      <c r="Q67" s="155"/>
      <c r="R67" s="155"/>
      <c r="S67" s="155"/>
      <c r="T67" s="155"/>
      <c r="U67" s="155"/>
      <c r="V67" s="155"/>
    </row>
    <row r="68" spans="1:22" s="149" customFormat="1">
      <c r="A68" s="153">
        <f>'1-συμβολαια'!A68</f>
        <v>0</v>
      </c>
      <c r="B68" s="165">
        <f>'1-συμβολαια'!C68</f>
        <v>0</v>
      </c>
      <c r="C68" s="147">
        <f>'1-συμβολαια'!L68</f>
        <v>164</v>
      </c>
      <c r="D68" s="148">
        <f>'1-συμβολαια'!N68</f>
        <v>0</v>
      </c>
      <c r="E68" s="148">
        <f t="shared" si="1"/>
        <v>164</v>
      </c>
      <c r="F68" s="155">
        <v>61</v>
      </c>
      <c r="G68" s="155">
        <v>62</v>
      </c>
      <c r="H68" s="241">
        <v>63</v>
      </c>
      <c r="I68" s="317"/>
      <c r="J68" s="317"/>
      <c r="K68" s="317"/>
      <c r="L68" s="317"/>
      <c r="M68" s="317"/>
      <c r="N68" s="155"/>
      <c r="O68" s="155"/>
      <c r="P68" s="155"/>
      <c r="Q68" s="155"/>
      <c r="R68" s="155"/>
      <c r="S68" s="155"/>
      <c r="T68" s="155"/>
      <c r="U68" s="155"/>
      <c r="V68" s="155"/>
    </row>
    <row r="69" spans="1:22" s="149" customFormat="1">
      <c r="A69" s="153">
        <f>'1-συμβολαια'!A69</f>
        <v>0</v>
      </c>
      <c r="B69" s="165">
        <f>'1-συμβολαια'!C69</f>
        <v>0</v>
      </c>
      <c r="C69" s="147">
        <f>'1-συμβολαια'!L69</f>
        <v>164</v>
      </c>
      <c r="D69" s="148">
        <f>'1-συμβολαια'!N69</f>
        <v>0</v>
      </c>
      <c r="E69" s="148">
        <f t="shared" si="1"/>
        <v>164</v>
      </c>
      <c r="F69" s="155">
        <v>61</v>
      </c>
      <c r="G69" s="155">
        <v>62</v>
      </c>
      <c r="H69" s="241">
        <v>63</v>
      </c>
      <c r="I69" s="317"/>
      <c r="J69" s="317"/>
      <c r="K69" s="317"/>
      <c r="L69" s="317"/>
      <c r="M69" s="317"/>
      <c r="N69" s="155"/>
      <c r="O69" s="155"/>
      <c r="P69" s="155"/>
      <c r="Q69" s="155"/>
      <c r="R69" s="155"/>
      <c r="S69" s="155"/>
      <c r="T69" s="155"/>
      <c r="U69" s="155"/>
      <c r="V69" s="155"/>
    </row>
    <row r="70" spans="1:22" s="149" customFormat="1">
      <c r="A70" s="153">
        <f>'1-συμβολαια'!A70</f>
        <v>0</v>
      </c>
      <c r="B70" s="165">
        <f>'1-συμβολαια'!C70</f>
        <v>0</v>
      </c>
      <c r="C70" s="147">
        <f>'1-συμβολαια'!L70</f>
        <v>164</v>
      </c>
      <c r="D70" s="148">
        <f>'1-συμβολαια'!N70</f>
        <v>0</v>
      </c>
      <c r="E70" s="148">
        <f t="shared" si="1"/>
        <v>164</v>
      </c>
      <c r="F70" s="155">
        <v>61</v>
      </c>
      <c r="G70" s="155">
        <v>62</v>
      </c>
      <c r="H70" s="241">
        <v>63</v>
      </c>
      <c r="I70" s="317"/>
      <c r="J70" s="317"/>
      <c r="K70" s="317"/>
      <c r="L70" s="317"/>
      <c r="M70" s="317"/>
      <c r="N70" s="155"/>
      <c r="O70" s="155"/>
      <c r="P70" s="155"/>
      <c r="Q70" s="155"/>
      <c r="R70" s="155"/>
      <c r="S70" s="155"/>
      <c r="T70" s="155"/>
      <c r="U70" s="155"/>
      <c r="V70" s="155"/>
    </row>
    <row r="71" spans="1:22" s="149" customFormat="1">
      <c r="A71" s="153">
        <f>'1-συμβολαια'!A71</f>
        <v>0</v>
      </c>
      <c r="B71" s="165">
        <f>'1-συμβολαια'!C71</f>
        <v>0</v>
      </c>
      <c r="C71" s="147">
        <f>'1-συμβολαια'!L71</f>
        <v>164</v>
      </c>
      <c r="D71" s="148">
        <f>'1-συμβολαια'!N71</f>
        <v>0</v>
      </c>
      <c r="E71" s="148">
        <f t="shared" si="1"/>
        <v>164</v>
      </c>
      <c r="F71" s="155">
        <v>61</v>
      </c>
      <c r="G71" s="155">
        <v>62</v>
      </c>
      <c r="H71" s="241">
        <v>63</v>
      </c>
      <c r="I71" s="317"/>
      <c r="J71" s="317"/>
      <c r="K71" s="317"/>
      <c r="L71" s="317"/>
      <c r="M71" s="317"/>
      <c r="N71" s="155"/>
      <c r="O71" s="155"/>
      <c r="P71" s="155"/>
      <c r="Q71" s="155"/>
      <c r="R71" s="155"/>
      <c r="S71" s="155"/>
      <c r="T71" s="155"/>
      <c r="U71" s="155"/>
      <c r="V71" s="155"/>
    </row>
    <row r="72" spans="1:22" s="149" customFormat="1">
      <c r="A72" s="153">
        <f>'1-συμβολαια'!A72</f>
        <v>0</v>
      </c>
      <c r="B72" s="165">
        <f>'1-συμβολαια'!C72</f>
        <v>0</v>
      </c>
      <c r="C72" s="147">
        <f>'1-συμβολαια'!L72</f>
        <v>164</v>
      </c>
      <c r="D72" s="148">
        <f>'1-συμβολαια'!N72</f>
        <v>0</v>
      </c>
      <c r="E72" s="148">
        <f t="shared" si="1"/>
        <v>164</v>
      </c>
      <c r="F72" s="155">
        <v>61</v>
      </c>
      <c r="G72" s="155">
        <v>62</v>
      </c>
      <c r="H72" s="241">
        <v>63</v>
      </c>
      <c r="I72" s="317"/>
      <c r="J72" s="317"/>
      <c r="K72" s="317"/>
      <c r="L72" s="317"/>
      <c r="M72" s="317"/>
      <c r="N72" s="155"/>
      <c r="O72" s="155"/>
      <c r="P72" s="155"/>
      <c r="Q72" s="155"/>
      <c r="R72" s="155"/>
      <c r="S72" s="155"/>
      <c r="T72" s="155"/>
      <c r="U72" s="155"/>
      <c r="V72" s="155"/>
    </row>
    <row r="73" spans="1:22" s="149" customFormat="1">
      <c r="A73" s="153">
        <f>'1-συμβολαια'!A73</f>
        <v>0</v>
      </c>
      <c r="B73" s="165">
        <f>'1-συμβολαια'!C73</f>
        <v>0</v>
      </c>
      <c r="C73" s="147">
        <f>'1-συμβολαια'!L73</f>
        <v>164</v>
      </c>
      <c r="D73" s="148">
        <f>'1-συμβολαια'!N73</f>
        <v>0</v>
      </c>
      <c r="E73" s="148">
        <f t="shared" si="1"/>
        <v>164</v>
      </c>
      <c r="F73" s="155">
        <v>61</v>
      </c>
      <c r="G73" s="155">
        <v>62</v>
      </c>
      <c r="H73" s="241">
        <v>63</v>
      </c>
      <c r="I73" s="317"/>
      <c r="J73" s="317"/>
      <c r="K73" s="317"/>
      <c r="L73" s="317"/>
      <c r="M73" s="317"/>
      <c r="N73" s="155"/>
      <c r="O73" s="155"/>
      <c r="P73" s="155"/>
      <c r="Q73" s="155"/>
      <c r="R73" s="155"/>
      <c r="S73" s="155"/>
      <c r="T73" s="155"/>
      <c r="U73" s="155"/>
      <c r="V73" s="155"/>
    </row>
    <row r="74" spans="1:22" s="149" customFormat="1">
      <c r="A74" s="153">
        <f>'1-συμβολαια'!A74</f>
        <v>0</v>
      </c>
      <c r="B74" s="165">
        <f>'1-συμβολαια'!C74</f>
        <v>0</v>
      </c>
      <c r="C74" s="147">
        <f>'1-συμβολαια'!L74</f>
        <v>164</v>
      </c>
      <c r="D74" s="148">
        <f>'1-συμβολαια'!N74</f>
        <v>0</v>
      </c>
      <c r="E74" s="148">
        <f t="shared" si="1"/>
        <v>164</v>
      </c>
      <c r="F74" s="155">
        <v>61</v>
      </c>
      <c r="G74" s="155">
        <v>62</v>
      </c>
      <c r="H74" s="241">
        <v>63</v>
      </c>
      <c r="I74" s="317"/>
      <c r="J74" s="317"/>
      <c r="K74" s="317"/>
      <c r="L74" s="317"/>
      <c r="M74" s="317"/>
      <c r="N74" s="155"/>
      <c r="O74" s="155"/>
      <c r="P74" s="155"/>
      <c r="Q74" s="155"/>
      <c r="R74" s="155"/>
      <c r="S74" s="155"/>
      <c r="T74" s="155"/>
      <c r="U74" s="155"/>
      <c r="V74" s="155"/>
    </row>
    <row r="75" spans="1:22" s="149" customFormat="1">
      <c r="A75" s="153">
        <f>'1-συμβολαια'!A75</f>
        <v>0</v>
      </c>
      <c r="B75" s="165">
        <f>'1-συμβολαια'!C75</f>
        <v>0</v>
      </c>
      <c r="C75" s="147">
        <f>'1-συμβολαια'!L75</f>
        <v>164</v>
      </c>
      <c r="D75" s="148">
        <f>'1-συμβολαια'!N75</f>
        <v>0</v>
      </c>
      <c r="E75" s="148">
        <f t="shared" si="1"/>
        <v>164</v>
      </c>
      <c r="F75" s="155">
        <v>61</v>
      </c>
      <c r="G75" s="155">
        <v>62</v>
      </c>
      <c r="H75" s="241">
        <v>63</v>
      </c>
      <c r="I75" s="317"/>
      <c r="J75" s="317"/>
      <c r="K75" s="317"/>
      <c r="L75" s="317"/>
      <c r="M75" s="317"/>
      <c r="N75" s="155"/>
      <c r="O75" s="155"/>
      <c r="P75" s="155"/>
      <c r="Q75" s="155"/>
      <c r="R75" s="155"/>
      <c r="S75" s="155"/>
      <c r="T75" s="155"/>
      <c r="U75" s="155"/>
      <c r="V75" s="155"/>
    </row>
    <row r="76" spans="1:22" s="149" customFormat="1">
      <c r="A76" s="153">
        <f>'1-συμβολαια'!A76</f>
        <v>0</v>
      </c>
      <c r="B76" s="165">
        <f>'1-συμβολαια'!C76</f>
        <v>0</v>
      </c>
      <c r="C76" s="147">
        <f>'1-συμβολαια'!L76</f>
        <v>164</v>
      </c>
      <c r="D76" s="148">
        <f>'1-συμβολαια'!N76</f>
        <v>0</v>
      </c>
      <c r="E76" s="148">
        <f t="shared" si="1"/>
        <v>164</v>
      </c>
      <c r="F76" s="155">
        <v>61</v>
      </c>
      <c r="G76" s="155">
        <v>62</v>
      </c>
      <c r="H76" s="241">
        <v>63</v>
      </c>
      <c r="I76" s="317"/>
      <c r="J76" s="317"/>
      <c r="K76" s="317"/>
      <c r="L76" s="317"/>
      <c r="M76" s="317"/>
      <c r="N76" s="155"/>
      <c r="O76" s="155"/>
      <c r="P76" s="155"/>
      <c r="Q76" s="155"/>
      <c r="R76" s="155"/>
      <c r="S76" s="155"/>
      <c r="T76" s="155"/>
      <c r="U76" s="155"/>
      <c r="V76" s="155"/>
    </row>
    <row r="77" spans="1:22" s="149" customFormat="1">
      <c r="A77" s="153">
        <f>'1-συμβολαια'!A77</f>
        <v>0</v>
      </c>
      <c r="B77" s="165">
        <f>'1-συμβολαια'!C77</f>
        <v>0</v>
      </c>
      <c r="C77" s="147">
        <f>'1-συμβολαια'!L77</f>
        <v>164</v>
      </c>
      <c r="D77" s="148">
        <f>'1-συμβολαια'!N77</f>
        <v>0</v>
      </c>
      <c r="E77" s="148">
        <f t="shared" si="1"/>
        <v>164</v>
      </c>
      <c r="F77" s="155">
        <v>61</v>
      </c>
      <c r="G77" s="155">
        <v>62</v>
      </c>
      <c r="H77" s="241">
        <v>63</v>
      </c>
      <c r="I77" s="317"/>
      <c r="J77" s="317"/>
      <c r="K77" s="317"/>
      <c r="L77" s="317"/>
      <c r="M77" s="317"/>
      <c r="N77" s="155"/>
      <c r="O77" s="155"/>
      <c r="P77" s="155"/>
      <c r="Q77" s="155"/>
      <c r="R77" s="155"/>
      <c r="S77" s="155"/>
      <c r="T77" s="155"/>
      <c r="U77" s="155"/>
      <c r="V77" s="155"/>
    </row>
    <row r="78" spans="1:22" s="149" customFormat="1">
      <c r="A78" s="153">
        <f>'1-συμβολαια'!A78</f>
        <v>0</v>
      </c>
      <c r="B78" s="165">
        <f>'1-συμβολαια'!C78</f>
        <v>0</v>
      </c>
      <c r="C78" s="147">
        <f>'1-συμβολαια'!L78</f>
        <v>164</v>
      </c>
      <c r="D78" s="148">
        <f>'1-συμβολαια'!N78</f>
        <v>0</v>
      </c>
      <c r="E78" s="148">
        <f t="shared" si="1"/>
        <v>164</v>
      </c>
      <c r="F78" s="155">
        <v>61</v>
      </c>
      <c r="G78" s="155">
        <v>62</v>
      </c>
      <c r="H78" s="241">
        <v>63</v>
      </c>
      <c r="I78" s="317"/>
      <c r="J78" s="317"/>
      <c r="K78" s="317"/>
      <c r="L78" s="317"/>
      <c r="M78" s="317"/>
      <c r="N78" s="155"/>
      <c r="O78" s="155"/>
      <c r="P78" s="155"/>
      <c r="Q78" s="155"/>
      <c r="R78" s="155"/>
      <c r="S78" s="155"/>
      <c r="T78" s="155"/>
      <c r="U78" s="155"/>
      <c r="V78" s="155"/>
    </row>
    <row r="79" spans="1:22" s="149" customFormat="1">
      <c r="A79" s="153">
        <f>'1-συμβολαια'!A79</f>
        <v>0</v>
      </c>
      <c r="B79" s="165">
        <f>'1-συμβολαια'!C79</f>
        <v>0</v>
      </c>
      <c r="C79" s="147">
        <f>'1-συμβολαια'!L79</f>
        <v>164</v>
      </c>
      <c r="D79" s="148">
        <f>'1-συμβολαια'!N79</f>
        <v>0</v>
      </c>
      <c r="E79" s="148">
        <f t="shared" si="1"/>
        <v>164</v>
      </c>
      <c r="F79" s="155">
        <v>61</v>
      </c>
      <c r="G79" s="155">
        <v>62</v>
      </c>
      <c r="H79" s="241">
        <v>63</v>
      </c>
      <c r="I79" s="317"/>
      <c r="J79" s="317"/>
      <c r="K79" s="317"/>
      <c r="L79" s="317"/>
      <c r="M79" s="317"/>
      <c r="N79" s="155"/>
      <c r="O79" s="155"/>
      <c r="P79" s="155"/>
      <c r="Q79" s="155"/>
      <c r="R79" s="155"/>
      <c r="S79" s="155"/>
      <c r="T79" s="155"/>
      <c r="U79" s="155"/>
      <c r="V79" s="155"/>
    </row>
    <row r="80" spans="1:22" s="149" customFormat="1">
      <c r="A80" s="153">
        <f>'1-συμβολαια'!A80</f>
        <v>0</v>
      </c>
      <c r="B80" s="165">
        <f>'1-συμβολαια'!C80</f>
        <v>0</v>
      </c>
      <c r="C80" s="147">
        <f>'1-συμβολαια'!L80</f>
        <v>164</v>
      </c>
      <c r="D80" s="148">
        <f>'1-συμβολαια'!N80</f>
        <v>0</v>
      </c>
      <c r="E80" s="148">
        <f t="shared" si="1"/>
        <v>164</v>
      </c>
      <c r="F80" s="155">
        <v>61</v>
      </c>
      <c r="G80" s="155">
        <v>62</v>
      </c>
      <c r="H80" s="241">
        <v>63</v>
      </c>
      <c r="I80" s="317"/>
      <c r="J80" s="317"/>
      <c r="K80" s="317"/>
      <c r="L80" s="317"/>
      <c r="M80" s="317"/>
      <c r="N80" s="155"/>
      <c r="O80" s="155"/>
      <c r="P80" s="155"/>
      <c r="Q80" s="155"/>
      <c r="R80" s="155"/>
      <c r="S80" s="155"/>
      <c r="T80" s="155"/>
      <c r="U80" s="155"/>
      <c r="V80" s="155"/>
    </row>
    <row r="81" spans="1:22" s="149" customFormat="1">
      <c r="A81" s="153">
        <f>'1-συμβολαια'!A81</f>
        <v>0</v>
      </c>
      <c r="B81" s="165">
        <f>'1-συμβολαια'!C81</f>
        <v>0</v>
      </c>
      <c r="C81" s="147">
        <f>'1-συμβολαια'!L81</f>
        <v>164</v>
      </c>
      <c r="D81" s="148">
        <f>'1-συμβολαια'!N81</f>
        <v>0</v>
      </c>
      <c r="E81" s="148">
        <f t="shared" si="1"/>
        <v>164</v>
      </c>
      <c r="F81" s="155">
        <v>61</v>
      </c>
      <c r="G81" s="155">
        <v>62</v>
      </c>
      <c r="H81" s="241">
        <v>63</v>
      </c>
      <c r="I81" s="317"/>
      <c r="J81" s="317"/>
      <c r="K81" s="317"/>
      <c r="L81" s="317"/>
      <c r="M81" s="317"/>
      <c r="N81" s="155"/>
      <c r="O81" s="155"/>
      <c r="P81" s="155"/>
      <c r="Q81" s="155"/>
      <c r="R81" s="155"/>
      <c r="S81" s="155"/>
      <c r="T81" s="155"/>
      <c r="U81" s="155"/>
      <c r="V81" s="155"/>
    </row>
    <row r="82" spans="1:22" s="149" customFormat="1">
      <c r="A82" s="153">
        <f>'1-συμβολαια'!A82</f>
        <v>0</v>
      </c>
      <c r="B82" s="165">
        <f>'1-συμβολαια'!C82</f>
        <v>0</v>
      </c>
      <c r="C82" s="147">
        <f>'1-συμβολαια'!L82</f>
        <v>164</v>
      </c>
      <c r="D82" s="148">
        <f>'1-συμβολαια'!N82</f>
        <v>0</v>
      </c>
      <c r="E82" s="148">
        <f t="shared" si="1"/>
        <v>164</v>
      </c>
      <c r="F82" s="155">
        <v>61</v>
      </c>
      <c r="G82" s="155">
        <v>62</v>
      </c>
      <c r="H82" s="241">
        <v>63</v>
      </c>
      <c r="I82" s="317"/>
      <c r="J82" s="317"/>
      <c r="K82" s="317"/>
      <c r="L82" s="317"/>
      <c r="M82" s="317"/>
      <c r="N82" s="155"/>
      <c r="O82" s="155"/>
      <c r="P82" s="155"/>
      <c r="Q82" s="155"/>
      <c r="R82" s="155"/>
      <c r="S82" s="155"/>
      <c r="T82" s="155"/>
      <c r="U82" s="155"/>
      <c r="V82" s="155"/>
    </row>
    <row r="83" spans="1:22" s="149" customFormat="1">
      <c r="A83" s="153">
        <f>'1-συμβολαια'!A83</f>
        <v>0</v>
      </c>
      <c r="B83" s="165">
        <f>'1-συμβολαια'!C83</f>
        <v>0</v>
      </c>
      <c r="C83" s="147">
        <f>'1-συμβολαια'!L83</f>
        <v>164</v>
      </c>
      <c r="D83" s="148">
        <f>'1-συμβολαια'!N83</f>
        <v>0</v>
      </c>
      <c r="E83" s="148">
        <f t="shared" si="1"/>
        <v>164</v>
      </c>
      <c r="F83" s="155">
        <v>61</v>
      </c>
      <c r="G83" s="155">
        <v>62</v>
      </c>
      <c r="H83" s="241">
        <v>63</v>
      </c>
      <c r="I83" s="317"/>
      <c r="J83" s="317"/>
      <c r="K83" s="317"/>
      <c r="L83" s="317"/>
      <c r="M83" s="317"/>
      <c r="N83" s="155"/>
      <c r="O83" s="155"/>
      <c r="P83" s="155"/>
      <c r="Q83" s="155"/>
      <c r="R83" s="155"/>
      <c r="S83" s="155"/>
      <c r="T83" s="155"/>
      <c r="U83" s="155"/>
      <c r="V83" s="155"/>
    </row>
    <row r="84" spans="1:22" s="149" customFormat="1">
      <c r="A84" s="153">
        <f>'1-συμβολαια'!A84</f>
        <v>0</v>
      </c>
      <c r="B84" s="165">
        <f>'1-συμβολαια'!C84</f>
        <v>0</v>
      </c>
      <c r="C84" s="147">
        <f>'1-συμβολαια'!L84</f>
        <v>164</v>
      </c>
      <c r="D84" s="148">
        <f>'1-συμβολαια'!N84</f>
        <v>0</v>
      </c>
      <c r="E84" s="148">
        <f t="shared" si="1"/>
        <v>164</v>
      </c>
      <c r="F84" s="155">
        <v>61</v>
      </c>
      <c r="G84" s="155">
        <v>62</v>
      </c>
      <c r="H84" s="241">
        <v>63</v>
      </c>
      <c r="I84" s="317"/>
      <c r="J84" s="317"/>
      <c r="K84" s="317"/>
      <c r="L84" s="317"/>
      <c r="M84" s="317"/>
      <c r="N84" s="155"/>
      <c r="O84" s="155"/>
      <c r="P84" s="155"/>
      <c r="Q84" s="155"/>
      <c r="R84" s="155"/>
      <c r="S84" s="155"/>
      <c r="T84" s="155"/>
      <c r="U84" s="155"/>
      <c r="V84" s="155"/>
    </row>
    <row r="85" spans="1:22" s="149" customFormat="1">
      <c r="A85" s="153">
        <f>'1-συμβολαια'!A85</f>
        <v>0</v>
      </c>
      <c r="B85" s="165">
        <f>'1-συμβολαια'!C85</f>
        <v>0</v>
      </c>
      <c r="C85" s="147">
        <f>'1-συμβολαια'!L85</f>
        <v>164</v>
      </c>
      <c r="D85" s="148">
        <f>'1-συμβολαια'!N85</f>
        <v>0</v>
      </c>
      <c r="E85" s="148">
        <f t="shared" si="1"/>
        <v>164</v>
      </c>
      <c r="F85" s="155">
        <v>61</v>
      </c>
      <c r="G85" s="155">
        <v>62</v>
      </c>
      <c r="H85" s="241">
        <v>63</v>
      </c>
      <c r="I85" s="317"/>
      <c r="J85" s="317"/>
      <c r="K85" s="317"/>
      <c r="L85" s="317"/>
      <c r="M85" s="317"/>
      <c r="N85" s="155"/>
      <c r="O85" s="155"/>
      <c r="P85" s="155"/>
      <c r="Q85" s="155"/>
      <c r="R85" s="155"/>
      <c r="S85" s="155"/>
      <c r="T85" s="155"/>
      <c r="U85" s="155"/>
      <c r="V85" s="155"/>
    </row>
    <row r="86" spans="1:22" s="149" customFormat="1">
      <c r="A86" s="153">
        <f>'1-συμβολαια'!A86</f>
        <v>0</v>
      </c>
      <c r="B86" s="165">
        <f>'1-συμβολαια'!C86</f>
        <v>0</v>
      </c>
      <c r="C86" s="147">
        <f>'1-συμβολαια'!L86</f>
        <v>164</v>
      </c>
      <c r="D86" s="148">
        <f>'1-συμβολαια'!N86</f>
        <v>0</v>
      </c>
      <c r="E86" s="148">
        <f t="shared" si="1"/>
        <v>164</v>
      </c>
      <c r="F86" s="155">
        <v>61</v>
      </c>
      <c r="G86" s="155">
        <v>62</v>
      </c>
      <c r="H86" s="241">
        <v>63</v>
      </c>
      <c r="I86" s="317"/>
      <c r="J86" s="317"/>
      <c r="K86" s="317"/>
      <c r="L86" s="317"/>
      <c r="M86" s="317"/>
      <c r="N86" s="155"/>
      <c r="O86" s="155"/>
      <c r="P86" s="155"/>
      <c r="Q86" s="155"/>
      <c r="R86" s="155"/>
      <c r="S86" s="155"/>
      <c r="T86" s="155"/>
      <c r="U86" s="155"/>
      <c r="V86" s="155"/>
    </row>
    <row r="87" spans="1:22" s="149" customFormat="1">
      <c r="A87" s="153">
        <f>'1-συμβολαια'!A87</f>
        <v>0</v>
      </c>
      <c r="B87" s="165">
        <f>'1-συμβολαια'!C87</f>
        <v>0</v>
      </c>
      <c r="C87" s="147">
        <f>'1-συμβολαια'!L87</f>
        <v>164</v>
      </c>
      <c r="D87" s="148">
        <f>'1-συμβολαια'!N87</f>
        <v>0</v>
      </c>
      <c r="E87" s="148">
        <f t="shared" si="1"/>
        <v>164</v>
      </c>
      <c r="F87" s="155">
        <v>61</v>
      </c>
      <c r="G87" s="155">
        <v>62</v>
      </c>
      <c r="H87" s="241">
        <v>63</v>
      </c>
      <c r="I87" s="317"/>
      <c r="J87" s="317"/>
      <c r="K87" s="317"/>
      <c r="L87" s="317"/>
      <c r="M87" s="317"/>
      <c r="N87" s="155"/>
      <c r="O87" s="155"/>
      <c r="P87" s="155"/>
      <c r="Q87" s="155"/>
      <c r="R87" s="155"/>
      <c r="S87" s="155"/>
      <c r="T87" s="155"/>
      <c r="U87" s="155"/>
      <c r="V87" s="155"/>
    </row>
    <row r="88" spans="1:22" s="149" customFormat="1">
      <c r="A88" s="153">
        <f>'1-συμβολαια'!A88</f>
        <v>0</v>
      </c>
      <c r="B88" s="165">
        <f>'1-συμβολαια'!C88</f>
        <v>0</v>
      </c>
      <c r="C88" s="147">
        <f>'1-συμβολαια'!L88</f>
        <v>164</v>
      </c>
      <c r="D88" s="148">
        <f>'1-συμβολαια'!N88</f>
        <v>0</v>
      </c>
      <c r="E88" s="148">
        <f t="shared" si="1"/>
        <v>164</v>
      </c>
      <c r="F88" s="155">
        <v>61</v>
      </c>
      <c r="G88" s="155">
        <v>62</v>
      </c>
      <c r="H88" s="241">
        <v>63</v>
      </c>
      <c r="I88" s="317"/>
      <c r="J88" s="317"/>
      <c r="K88" s="317"/>
      <c r="L88" s="317"/>
      <c r="M88" s="317"/>
      <c r="N88" s="155"/>
      <c r="O88" s="155"/>
      <c r="P88" s="155"/>
      <c r="Q88" s="155"/>
      <c r="R88" s="155"/>
      <c r="S88" s="155"/>
      <c r="T88" s="155"/>
      <c r="U88" s="155"/>
      <c r="V88" s="155"/>
    </row>
    <row r="89" spans="1:22" s="149" customFormat="1">
      <c r="A89" s="153">
        <f>'1-συμβολαια'!A89</f>
        <v>0</v>
      </c>
      <c r="B89" s="165">
        <f>'1-συμβολαια'!C89</f>
        <v>0</v>
      </c>
      <c r="C89" s="147">
        <f>'1-συμβολαια'!L89</f>
        <v>164</v>
      </c>
      <c r="D89" s="148">
        <f>'1-συμβολαια'!N89</f>
        <v>0</v>
      </c>
      <c r="E89" s="148">
        <f t="shared" si="1"/>
        <v>164</v>
      </c>
      <c r="F89" s="155">
        <v>61</v>
      </c>
      <c r="G89" s="155">
        <v>62</v>
      </c>
      <c r="H89" s="241">
        <v>63</v>
      </c>
      <c r="I89" s="317"/>
      <c r="J89" s="317"/>
      <c r="K89" s="317"/>
      <c r="L89" s="317"/>
      <c r="M89" s="317"/>
      <c r="N89" s="155"/>
      <c r="O89" s="155"/>
      <c r="P89" s="155"/>
      <c r="Q89" s="155"/>
      <c r="R89" s="155"/>
      <c r="S89" s="155"/>
      <c r="T89" s="155"/>
      <c r="U89" s="155"/>
      <c r="V89" s="155"/>
    </row>
    <row r="90" spans="1:22" s="149" customFormat="1">
      <c r="A90" s="153">
        <f>'1-συμβολαια'!A90</f>
        <v>0</v>
      </c>
      <c r="B90" s="165">
        <f>'1-συμβολαια'!C90</f>
        <v>0</v>
      </c>
      <c r="C90" s="147">
        <f>'1-συμβολαια'!L90</f>
        <v>164</v>
      </c>
      <c r="D90" s="148">
        <f>'1-συμβολαια'!N90</f>
        <v>0</v>
      </c>
      <c r="E90" s="148">
        <f t="shared" si="1"/>
        <v>164</v>
      </c>
      <c r="F90" s="155">
        <v>61</v>
      </c>
      <c r="G90" s="155">
        <v>62</v>
      </c>
      <c r="H90" s="241">
        <v>63</v>
      </c>
      <c r="I90" s="317"/>
      <c r="J90" s="317"/>
      <c r="K90" s="317"/>
      <c r="L90" s="317"/>
      <c r="M90" s="317"/>
      <c r="N90" s="155"/>
      <c r="O90" s="155"/>
      <c r="P90" s="155"/>
      <c r="Q90" s="155"/>
      <c r="R90" s="155"/>
      <c r="S90" s="155"/>
      <c r="T90" s="155"/>
      <c r="U90" s="155"/>
      <c r="V90" s="155"/>
    </row>
    <row r="91" spans="1:22" s="149" customFormat="1">
      <c r="A91" s="153">
        <f>'1-συμβολαια'!A91</f>
        <v>0</v>
      </c>
      <c r="B91" s="165">
        <f>'1-συμβολαια'!C91</f>
        <v>0</v>
      </c>
      <c r="C91" s="147">
        <f>'1-συμβολαια'!L91</f>
        <v>164</v>
      </c>
      <c r="D91" s="148">
        <f>'1-συμβολαια'!N91</f>
        <v>0</v>
      </c>
      <c r="E91" s="148">
        <f t="shared" si="1"/>
        <v>164</v>
      </c>
      <c r="F91" s="155">
        <v>61</v>
      </c>
      <c r="G91" s="155">
        <v>62</v>
      </c>
      <c r="H91" s="241">
        <v>63</v>
      </c>
      <c r="I91" s="317"/>
      <c r="J91" s="317"/>
      <c r="K91" s="317"/>
      <c r="L91" s="317"/>
      <c r="M91" s="317"/>
      <c r="N91" s="155"/>
      <c r="O91" s="155"/>
      <c r="P91" s="155"/>
      <c r="Q91" s="155"/>
      <c r="R91" s="155"/>
      <c r="S91" s="155"/>
      <c r="T91" s="155"/>
      <c r="U91" s="155"/>
      <c r="V91" s="155"/>
    </row>
    <row r="92" spans="1:22" s="149" customFormat="1">
      <c r="A92" s="153">
        <f>'1-συμβολαια'!A92</f>
        <v>0</v>
      </c>
      <c r="B92" s="165">
        <f>'1-συμβολαια'!C92</f>
        <v>0</v>
      </c>
      <c r="C92" s="147">
        <f>'1-συμβολαια'!L92</f>
        <v>164</v>
      </c>
      <c r="D92" s="148">
        <f>'1-συμβολαια'!N92</f>
        <v>0</v>
      </c>
      <c r="E92" s="148">
        <f t="shared" si="1"/>
        <v>164</v>
      </c>
      <c r="F92" s="155">
        <v>61</v>
      </c>
      <c r="G92" s="155">
        <v>62</v>
      </c>
      <c r="H92" s="241">
        <v>63</v>
      </c>
      <c r="I92" s="317"/>
      <c r="J92" s="317"/>
      <c r="K92" s="317"/>
      <c r="L92" s="317"/>
      <c r="M92" s="317"/>
      <c r="N92" s="155"/>
      <c r="O92" s="155"/>
      <c r="P92" s="155"/>
      <c r="Q92" s="155"/>
      <c r="R92" s="155"/>
      <c r="S92" s="155"/>
      <c r="T92" s="155"/>
      <c r="U92" s="155"/>
      <c r="V92" s="155"/>
    </row>
    <row r="93" spans="1:22" s="149" customFormat="1">
      <c r="A93" s="153">
        <f>'1-συμβολαια'!A93</f>
        <v>0</v>
      </c>
      <c r="B93" s="165">
        <f>'1-συμβολαια'!C93</f>
        <v>0</v>
      </c>
      <c r="C93" s="147">
        <f>'1-συμβολαια'!L93</f>
        <v>164</v>
      </c>
      <c r="D93" s="148">
        <f>'1-συμβολαια'!N93</f>
        <v>0</v>
      </c>
      <c r="E93" s="148">
        <f t="shared" si="1"/>
        <v>164</v>
      </c>
      <c r="F93" s="155">
        <v>61</v>
      </c>
      <c r="G93" s="155">
        <v>62</v>
      </c>
      <c r="H93" s="241">
        <v>63</v>
      </c>
      <c r="I93" s="317"/>
      <c r="J93" s="317"/>
      <c r="K93" s="317"/>
      <c r="L93" s="317"/>
      <c r="M93" s="317"/>
      <c r="N93" s="155"/>
      <c r="O93" s="155"/>
      <c r="P93" s="155"/>
      <c r="Q93" s="155"/>
      <c r="R93" s="155"/>
      <c r="S93" s="155"/>
      <c r="T93" s="155"/>
      <c r="U93" s="155"/>
      <c r="V93" s="155"/>
    </row>
    <row r="94" spans="1:22" s="149" customFormat="1">
      <c r="A94" s="153">
        <f>'1-συμβολαια'!A94</f>
        <v>0</v>
      </c>
      <c r="B94" s="165">
        <f>'1-συμβολαια'!C94</f>
        <v>0</v>
      </c>
      <c r="C94" s="147">
        <f>'1-συμβολαια'!L94</f>
        <v>164</v>
      </c>
      <c r="D94" s="148">
        <f>'1-συμβολαια'!N94</f>
        <v>0</v>
      </c>
      <c r="E94" s="148">
        <f t="shared" si="1"/>
        <v>164</v>
      </c>
      <c r="F94" s="155">
        <v>61</v>
      </c>
      <c r="G94" s="155">
        <v>62</v>
      </c>
      <c r="H94" s="241">
        <v>63</v>
      </c>
      <c r="I94" s="317"/>
      <c r="J94" s="317"/>
      <c r="K94" s="317"/>
      <c r="L94" s="317"/>
      <c r="M94" s="317"/>
      <c r="N94" s="155"/>
      <c r="O94" s="155"/>
      <c r="P94" s="155"/>
      <c r="Q94" s="155"/>
      <c r="R94" s="155"/>
      <c r="S94" s="155"/>
      <c r="T94" s="155"/>
      <c r="U94" s="155"/>
      <c r="V94" s="155"/>
    </row>
    <row r="95" spans="1:22" s="149" customFormat="1">
      <c r="A95" s="153">
        <f>'1-συμβολαια'!A95</f>
        <v>0</v>
      </c>
      <c r="B95" s="165">
        <f>'1-συμβολαια'!C95</f>
        <v>0</v>
      </c>
      <c r="C95" s="147">
        <f>'1-συμβολαια'!L95</f>
        <v>164</v>
      </c>
      <c r="D95" s="148">
        <f>'1-συμβολαια'!N95</f>
        <v>0</v>
      </c>
      <c r="E95" s="148">
        <f t="shared" si="1"/>
        <v>164</v>
      </c>
      <c r="F95" s="155">
        <v>61</v>
      </c>
      <c r="G95" s="155">
        <v>62</v>
      </c>
      <c r="H95" s="241">
        <v>63</v>
      </c>
      <c r="I95" s="317"/>
      <c r="J95" s="317"/>
      <c r="K95" s="317"/>
      <c r="L95" s="317"/>
      <c r="M95" s="317"/>
      <c r="N95" s="155"/>
      <c r="O95" s="155"/>
      <c r="P95" s="155"/>
      <c r="Q95" s="155"/>
      <c r="R95" s="155"/>
      <c r="S95" s="155"/>
      <c r="T95" s="155"/>
      <c r="U95" s="155"/>
      <c r="V95" s="155"/>
    </row>
    <row r="96" spans="1:22" s="149" customFormat="1">
      <c r="A96" s="153">
        <f>'1-συμβολαια'!A96</f>
        <v>0</v>
      </c>
      <c r="B96" s="165">
        <f>'1-συμβολαια'!C96</f>
        <v>0</v>
      </c>
      <c r="C96" s="147">
        <f>'1-συμβολαια'!L96</f>
        <v>164</v>
      </c>
      <c r="D96" s="148">
        <f>'1-συμβολαια'!N96</f>
        <v>0</v>
      </c>
      <c r="E96" s="148">
        <f t="shared" si="1"/>
        <v>164</v>
      </c>
      <c r="F96" s="155">
        <v>61</v>
      </c>
      <c r="G96" s="155">
        <v>62</v>
      </c>
      <c r="H96" s="241">
        <v>63</v>
      </c>
      <c r="I96" s="317"/>
      <c r="J96" s="317"/>
      <c r="K96" s="317"/>
      <c r="L96" s="317"/>
      <c r="M96" s="317"/>
      <c r="N96" s="155"/>
      <c r="O96" s="155"/>
      <c r="P96" s="155"/>
      <c r="Q96" s="155"/>
      <c r="R96" s="155"/>
      <c r="S96" s="155"/>
      <c r="T96" s="155"/>
      <c r="U96" s="155"/>
      <c r="V96" s="155"/>
    </row>
    <row r="97" spans="1:22" s="149" customFormat="1">
      <c r="A97" s="153">
        <f>'1-συμβολαια'!A97</f>
        <v>0</v>
      </c>
      <c r="B97" s="165">
        <f>'1-συμβολαια'!C97</f>
        <v>0</v>
      </c>
      <c r="C97" s="147">
        <f>'1-συμβολαια'!L97</f>
        <v>164</v>
      </c>
      <c r="D97" s="148">
        <f>'1-συμβολαια'!N97</f>
        <v>0</v>
      </c>
      <c r="E97" s="148">
        <f t="shared" si="1"/>
        <v>164</v>
      </c>
      <c r="F97" s="155">
        <v>61</v>
      </c>
      <c r="G97" s="155">
        <v>62</v>
      </c>
      <c r="H97" s="241">
        <v>63</v>
      </c>
      <c r="I97" s="317"/>
      <c r="J97" s="317"/>
      <c r="K97" s="317"/>
      <c r="L97" s="317"/>
      <c r="M97" s="317"/>
      <c r="N97" s="155"/>
      <c r="O97" s="155"/>
      <c r="P97" s="155"/>
      <c r="Q97" s="155"/>
      <c r="R97" s="155"/>
      <c r="S97" s="155"/>
      <c r="T97" s="155"/>
      <c r="U97" s="155"/>
      <c r="V97" s="155"/>
    </row>
    <row r="98" spans="1:22" s="149" customFormat="1">
      <c r="A98" s="153">
        <f>'1-συμβολαια'!A98</f>
        <v>0</v>
      </c>
      <c r="B98" s="165">
        <f>'1-συμβολαια'!C98</f>
        <v>0</v>
      </c>
      <c r="C98" s="147">
        <f>'1-συμβολαια'!L98</f>
        <v>164</v>
      </c>
      <c r="D98" s="148">
        <f>'1-συμβολαια'!N98</f>
        <v>0</v>
      </c>
      <c r="E98" s="148">
        <f t="shared" si="1"/>
        <v>164</v>
      </c>
      <c r="F98" s="155">
        <v>61</v>
      </c>
      <c r="G98" s="155">
        <v>62</v>
      </c>
      <c r="H98" s="241">
        <v>63</v>
      </c>
      <c r="I98" s="317"/>
      <c r="J98" s="317"/>
      <c r="K98" s="317"/>
      <c r="L98" s="317"/>
      <c r="M98" s="317"/>
      <c r="N98" s="155"/>
      <c r="O98" s="155"/>
      <c r="P98" s="155"/>
      <c r="Q98" s="155"/>
      <c r="R98" s="155"/>
      <c r="S98" s="155"/>
      <c r="T98" s="155"/>
      <c r="U98" s="155"/>
      <c r="V98" s="155"/>
    </row>
    <row r="99" spans="1:22" s="149" customFormat="1">
      <c r="A99" s="153">
        <f>'1-συμβολαια'!A99</f>
        <v>0</v>
      </c>
      <c r="B99" s="165">
        <f>'1-συμβολαια'!C99</f>
        <v>0</v>
      </c>
      <c r="C99" s="147">
        <f>'1-συμβολαια'!L99</f>
        <v>164</v>
      </c>
      <c r="D99" s="148">
        <f>'1-συμβολαια'!N99</f>
        <v>0</v>
      </c>
      <c r="E99" s="148">
        <f t="shared" si="1"/>
        <v>164</v>
      </c>
      <c r="F99" s="155">
        <v>61</v>
      </c>
      <c r="G99" s="155">
        <v>62</v>
      </c>
      <c r="H99" s="241">
        <v>63</v>
      </c>
      <c r="I99" s="317"/>
      <c r="J99" s="317"/>
      <c r="K99" s="317"/>
      <c r="L99" s="317"/>
      <c r="M99" s="317"/>
      <c r="N99" s="155"/>
      <c r="O99" s="155"/>
      <c r="P99" s="155"/>
      <c r="Q99" s="155"/>
      <c r="R99" s="155"/>
      <c r="S99" s="155"/>
      <c r="T99" s="155"/>
      <c r="U99" s="155"/>
      <c r="V99" s="155"/>
    </row>
    <row r="100" spans="1:22" s="149" customFormat="1">
      <c r="A100" s="153">
        <f>'1-συμβολαια'!A100</f>
        <v>0</v>
      </c>
      <c r="B100" s="165">
        <f>'1-συμβολαια'!C100</f>
        <v>0</v>
      </c>
      <c r="C100" s="147">
        <f>'1-συμβολαια'!L100</f>
        <v>164</v>
      </c>
      <c r="D100" s="148">
        <f>'1-συμβολαια'!N100</f>
        <v>0</v>
      </c>
      <c r="E100" s="148">
        <f t="shared" si="1"/>
        <v>164</v>
      </c>
      <c r="F100" s="155">
        <v>61</v>
      </c>
      <c r="G100" s="155">
        <v>62</v>
      </c>
      <c r="H100" s="241">
        <v>63</v>
      </c>
      <c r="I100" s="317"/>
      <c r="J100" s="317"/>
      <c r="K100" s="317"/>
      <c r="L100" s="317"/>
      <c r="M100" s="317"/>
      <c r="N100" s="155"/>
      <c r="O100" s="155"/>
      <c r="P100" s="155"/>
      <c r="Q100" s="155"/>
      <c r="R100" s="155"/>
      <c r="S100" s="155"/>
      <c r="T100" s="155"/>
      <c r="U100" s="155"/>
      <c r="V100" s="155"/>
    </row>
    <row r="101" spans="1:22" s="149" customFormat="1">
      <c r="A101" s="153">
        <f>'1-συμβολαια'!A101</f>
        <v>0</v>
      </c>
      <c r="B101" s="165">
        <f>'1-συμβολαια'!C101</f>
        <v>0</v>
      </c>
      <c r="C101" s="147">
        <f>'1-συμβολαια'!L101</f>
        <v>164</v>
      </c>
      <c r="D101" s="148">
        <f>'1-συμβολαια'!N101</f>
        <v>0</v>
      </c>
      <c r="E101" s="148">
        <f t="shared" si="1"/>
        <v>164</v>
      </c>
      <c r="F101" s="155">
        <v>61</v>
      </c>
      <c r="G101" s="155">
        <v>62</v>
      </c>
      <c r="H101" s="241">
        <v>63</v>
      </c>
      <c r="I101" s="317"/>
      <c r="J101" s="317"/>
      <c r="K101" s="317"/>
      <c r="L101" s="317"/>
      <c r="M101" s="317"/>
      <c r="N101" s="155"/>
      <c r="O101" s="155"/>
      <c r="P101" s="155"/>
      <c r="Q101" s="155"/>
      <c r="R101" s="155"/>
      <c r="S101" s="155"/>
      <c r="T101" s="155"/>
      <c r="U101" s="155"/>
      <c r="V101" s="155"/>
    </row>
    <row r="102" spans="1:22" s="149" customFormat="1">
      <c r="A102" s="153">
        <f>'1-συμβολαια'!A102</f>
        <v>0</v>
      </c>
      <c r="B102" s="165">
        <f>'1-συμβολαια'!C102</f>
        <v>0</v>
      </c>
      <c r="C102" s="147">
        <f>'1-συμβολαια'!L102</f>
        <v>164</v>
      </c>
      <c r="D102" s="148">
        <f>'1-συμβολαια'!N102</f>
        <v>0</v>
      </c>
      <c r="E102" s="148">
        <f t="shared" si="1"/>
        <v>164</v>
      </c>
      <c r="F102" s="155">
        <v>61</v>
      </c>
      <c r="G102" s="155">
        <v>62</v>
      </c>
      <c r="H102" s="241">
        <v>63</v>
      </c>
      <c r="I102" s="317"/>
      <c r="J102" s="317"/>
      <c r="K102" s="317"/>
      <c r="L102" s="317"/>
      <c r="M102" s="317"/>
      <c r="N102" s="155"/>
      <c r="O102" s="155"/>
      <c r="P102" s="155"/>
      <c r="Q102" s="155"/>
      <c r="R102" s="155"/>
      <c r="S102" s="155"/>
      <c r="T102" s="155"/>
      <c r="U102" s="155"/>
      <c r="V102" s="155"/>
    </row>
    <row r="103" spans="1:22" s="149" customFormat="1">
      <c r="A103" s="153">
        <f>'1-συμβολαια'!A103</f>
        <v>0</v>
      </c>
      <c r="B103" s="165">
        <f>'1-συμβολαια'!C103</f>
        <v>0</v>
      </c>
      <c r="C103" s="147">
        <f>'1-συμβολαια'!L103</f>
        <v>164</v>
      </c>
      <c r="D103" s="148">
        <f>'1-συμβολαια'!N103</f>
        <v>0</v>
      </c>
      <c r="E103" s="148">
        <f t="shared" si="1"/>
        <v>164</v>
      </c>
      <c r="F103" s="155">
        <v>61</v>
      </c>
      <c r="G103" s="155">
        <v>62</v>
      </c>
      <c r="H103" s="241">
        <v>63</v>
      </c>
      <c r="I103" s="317"/>
      <c r="J103" s="317"/>
      <c r="K103" s="317"/>
      <c r="L103" s="317"/>
      <c r="M103" s="317"/>
      <c r="N103" s="155"/>
      <c r="O103" s="155"/>
      <c r="P103" s="155"/>
      <c r="Q103" s="155"/>
      <c r="R103" s="155"/>
      <c r="S103" s="155"/>
      <c r="T103" s="155"/>
      <c r="U103" s="155"/>
      <c r="V103" s="155"/>
    </row>
    <row r="104" spans="1:22" s="149" customFormat="1">
      <c r="A104" s="153">
        <f>'1-συμβολαια'!A104</f>
        <v>0</v>
      </c>
      <c r="B104" s="165">
        <f>'1-συμβολαια'!C104</f>
        <v>0</v>
      </c>
      <c r="C104" s="147">
        <f>'1-συμβολαια'!L104</f>
        <v>164</v>
      </c>
      <c r="D104" s="148">
        <f>'1-συμβολαια'!N104</f>
        <v>0</v>
      </c>
      <c r="E104" s="148">
        <f t="shared" si="1"/>
        <v>164</v>
      </c>
      <c r="F104" s="155">
        <v>61</v>
      </c>
      <c r="G104" s="155">
        <v>62</v>
      </c>
      <c r="H104" s="241">
        <v>63</v>
      </c>
      <c r="I104" s="317"/>
      <c r="J104" s="317"/>
      <c r="K104" s="317"/>
      <c r="L104" s="317"/>
      <c r="M104" s="317"/>
      <c r="N104" s="155"/>
      <c r="O104" s="155"/>
      <c r="P104" s="155"/>
      <c r="Q104" s="155"/>
      <c r="R104" s="155"/>
      <c r="S104" s="155"/>
      <c r="T104" s="155"/>
      <c r="U104" s="155"/>
      <c r="V104" s="155"/>
    </row>
    <row r="105" spans="1:22" s="149" customFormat="1">
      <c r="A105" s="153">
        <f>'1-συμβολαια'!A105</f>
        <v>0</v>
      </c>
      <c r="B105" s="165">
        <f>'1-συμβολαια'!C105</f>
        <v>0</v>
      </c>
      <c r="C105" s="147">
        <f>'1-συμβολαια'!L105</f>
        <v>164</v>
      </c>
      <c r="D105" s="148">
        <f>'1-συμβολαια'!N105</f>
        <v>0</v>
      </c>
      <c r="E105" s="148">
        <f t="shared" si="1"/>
        <v>164</v>
      </c>
      <c r="F105" s="155">
        <v>61</v>
      </c>
      <c r="G105" s="155">
        <v>62</v>
      </c>
      <c r="H105" s="241">
        <v>63</v>
      </c>
      <c r="I105" s="317"/>
      <c r="J105" s="317"/>
      <c r="K105" s="317"/>
      <c r="L105" s="317"/>
      <c r="M105" s="317"/>
      <c r="N105" s="155"/>
      <c r="O105" s="155"/>
      <c r="P105" s="155"/>
      <c r="Q105" s="155"/>
      <c r="R105" s="155"/>
      <c r="S105" s="155"/>
      <c r="T105" s="155"/>
      <c r="U105" s="155"/>
      <c r="V105" s="155"/>
    </row>
    <row r="106" spans="1:22" s="149" customFormat="1">
      <c r="A106" s="153">
        <f>'1-συμβολαια'!A106</f>
        <v>0</v>
      </c>
      <c r="B106" s="165">
        <f>'1-συμβολαια'!C106</f>
        <v>0</v>
      </c>
      <c r="C106" s="147">
        <f>'1-συμβολαια'!L106</f>
        <v>164</v>
      </c>
      <c r="D106" s="148">
        <f>'1-συμβολαια'!N106</f>
        <v>0</v>
      </c>
      <c r="E106" s="148">
        <f t="shared" si="1"/>
        <v>164</v>
      </c>
      <c r="F106" s="155">
        <v>61</v>
      </c>
      <c r="G106" s="155">
        <v>62</v>
      </c>
      <c r="H106" s="241">
        <v>63</v>
      </c>
      <c r="I106" s="317"/>
      <c r="J106" s="317"/>
      <c r="K106" s="317"/>
      <c r="L106" s="317"/>
      <c r="M106" s="317"/>
      <c r="N106" s="155"/>
      <c r="O106" s="155"/>
      <c r="P106" s="155"/>
      <c r="Q106" s="155"/>
      <c r="R106" s="155"/>
      <c r="S106" s="155"/>
      <c r="T106" s="155"/>
      <c r="U106" s="155"/>
      <c r="V106" s="155"/>
    </row>
    <row r="107" spans="1:22" s="149" customFormat="1">
      <c r="A107" s="153">
        <f>'1-συμβολαια'!A107</f>
        <v>0</v>
      </c>
      <c r="B107" s="165">
        <f>'1-συμβολαια'!C107</f>
        <v>0</v>
      </c>
      <c r="C107" s="147">
        <f>'1-συμβολαια'!L107</f>
        <v>164</v>
      </c>
      <c r="D107" s="148">
        <f>'1-συμβολαια'!N107</f>
        <v>0</v>
      </c>
      <c r="E107" s="148">
        <f t="shared" si="1"/>
        <v>164</v>
      </c>
      <c r="F107" s="155">
        <v>61</v>
      </c>
      <c r="G107" s="155">
        <v>62</v>
      </c>
      <c r="H107" s="241">
        <v>63</v>
      </c>
      <c r="I107" s="317"/>
      <c r="J107" s="317"/>
      <c r="K107" s="317"/>
      <c r="L107" s="317"/>
      <c r="M107" s="317"/>
      <c r="N107" s="155"/>
      <c r="O107" s="155"/>
      <c r="P107" s="155"/>
      <c r="Q107" s="155"/>
      <c r="R107" s="155"/>
      <c r="S107" s="155"/>
      <c r="T107" s="155"/>
      <c r="U107" s="155"/>
      <c r="V107" s="155"/>
    </row>
    <row r="108" spans="1:22" s="149" customFormat="1">
      <c r="A108" s="153">
        <f>'1-συμβολαια'!A108</f>
        <v>0</v>
      </c>
      <c r="B108" s="165">
        <f>'1-συμβολαια'!C108</f>
        <v>0</v>
      </c>
      <c r="C108" s="147">
        <f>'1-συμβολαια'!L108</f>
        <v>164</v>
      </c>
      <c r="D108" s="148">
        <f>'1-συμβολαια'!N108</f>
        <v>0</v>
      </c>
      <c r="E108" s="148">
        <f t="shared" si="1"/>
        <v>164</v>
      </c>
      <c r="F108" s="155">
        <v>61</v>
      </c>
      <c r="G108" s="155">
        <v>62</v>
      </c>
      <c r="H108" s="241">
        <v>63</v>
      </c>
      <c r="I108" s="317"/>
      <c r="J108" s="317"/>
      <c r="K108" s="317"/>
      <c r="L108" s="317"/>
      <c r="M108" s="317"/>
      <c r="N108" s="155"/>
      <c r="O108" s="155"/>
      <c r="P108" s="155"/>
      <c r="Q108" s="155"/>
      <c r="R108" s="155"/>
      <c r="S108" s="155"/>
      <c r="T108" s="155"/>
      <c r="U108" s="155"/>
      <c r="V108" s="155"/>
    </row>
    <row r="109" spans="1:22" s="149" customFormat="1">
      <c r="A109" s="153">
        <f>'1-συμβολαια'!A109</f>
        <v>0</v>
      </c>
      <c r="B109" s="165">
        <f>'1-συμβολαια'!C109</f>
        <v>0</v>
      </c>
      <c r="C109" s="147">
        <f>'1-συμβολαια'!L109</f>
        <v>164</v>
      </c>
      <c r="D109" s="148">
        <f>'1-συμβολαια'!N109</f>
        <v>0</v>
      </c>
      <c r="E109" s="148">
        <f t="shared" si="1"/>
        <v>164</v>
      </c>
      <c r="F109" s="155">
        <v>61</v>
      </c>
      <c r="G109" s="155">
        <v>62</v>
      </c>
      <c r="H109" s="241">
        <v>63</v>
      </c>
      <c r="I109" s="317"/>
      <c r="J109" s="317"/>
      <c r="K109" s="317"/>
      <c r="L109" s="317"/>
      <c r="M109" s="317"/>
      <c r="N109" s="155"/>
      <c r="O109" s="155"/>
      <c r="P109" s="155"/>
      <c r="Q109" s="155"/>
      <c r="R109" s="155"/>
      <c r="S109" s="155"/>
      <c r="T109" s="155"/>
      <c r="U109" s="155"/>
      <c r="V109" s="155"/>
    </row>
    <row r="110" spans="1:22" s="149" customFormat="1">
      <c r="A110" s="153">
        <f>'1-συμβολαια'!A110</f>
        <v>0</v>
      </c>
      <c r="B110" s="165">
        <f>'1-συμβολαια'!C110</f>
        <v>0</v>
      </c>
      <c r="C110" s="147">
        <f>'1-συμβολαια'!L110</f>
        <v>164</v>
      </c>
      <c r="D110" s="148">
        <f>'1-συμβολαια'!N110</f>
        <v>0</v>
      </c>
      <c r="E110" s="148">
        <f t="shared" si="1"/>
        <v>164</v>
      </c>
      <c r="F110" s="155">
        <v>61</v>
      </c>
      <c r="G110" s="155">
        <v>62</v>
      </c>
      <c r="H110" s="241">
        <v>63</v>
      </c>
      <c r="I110" s="317"/>
      <c r="J110" s="317"/>
      <c r="K110" s="317"/>
      <c r="L110" s="317"/>
      <c r="M110" s="317"/>
      <c r="N110" s="155"/>
      <c r="O110" s="155"/>
      <c r="P110" s="155"/>
      <c r="Q110" s="155"/>
      <c r="R110" s="155"/>
      <c r="S110" s="155"/>
      <c r="T110" s="155"/>
      <c r="U110" s="155"/>
      <c r="V110" s="155"/>
    </row>
    <row r="111" spans="1:22" s="149" customFormat="1">
      <c r="A111" s="153">
        <f>'1-συμβολαια'!A111</f>
        <v>0</v>
      </c>
      <c r="B111" s="165">
        <f>'1-συμβολαια'!C111</f>
        <v>0</v>
      </c>
      <c r="C111" s="147">
        <f>'1-συμβολαια'!L111</f>
        <v>164</v>
      </c>
      <c r="D111" s="148">
        <f>'1-συμβολαια'!N111</f>
        <v>0</v>
      </c>
      <c r="E111" s="148">
        <f t="shared" si="1"/>
        <v>164</v>
      </c>
      <c r="F111" s="155">
        <v>61</v>
      </c>
      <c r="G111" s="155">
        <v>62</v>
      </c>
      <c r="H111" s="241">
        <v>63</v>
      </c>
      <c r="I111" s="317"/>
      <c r="J111" s="317"/>
      <c r="K111" s="317"/>
      <c r="L111" s="317"/>
      <c r="M111" s="317"/>
      <c r="N111" s="155"/>
      <c r="O111" s="155"/>
      <c r="P111" s="155"/>
      <c r="Q111" s="155"/>
      <c r="R111" s="155"/>
      <c r="S111" s="155"/>
      <c r="T111" s="155"/>
      <c r="U111" s="155"/>
      <c r="V111" s="155"/>
    </row>
    <row r="112" spans="1:22" s="149" customFormat="1">
      <c r="A112" s="153">
        <f>'1-συμβολαια'!A112</f>
        <v>0</v>
      </c>
      <c r="B112" s="165">
        <f>'1-συμβολαια'!C112</f>
        <v>0</v>
      </c>
      <c r="C112" s="147">
        <f>'1-συμβολαια'!L112</f>
        <v>164</v>
      </c>
      <c r="D112" s="148">
        <f>'1-συμβολαια'!N112</f>
        <v>0</v>
      </c>
      <c r="E112" s="148">
        <f t="shared" si="1"/>
        <v>164</v>
      </c>
      <c r="F112" s="155">
        <v>61</v>
      </c>
      <c r="G112" s="155">
        <v>62</v>
      </c>
      <c r="H112" s="241">
        <v>63</v>
      </c>
      <c r="I112" s="317"/>
      <c r="J112" s="317"/>
      <c r="K112" s="317"/>
      <c r="L112" s="317"/>
      <c r="M112" s="317"/>
      <c r="N112" s="155"/>
      <c r="O112" s="155"/>
      <c r="P112" s="155"/>
      <c r="Q112" s="155"/>
      <c r="R112" s="155"/>
      <c r="S112" s="155"/>
      <c r="T112" s="155"/>
      <c r="U112" s="155"/>
      <c r="V112" s="155"/>
    </row>
    <row r="113" spans="1:22" s="149" customFormat="1">
      <c r="A113" s="153">
        <f>'1-συμβολαια'!A113</f>
        <v>0</v>
      </c>
      <c r="B113" s="165">
        <f>'1-συμβολαια'!C113</f>
        <v>0</v>
      </c>
      <c r="C113" s="147">
        <f>'1-συμβολαια'!L113</f>
        <v>164</v>
      </c>
      <c r="D113" s="148">
        <f>'1-συμβολαια'!N113</f>
        <v>0</v>
      </c>
      <c r="E113" s="148">
        <f t="shared" si="1"/>
        <v>164</v>
      </c>
      <c r="F113" s="155">
        <v>61</v>
      </c>
      <c r="G113" s="155">
        <v>62</v>
      </c>
      <c r="H113" s="241">
        <v>63</v>
      </c>
      <c r="I113" s="317"/>
      <c r="J113" s="317"/>
      <c r="K113" s="317"/>
      <c r="L113" s="317"/>
      <c r="M113" s="317"/>
      <c r="N113" s="155"/>
      <c r="O113" s="155"/>
      <c r="P113" s="155"/>
      <c r="Q113" s="155"/>
      <c r="R113" s="155"/>
      <c r="S113" s="155"/>
      <c r="T113" s="155"/>
      <c r="U113" s="155"/>
      <c r="V113" s="155"/>
    </row>
    <row r="114" spans="1:22" s="149" customFormat="1">
      <c r="A114" s="153">
        <f>'1-συμβολαια'!A114</f>
        <v>0</v>
      </c>
      <c r="B114" s="165">
        <f>'1-συμβολαια'!C114</f>
        <v>0</v>
      </c>
      <c r="C114" s="147">
        <f>'1-συμβολαια'!L114</f>
        <v>164</v>
      </c>
      <c r="D114" s="148">
        <f>'1-συμβολαια'!N114</f>
        <v>0</v>
      </c>
      <c r="E114" s="148">
        <f t="shared" si="1"/>
        <v>164</v>
      </c>
      <c r="F114" s="155">
        <v>61</v>
      </c>
      <c r="G114" s="155">
        <v>62</v>
      </c>
      <c r="H114" s="241">
        <v>63</v>
      </c>
      <c r="I114" s="317"/>
      <c r="J114" s="317"/>
      <c r="K114" s="317"/>
      <c r="L114" s="317"/>
      <c r="M114" s="317"/>
      <c r="N114" s="155"/>
      <c r="O114" s="155"/>
      <c r="P114" s="155"/>
      <c r="Q114" s="155"/>
      <c r="R114" s="155"/>
      <c r="S114" s="155"/>
      <c r="T114" s="155"/>
      <c r="U114" s="155"/>
      <c r="V114" s="155"/>
    </row>
    <row r="115" spans="1:22" s="149" customFormat="1">
      <c r="A115" s="153">
        <f>'1-συμβολαια'!A115</f>
        <v>0</v>
      </c>
      <c r="B115" s="165">
        <f>'1-συμβολαια'!C115</f>
        <v>0</v>
      </c>
      <c r="C115" s="147">
        <f>'1-συμβολαια'!L115</f>
        <v>164</v>
      </c>
      <c r="D115" s="148">
        <f>'1-συμβολαια'!N115</f>
        <v>0</v>
      </c>
      <c r="E115" s="148">
        <f t="shared" si="1"/>
        <v>164</v>
      </c>
      <c r="F115" s="155">
        <v>61</v>
      </c>
      <c r="G115" s="155">
        <v>62</v>
      </c>
      <c r="H115" s="241">
        <v>63</v>
      </c>
      <c r="I115" s="317"/>
      <c r="J115" s="317"/>
      <c r="K115" s="317"/>
      <c r="L115" s="317"/>
      <c r="M115" s="317"/>
      <c r="N115" s="155"/>
      <c r="O115" s="155"/>
      <c r="P115" s="155"/>
      <c r="Q115" s="155"/>
      <c r="R115" s="155"/>
      <c r="S115" s="155"/>
      <c r="T115" s="155"/>
      <c r="U115" s="155"/>
      <c r="V115" s="155"/>
    </row>
    <row r="116" spans="1:22" s="149" customFormat="1">
      <c r="A116" s="153">
        <f>'1-συμβολαια'!A116</f>
        <v>0</v>
      </c>
      <c r="B116" s="165">
        <f>'1-συμβολαια'!C116</f>
        <v>0</v>
      </c>
      <c r="C116" s="147">
        <f>'1-συμβολαια'!L116</f>
        <v>164</v>
      </c>
      <c r="D116" s="148">
        <f>'1-συμβολαια'!N116</f>
        <v>0</v>
      </c>
      <c r="E116" s="148">
        <f t="shared" si="1"/>
        <v>164</v>
      </c>
      <c r="F116" s="155">
        <v>61</v>
      </c>
      <c r="G116" s="155">
        <v>62</v>
      </c>
      <c r="H116" s="241">
        <v>63</v>
      </c>
      <c r="I116" s="317"/>
      <c r="J116" s="317"/>
      <c r="K116" s="317"/>
      <c r="L116" s="317"/>
      <c r="M116" s="317"/>
      <c r="N116" s="155"/>
      <c r="O116" s="155"/>
      <c r="P116" s="155"/>
      <c r="Q116" s="155"/>
      <c r="R116" s="155"/>
      <c r="S116" s="155"/>
      <c r="T116" s="155"/>
      <c r="U116" s="155"/>
      <c r="V116" s="155"/>
    </row>
    <row r="117" spans="1:22" s="149" customFormat="1">
      <c r="A117" s="153">
        <f>'1-συμβολαια'!A117</f>
        <v>0</v>
      </c>
      <c r="B117" s="165">
        <f>'1-συμβολαια'!C117</f>
        <v>0</v>
      </c>
      <c r="C117" s="147">
        <f>'1-συμβολαια'!L117</f>
        <v>164</v>
      </c>
      <c r="D117" s="148">
        <f>'1-συμβολαια'!N117</f>
        <v>0</v>
      </c>
      <c r="E117" s="148">
        <f t="shared" si="1"/>
        <v>164</v>
      </c>
      <c r="F117" s="155">
        <v>61</v>
      </c>
      <c r="G117" s="155">
        <v>62</v>
      </c>
      <c r="H117" s="241">
        <v>63</v>
      </c>
      <c r="I117" s="317"/>
      <c r="J117" s="317"/>
      <c r="K117" s="317"/>
      <c r="L117" s="317"/>
      <c r="M117" s="317"/>
      <c r="N117" s="155"/>
      <c r="O117" s="155"/>
      <c r="P117" s="155"/>
      <c r="Q117" s="155"/>
      <c r="R117" s="155"/>
      <c r="S117" s="155"/>
      <c r="T117" s="155"/>
      <c r="U117" s="155"/>
      <c r="V117" s="155"/>
    </row>
    <row r="118" spans="1:22" s="149" customFormat="1">
      <c r="A118" s="153">
        <f>'1-συμβολαια'!A118</f>
        <v>0</v>
      </c>
      <c r="B118" s="165">
        <f>'1-συμβολαια'!C118</f>
        <v>0</v>
      </c>
      <c r="C118" s="147">
        <f>'1-συμβολαια'!L118</f>
        <v>164</v>
      </c>
      <c r="D118" s="148">
        <f>'1-συμβολαια'!N118</f>
        <v>0</v>
      </c>
      <c r="E118" s="148">
        <f t="shared" si="1"/>
        <v>164</v>
      </c>
      <c r="F118" s="155">
        <v>61</v>
      </c>
      <c r="G118" s="155">
        <v>62</v>
      </c>
      <c r="H118" s="241">
        <v>63</v>
      </c>
      <c r="I118" s="317"/>
      <c r="J118" s="317"/>
      <c r="K118" s="317"/>
      <c r="L118" s="317"/>
      <c r="M118" s="317"/>
      <c r="N118" s="155"/>
      <c r="O118" s="155"/>
      <c r="P118" s="155"/>
      <c r="Q118" s="155"/>
      <c r="R118" s="155"/>
      <c r="S118" s="155"/>
      <c r="T118" s="155"/>
      <c r="U118" s="155"/>
      <c r="V118" s="155"/>
    </row>
    <row r="119" spans="1:22" s="149" customFormat="1">
      <c r="A119" s="153">
        <f>'1-συμβολαια'!A119</f>
        <v>0</v>
      </c>
      <c r="B119" s="165">
        <f>'1-συμβολαια'!C119</f>
        <v>0</v>
      </c>
      <c r="C119" s="147">
        <f>'1-συμβολαια'!L119</f>
        <v>164</v>
      </c>
      <c r="D119" s="148">
        <f>'1-συμβολαια'!N119</f>
        <v>0</v>
      </c>
      <c r="E119" s="148">
        <f t="shared" si="1"/>
        <v>164</v>
      </c>
      <c r="F119" s="155">
        <v>61</v>
      </c>
      <c r="G119" s="155">
        <v>62</v>
      </c>
      <c r="H119" s="241">
        <v>63</v>
      </c>
      <c r="I119" s="317"/>
      <c r="J119" s="317"/>
      <c r="K119" s="317"/>
      <c r="L119" s="317"/>
      <c r="M119" s="317"/>
      <c r="N119" s="155"/>
      <c r="O119" s="155"/>
      <c r="P119" s="155"/>
      <c r="Q119" s="155"/>
      <c r="R119" s="155"/>
      <c r="S119" s="155"/>
      <c r="T119" s="155"/>
      <c r="U119" s="155"/>
      <c r="V119" s="155"/>
    </row>
    <row r="120" spans="1:22" s="149" customFormat="1">
      <c r="A120" s="153">
        <f>'1-συμβολαια'!A120</f>
        <v>0</v>
      </c>
      <c r="B120" s="165">
        <f>'1-συμβολαια'!C120</f>
        <v>0</v>
      </c>
      <c r="C120" s="147">
        <f>'1-συμβολαια'!L120</f>
        <v>164</v>
      </c>
      <c r="D120" s="148">
        <f>'1-συμβολαια'!N120</f>
        <v>0</v>
      </c>
      <c r="E120" s="148">
        <f t="shared" si="1"/>
        <v>164</v>
      </c>
      <c r="F120" s="155">
        <v>61</v>
      </c>
      <c r="G120" s="155">
        <v>62</v>
      </c>
      <c r="H120" s="241">
        <v>63</v>
      </c>
      <c r="I120" s="317"/>
      <c r="J120" s="317"/>
      <c r="K120" s="317"/>
      <c r="L120" s="317"/>
      <c r="M120" s="317"/>
      <c r="N120" s="155"/>
      <c r="O120" s="155"/>
      <c r="P120" s="155"/>
      <c r="Q120" s="155"/>
      <c r="R120" s="155"/>
      <c r="S120" s="155"/>
      <c r="T120" s="155"/>
      <c r="U120" s="155"/>
      <c r="V120" s="155"/>
    </row>
    <row r="121" spans="1:22" s="149" customFormat="1">
      <c r="A121" s="153">
        <f>'1-συμβολαια'!A121</f>
        <v>0</v>
      </c>
      <c r="B121" s="165">
        <f>'1-συμβολαια'!C121</f>
        <v>0</v>
      </c>
      <c r="C121" s="147">
        <f>'1-συμβολαια'!L121</f>
        <v>164</v>
      </c>
      <c r="D121" s="148">
        <f>'1-συμβολαια'!N121</f>
        <v>0</v>
      </c>
      <c r="E121" s="148">
        <f t="shared" si="1"/>
        <v>164</v>
      </c>
      <c r="F121" s="155">
        <v>61</v>
      </c>
      <c r="G121" s="155">
        <v>62</v>
      </c>
      <c r="H121" s="241">
        <v>63</v>
      </c>
      <c r="I121" s="317"/>
      <c r="J121" s="317"/>
      <c r="K121" s="317"/>
      <c r="L121" s="317"/>
      <c r="M121" s="317"/>
      <c r="N121" s="155"/>
      <c r="O121" s="155"/>
      <c r="P121" s="155"/>
      <c r="Q121" s="155"/>
      <c r="R121" s="155"/>
      <c r="S121" s="155"/>
      <c r="T121" s="155"/>
      <c r="U121" s="155"/>
      <c r="V121" s="155"/>
    </row>
    <row r="122" spans="1:22" s="149" customFormat="1">
      <c r="A122" s="153">
        <f>'1-συμβολαια'!A122</f>
        <v>0</v>
      </c>
      <c r="B122" s="165">
        <f>'1-συμβολαια'!C122</f>
        <v>0</v>
      </c>
      <c r="C122" s="147">
        <f>'1-συμβολαια'!L122</f>
        <v>164</v>
      </c>
      <c r="D122" s="148">
        <f>'1-συμβολαια'!N122</f>
        <v>0</v>
      </c>
      <c r="E122" s="148">
        <f t="shared" si="1"/>
        <v>164</v>
      </c>
      <c r="F122" s="155">
        <v>61</v>
      </c>
      <c r="G122" s="155">
        <v>62</v>
      </c>
      <c r="H122" s="241">
        <v>63</v>
      </c>
      <c r="I122" s="317"/>
      <c r="J122" s="317"/>
      <c r="K122" s="317"/>
      <c r="L122" s="317"/>
      <c r="M122" s="317"/>
      <c r="N122" s="155"/>
      <c r="O122" s="155"/>
      <c r="P122" s="155"/>
      <c r="Q122" s="155"/>
      <c r="R122" s="155"/>
      <c r="S122" s="155"/>
      <c r="T122" s="155"/>
      <c r="U122" s="155"/>
      <c r="V122" s="155"/>
    </row>
    <row r="123" spans="1:22" s="149" customFormat="1">
      <c r="A123" s="153">
        <f>'1-συμβολαια'!A123</f>
        <v>0</v>
      </c>
      <c r="B123" s="165">
        <f>'1-συμβολαια'!C123</f>
        <v>0</v>
      </c>
      <c r="C123" s="147">
        <f>'1-συμβολαια'!L123</f>
        <v>164</v>
      </c>
      <c r="D123" s="148">
        <f>'1-συμβολαια'!N123</f>
        <v>0</v>
      </c>
      <c r="E123" s="148">
        <f t="shared" si="1"/>
        <v>164</v>
      </c>
      <c r="F123" s="155">
        <v>61</v>
      </c>
      <c r="G123" s="155">
        <v>62</v>
      </c>
      <c r="H123" s="241">
        <v>63</v>
      </c>
      <c r="I123" s="317"/>
      <c r="J123" s="317"/>
      <c r="K123" s="317"/>
      <c r="L123" s="317"/>
      <c r="M123" s="317"/>
      <c r="N123" s="155"/>
      <c r="O123" s="155"/>
      <c r="P123" s="155"/>
      <c r="Q123" s="155"/>
      <c r="R123" s="155"/>
      <c r="S123" s="155"/>
      <c r="T123" s="155"/>
      <c r="U123" s="155"/>
      <c r="V123" s="155"/>
    </row>
    <row r="124" spans="1:22" s="149" customFormat="1">
      <c r="A124" s="153">
        <f>'1-συμβολαια'!A124</f>
        <v>0</v>
      </c>
      <c r="B124" s="165">
        <f>'1-συμβολαια'!C124</f>
        <v>0</v>
      </c>
      <c r="C124" s="147">
        <f>'1-συμβολαια'!L124</f>
        <v>164</v>
      </c>
      <c r="D124" s="148">
        <f>'1-συμβολαια'!N124</f>
        <v>0</v>
      </c>
      <c r="E124" s="148">
        <f t="shared" si="1"/>
        <v>164</v>
      </c>
      <c r="F124" s="155">
        <v>61</v>
      </c>
      <c r="G124" s="155">
        <v>62</v>
      </c>
      <c r="H124" s="241">
        <v>63</v>
      </c>
      <c r="I124" s="317"/>
      <c r="J124" s="317"/>
      <c r="K124" s="317"/>
      <c r="L124" s="317"/>
      <c r="M124" s="317"/>
      <c r="N124" s="155"/>
      <c r="O124" s="155"/>
      <c r="P124" s="155"/>
      <c r="Q124" s="155"/>
      <c r="R124" s="155"/>
      <c r="S124" s="155"/>
      <c r="T124" s="155"/>
      <c r="U124" s="155"/>
      <c r="V124" s="155"/>
    </row>
    <row r="125" spans="1:22" s="149" customFormat="1">
      <c r="A125" s="153">
        <f>'1-συμβολαια'!A125</f>
        <v>0</v>
      </c>
      <c r="B125" s="165">
        <f>'1-συμβολαια'!C125</f>
        <v>0</v>
      </c>
      <c r="C125" s="147">
        <f>'1-συμβολαια'!L125</f>
        <v>164</v>
      </c>
      <c r="D125" s="148">
        <f>'1-συμβολαια'!N125</f>
        <v>0</v>
      </c>
      <c r="E125" s="148">
        <f t="shared" si="1"/>
        <v>164</v>
      </c>
      <c r="F125" s="155">
        <v>61</v>
      </c>
      <c r="G125" s="155">
        <v>62</v>
      </c>
      <c r="H125" s="241">
        <v>63</v>
      </c>
      <c r="I125" s="317"/>
      <c r="J125" s="317"/>
      <c r="K125" s="317"/>
      <c r="L125" s="317"/>
      <c r="M125" s="317"/>
      <c r="N125" s="155"/>
      <c r="O125" s="155"/>
      <c r="P125" s="155"/>
      <c r="Q125" s="155"/>
      <c r="R125" s="155"/>
      <c r="S125" s="155"/>
      <c r="T125" s="155"/>
      <c r="U125" s="155"/>
      <c r="V125" s="155"/>
    </row>
    <row r="126" spans="1:22" s="149" customFormat="1">
      <c r="A126" s="153">
        <f>'1-συμβολαια'!A126</f>
        <v>0</v>
      </c>
      <c r="B126" s="165">
        <f>'1-συμβολαια'!C126</f>
        <v>0</v>
      </c>
      <c r="C126" s="147">
        <f>'1-συμβολαια'!L126</f>
        <v>164</v>
      </c>
      <c r="D126" s="148">
        <f>'1-συμβολαια'!N126</f>
        <v>0</v>
      </c>
      <c r="E126" s="148">
        <f t="shared" si="1"/>
        <v>164</v>
      </c>
      <c r="F126" s="155">
        <v>61</v>
      </c>
      <c r="G126" s="155">
        <v>62</v>
      </c>
      <c r="H126" s="241">
        <v>63</v>
      </c>
      <c r="I126" s="317"/>
      <c r="J126" s="317"/>
      <c r="K126" s="317"/>
      <c r="L126" s="317"/>
      <c r="M126" s="317"/>
      <c r="N126" s="155"/>
      <c r="O126" s="155"/>
      <c r="P126" s="155"/>
      <c r="Q126" s="155"/>
      <c r="R126" s="155"/>
      <c r="S126" s="155"/>
      <c r="T126" s="155"/>
      <c r="U126" s="155"/>
      <c r="V126" s="155"/>
    </row>
    <row r="127" spans="1:22" s="149" customFormat="1">
      <c r="A127" s="153">
        <f>'1-συμβολαια'!A127</f>
        <v>0</v>
      </c>
      <c r="B127" s="165">
        <f>'1-συμβολαια'!C127</f>
        <v>0</v>
      </c>
      <c r="C127" s="147">
        <f>'1-συμβολαια'!L127</f>
        <v>164</v>
      </c>
      <c r="D127" s="148">
        <f>'1-συμβολαια'!N127</f>
        <v>0</v>
      </c>
      <c r="E127" s="148">
        <f t="shared" si="1"/>
        <v>164</v>
      </c>
      <c r="F127" s="155">
        <v>61</v>
      </c>
      <c r="G127" s="155">
        <v>62</v>
      </c>
      <c r="H127" s="241">
        <v>63</v>
      </c>
      <c r="I127" s="317"/>
      <c r="J127" s="317"/>
      <c r="K127" s="317"/>
      <c r="L127" s="317"/>
      <c r="M127" s="317"/>
      <c r="N127" s="155"/>
      <c r="O127" s="155"/>
      <c r="P127" s="155"/>
      <c r="Q127" s="155"/>
      <c r="R127" s="155"/>
      <c r="S127" s="155"/>
      <c r="T127" s="155"/>
      <c r="U127" s="155"/>
      <c r="V127" s="155"/>
    </row>
    <row r="128" spans="1:22" s="149" customFormat="1">
      <c r="A128" s="153">
        <f>'1-συμβολαια'!A128</f>
        <v>0</v>
      </c>
      <c r="B128" s="165">
        <f>'1-συμβολαια'!C128</f>
        <v>0</v>
      </c>
      <c r="C128" s="147">
        <f>'1-συμβολαια'!L128</f>
        <v>164</v>
      </c>
      <c r="D128" s="148">
        <f>'1-συμβολαια'!N128</f>
        <v>0</v>
      </c>
      <c r="E128" s="148">
        <f t="shared" si="1"/>
        <v>164</v>
      </c>
      <c r="F128" s="155">
        <v>61</v>
      </c>
      <c r="G128" s="155">
        <v>62</v>
      </c>
      <c r="H128" s="241">
        <v>63</v>
      </c>
      <c r="I128" s="317"/>
      <c r="J128" s="317"/>
      <c r="K128" s="317"/>
      <c r="L128" s="317"/>
      <c r="M128" s="317"/>
      <c r="N128" s="155"/>
      <c r="O128" s="155"/>
      <c r="P128" s="155"/>
      <c r="Q128" s="155"/>
      <c r="R128" s="155"/>
      <c r="S128" s="155"/>
      <c r="T128" s="155"/>
      <c r="U128" s="155"/>
      <c r="V128" s="155"/>
    </row>
    <row r="129" spans="1:22" s="149" customFormat="1">
      <c r="A129" s="153">
        <f>'1-συμβολαια'!A129</f>
        <v>0</v>
      </c>
      <c r="B129" s="165">
        <f>'1-συμβολαια'!C129</f>
        <v>0</v>
      </c>
      <c r="C129" s="147">
        <f>'1-συμβολαια'!L129</f>
        <v>164</v>
      </c>
      <c r="D129" s="148">
        <f>'1-συμβολαια'!N129</f>
        <v>0</v>
      </c>
      <c r="E129" s="148">
        <f t="shared" si="1"/>
        <v>164</v>
      </c>
      <c r="F129" s="155">
        <v>61</v>
      </c>
      <c r="G129" s="155">
        <v>62</v>
      </c>
      <c r="H129" s="241">
        <v>63</v>
      </c>
      <c r="I129" s="317"/>
      <c r="J129" s="317"/>
      <c r="K129" s="317"/>
      <c r="L129" s="317"/>
      <c r="M129" s="317"/>
      <c r="N129" s="155"/>
      <c r="O129" s="155"/>
      <c r="P129" s="155"/>
      <c r="Q129" s="155"/>
      <c r="R129" s="155"/>
      <c r="S129" s="155"/>
      <c r="T129" s="155"/>
      <c r="U129" s="155"/>
      <c r="V129" s="155"/>
    </row>
    <row r="130" spans="1:22" s="149" customFormat="1">
      <c r="A130" s="153">
        <f>'1-συμβολαια'!A130</f>
        <v>0</v>
      </c>
      <c r="B130" s="165">
        <f>'1-συμβολαια'!C130</f>
        <v>0</v>
      </c>
      <c r="C130" s="147">
        <f>'1-συμβολαια'!L130</f>
        <v>164</v>
      </c>
      <c r="D130" s="148">
        <f>'1-συμβολαια'!N130</f>
        <v>0</v>
      </c>
      <c r="E130" s="148">
        <f t="shared" si="1"/>
        <v>164</v>
      </c>
      <c r="F130" s="155">
        <v>61</v>
      </c>
      <c r="G130" s="155">
        <v>62</v>
      </c>
      <c r="H130" s="241">
        <v>63</v>
      </c>
      <c r="I130" s="317"/>
      <c r="J130" s="317"/>
      <c r="K130" s="317"/>
      <c r="L130" s="317"/>
      <c r="M130" s="317"/>
      <c r="N130" s="155"/>
      <c r="O130" s="155"/>
      <c r="P130" s="155"/>
      <c r="Q130" s="155"/>
      <c r="R130" s="155"/>
      <c r="S130" s="155"/>
      <c r="T130" s="155"/>
      <c r="U130" s="155"/>
      <c r="V130" s="155"/>
    </row>
    <row r="131" spans="1:22" s="149" customFormat="1">
      <c r="A131" s="153">
        <f>'1-συμβολαια'!A131</f>
        <v>0</v>
      </c>
      <c r="B131" s="165">
        <f>'1-συμβολαια'!C131</f>
        <v>0</v>
      </c>
      <c r="C131" s="147">
        <f>'1-συμβολαια'!L131</f>
        <v>164</v>
      </c>
      <c r="D131" s="148">
        <f>'1-συμβολαια'!N131</f>
        <v>0</v>
      </c>
      <c r="E131" s="148">
        <f t="shared" ref="E131:E173" si="2">C131-D131</f>
        <v>164</v>
      </c>
      <c r="F131" s="155">
        <v>61</v>
      </c>
      <c r="G131" s="155">
        <v>62</v>
      </c>
      <c r="H131" s="241">
        <v>63</v>
      </c>
      <c r="I131" s="317"/>
      <c r="J131" s="317"/>
      <c r="K131" s="317"/>
      <c r="L131" s="317"/>
      <c r="M131" s="317"/>
      <c r="N131" s="155"/>
      <c r="O131" s="155"/>
      <c r="P131" s="155"/>
      <c r="Q131" s="155"/>
      <c r="R131" s="155"/>
      <c r="S131" s="155"/>
      <c r="T131" s="155"/>
      <c r="U131" s="155"/>
      <c r="V131" s="155"/>
    </row>
    <row r="132" spans="1:22" s="149" customFormat="1">
      <c r="A132" s="153">
        <f>'1-συμβολαια'!A132</f>
        <v>0</v>
      </c>
      <c r="B132" s="165">
        <f>'1-συμβολαια'!C132</f>
        <v>0</v>
      </c>
      <c r="C132" s="147">
        <f>'1-συμβολαια'!L132</f>
        <v>164</v>
      </c>
      <c r="D132" s="148">
        <f>'1-συμβολαια'!N132</f>
        <v>0</v>
      </c>
      <c r="E132" s="148">
        <f t="shared" si="2"/>
        <v>164</v>
      </c>
      <c r="F132" s="155">
        <v>61</v>
      </c>
      <c r="G132" s="155">
        <v>62</v>
      </c>
      <c r="H132" s="241">
        <v>63</v>
      </c>
      <c r="I132" s="317"/>
      <c r="J132" s="317"/>
      <c r="K132" s="317"/>
      <c r="L132" s="317"/>
      <c r="M132" s="317"/>
      <c r="N132" s="155"/>
      <c r="O132" s="155"/>
      <c r="P132" s="155"/>
      <c r="Q132" s="155"/>
      <c r="R132" s="155"/>
      <c r="S132" s="155"/>
      <c r="T132" s="155"/>
      <c r="U132" s="155"/>
      <c r="V132" s="155"/>
    </row>
    <row r="133" spans="1:22" s="149" customFormat="1">
      <c r="A133" s="153">
        <f>'1-συμβολαια'!A133</f>
        <v>0</v>
      </c>
      <c r="B133" s="165">
        <f>'1-συμβολαια'!C133</f>
        <v>0</v>
      </c>
      <c r="C133" s="147">
        <f>'1-συμβολαια'!L133</f>
        <v>164</v>
      </c>
      <c r="D133" s="148">
        <f>'1-συμβολαια'!N133</f>
        <v>0</v>
      </c>
      <c r="E133" s="148">
        <f t="shared" si="2"/>
        <v>164</v>
      </c>
      <c r="F133" s="155">
        <v>61</v>
      </c>
      <c r="G133" s="155">
        <v>62</v>
      </c>
      <c r="H133" s="241">
        <v>63</v>
      </c>
      <c r="I133" s="317"/>
      <c r="J133" s="317"/>
      <c r="K133" s="317"/>
      <c r="L133" s="317"/>
      <c r="M133" s="317"/>
      <c r="N133" s="155"/>
      <c r="O133" s="155"/>
      <c r="P133" s="155"/>
      <c r="Q133" s="155"/>
      <c r="R133" s="155"/>
      <c r="S133" s="155"/>
      <c r="T133" s="155"/>
      <c r="U133" s="155"/>
      <c r="V133" s="155"/>
    </row>
    <row r="134" spans="1:22" s="149" customFormat="1">
      <c r="A134" s="153">
        <f>'1-συμβολαια'!A134</f>
        <v>0</v>
      </c>
      <c r="B134" s="165">
        <f>'1-συμβολαια'!C134</f>
        <v>0</v>
      </c>
      <c r="C134" s="147">
        <f>'1-συμβολαια'!L134</f>
        <v>164</v>
      </c>
      <c r="D134" s="148">
        <f>'1-συμβολαια'!N134</f>
        <v>0</v>
      </c>
      <c r="E134" s="148">
        <f t="shared" si="2"/>
        <v>164</v>
      </c>
      <c r="F134" s="155">
        <v>61</v>
      </c>
      <c r="G134" s="155">
        <v>62</v>
      </c>
      <c r="H134" s="241">
        <v>63</v>
      </c>
      <c r="I134" s="317"/>
      <c r="J134" s="317"/>
      <c r="K134" s="317"/>
      <c r="L134" s="317"/>
      <c r="M134" s="317"/>
      <c r="N134" s="155"/>
      <c r="O134" s="155"/>
      <c r="P134" s="155"/>
      <c r="Q134" s="155"/>
      <c r="R134" s="155"/>
      <c r="S134" s="155"/>
      <c r="T134" s="155"/>
      <c r="U134" s="155"/>
      <c r="V134" s="155"/>
    </row>
    <row r="135" spans="1:22" s="149" customFormat="1">
      <c r="A135" s="153">
        <f>'1-συμβολαια'!A135</f>
        <v>0</v>
      </c>
      <c r="B135" s="165">
        <f>'1-συμβολαια'!C135</f>
        <v>0</v>
      </c>
      <c r="C135" s="147">
        <f>'1-συμβολαια'!L135</f>
        <v>164</v>
      </c>
      <c r="D135" s="148">
        <f>'1-συμβολαια'!N135</f>
        <v>0</v>
      </c>
      <c r="E135" s="148">
        <f t="shared" si="2"/>
        <v>164</v>
      </c>
      <c r="F135" s="155">
        <v>61</v>
      </c>
      <c r="G135" s="155">
        <v>62</v>
      </c>
      <c r="H135" s="241">
        <v>63</v>
      </c>
      <c r="I135" s="317"/>
      <c r="J135" s="317"/>
      <c r="K135" s="317"/>
      <c r="L135" s="317"/>
      <c r="M135" s="317"/>
      <c r="N135" s="155"/>
      <c r="O135" s="155"/>
      <c r="P135" s="155"/>
      <c r="Q135" s="155"/>
      <c r="R135" s="155"/>
      <c r="S135" s="155"/>
      <c r="T135" s="155"/>
      <c r="U135" s="155"/>
      <c r="V135" s="155"/>
    </row>
    <row r="136" spans="1:22" s="149" customFormat="1">
      <c r="A136" s="153">
        <f>'1-συμβολαια'!A136</f>
        <v>0</v>
      </c>
      <c r="B136" s="165">
        <f>'1-συμβολαια'!C136</f>
        <v>0</v>
      </c>
      <c r="C136" s="147">
        <f>'1-συμβολαια'!L136</f>
        <v>164</v>
      </c>
      <c r="D136" s="148">
        <f>'1-συμβολαια'!N136</f>
        <v>0</v>
      </c>
      <c r="E136" s="148">
        <f t="shared" si="2"/>
        <v>164</v>
      </c>
      <c r="F136" s="155">
        <v>61</v>
      </c>
      <c r="G136" s="155">
        <v>62</v>
      </c>
      <c r="H136" s="241">
        <v>63</v>
      </c>
      <c r="I136" s="317"/>
      <c r="J136" s="317"/>
      <c r="K136" s="317"/>
      <c r="L136" s="317"/>
      <c r="M136" s="317"/>
      <c r="N136" s="155"/>
      <c r="O136" s="155"/>
      <c r="P136" s="155"/>
      <c r="Q136" s="155"/>
      <c r="R136" s="155"/>
      <c r="S136" s="155"/>
      <c r="T136" s="155"/>
      <c r="U136" s="155"/>
      <c r="V136" s="155"/>
    </row>
    <row r="137" spans="1:22" s="149" customFormat="1">
      <c r="A137" s="153">
        <f>'1-συμβολαια'!A137</f>
        <v>0</v>
      </c>
      <c r="B137" s="165">
        <f>'1-συμβολαια'!C137</f>
        <v>0</v>
      </c>
      <c r="C137" s="147">
        <f>'1-συμβολαια'!L137</f>
        <v>164</v>
      </c>
      <c r="D137" s="148">
        <f>'1-συμβολαια'!N137</f>
        <v>0</v>
      </c>
      <c r="E137" s="148">
        <f t="shared" si="2"/>
        <v>164</v>
      </c>
      <c r="F137" s="155">
        <v>61</v>
      </c>
      <c r="G137" s="155">
        <v>62</v>
      </c>
      <c r="H137" s="241">
        <v>63</v>
      </c>
      <c r="I137" s="317"/>
      <c r="J137" s="317"/>
      <c r="K137" s="317"/>
      <c r="L137" s="317"/>
      <c r="M137" s="317"/>
      <c r="N137" s="155"/>
      <c r="O137" s="155"/>
      <c r="P137" s="155"/>
      <c r="Q137" s="155"/>
      <c r="R137" s="155"/>
      <c r="S137" s="155"/>
      <c r="T137" s="155"/>
      <c r="U137" s="155"/>
      <c r="V137" s="155"/>
    </row>
    <row r="138" spans="1:22" s="149" customFormat="1">
      <c r="A138" s="153">
        <f>'1-συμβολαια'!A138</f>
        <v>0</v>
      </c>
      <c r="B138" s="165">
        <f>'1-συμβολαια'!C138</f>
        <v>0</v>
      </c>
      <c r="C138" s="147">
        <f>'1-συμβολαια'!L138</f>
        <v>164</v>
      </c>
      <c r="D138" s="148">
        <f>'1-συμβολαια'!N138</f>
        <v>0</v>
      </c>
      <c r="E138" s="148">
        <f t="shared" si="2"/>
        <v>164</v>
      </c>
      <c r="F138" s="155">
        <v>61</v>
      </c>
      <c r="G138" s="155">
        <v>62</v>
      </c>
      <c r="H138" s="241">
        <v>63</v>
      </c>
      <c r="I138" s="317"/>
      <c r="J138" s="317"/>
      <c r="K138" s="317"/>
      <c r="L138" s="317"/>
      <c r="M138" s="317"/>
      <c r="N138" s="155"/>
      <c r="O138" s="155"/>
      <c r="P138" s="155"/>
      <c r="Q138" s="155"/>
      <c r="R138" s="155"/>
      <c r="S138" s="155"/>
      <c r="T138" s="155"/>
      <c r="U138" s="155"/>
      <c r="V138" s="155"/>
    </row>
    <row r="139" spans="1:22" s="149" customFormat="1">
      <c r="A139" s="153">
        <f>'1-συμβολαια'!A139</f>
        <v>0</v>
      </c>
      <c r="B139" s="165">
        <f>'1-συμβολαια'!C139</f>
        <v>0</v>
      </c>
      <c r="C139" s="147">
        <f>'1-συμβολαια'!L139</f>
        <v>164</v>
      </c>
      <c r="D139" s="148">
        <f>'1-συμβολαια'!N139</f>
        <v>0</v>
      </c>
      <c r="E139" s="148">
        <f t="shared" si="2"/>
        <v>164</v>
      </c>
      <c r="F139" s="155">
        <v>61</v>
      </c>
      <c r="G139" s="155">
        <v>62</v>
      </c>
      <c r="H139" s="241">
        <v>63</v>
      </c>
      <c r="I139" s="317"/>
      <c r="J139" s="317"/>
      <c r="K139" s="317"/>
      <c r="L139" s="317"/>
      <c r="M139" s="317"/>
      <c r="N139" s="155"/>
      <c r="O139" s="155"/>
      <c r="P139" s="155"/>
      <c r="Q139" s="155"/>
      <c r="R139" s="155"/>
      <c r="S139" s="155"/>
      <c r="T139" s="155"/>
      <c r="U139" s="155"/>
      <c r="V139" s="155"/>
    </row>
    <row r="140" spans="1:22" s="149" customFormat="1">
      <c r="A140" s="153">
        <f>'1-συμβολαια'!A140</f>
        <v>0</v>
      </c>
      <c r="B140" s="165">
        <f>'1-συμβολαια'!C140</f>
        <v>0</v>
      </c>
      <c r="C140" s="147">
        <f>'1-συμβολαια'!L140</f>
        <v>164</v>
      </c>
      <c r="D140" s="148">
        <f>'1-συμβολαια'!N140</f>
        <v>0</v>
      </c>
      <c r="E140" s="148">
        <f t="shared" si="2"/>
        <v>164</v>
      </c>
      <c r="F140" s="155">
        <v>61</v>
      </c>
      <c r="G140" s="155">
        <v>62</v>
      </c>
      <c r="H140" s="241">
        <v>63</v>
      </c>
      <c r="I140" s="317"/>
      <c r="J140" s="317"/>
      <c r="K140" s="317"/>
      <c r="L140" s="317"/>
      <c r="M140" s="317"/>
      <c r="N140" s="155"/>
      <c r="O140" s="155"/>
      <c r="P140" s="155"/>
      <c r="Q140" s="155"/>
      <c r="R140" s="155"/>
      <c r="S140" s="155"/>
      <c r="T140" s="155"/>
      <c r="U140" s="155"/>
      <c r="V140" s="155"/>
    </row>
    <row r="141" spans="1:22" s="149" customFormat="1">
      <c r="A141" s="153">
        <f>'1-συμβολαια'!A141</f>
        <v>0</v>
      </c>
      <c r="B141" s="165">
        <f>'1-συμβολαια'!C141</f>
        <v>0</v>
      </c>
      <c r="C141" s="147">
        <f>'1-συμβολαια'!L141</f>
        <v>164</v>
      </c>
      <c r="D141" s="148">
        <f>'1-συμβολαια'!N141</f>
        <v>0</v>
      </c>
      <c r="E141" s="148">
        <f t="shared" si="2"/>
        <v>164</v>
      </c>
      <c r="F141" s="155">
        <v>61</v>
      </c>
      <c r="G141" s="155">
        <v>62</v>
      </c>
      <c r="H141" s="241">
        <v>63</v>
      </c>
      <c r="I141" s="317"/>
      <c r="J141" s="317"/>
      <c r="K141" s="317"/>
      <c r="L141" s="317"/>
      <c r="M141" s="317"/>
      <c r="N141" s="155"/>
      <c r="O141" s="155"/>
      <c r="P141" s="155"/>
      <c r="Q141" s="155"/>
      <c r="R141" s="155"/>
      <c r="S141" s="155"/>
      <c r="T141" s="155"/>
      <c r="U141" s="155"/>
      <c r="V141" s="155"/>
    </row>
    <row r="142" spans="1:22" s="149" customFormat="1">
      <c r="A142" s="153">
        <f>'1-συμβολαια'!A142</f>
        <v>0</v>
      </c>
      <c r="B142" s="165">
        <f>'1-συμβολαια'!C142</f>
        <v>0</v>
      </c>
      <c r="C142" s="147">
        <f>'1-συμβολαια'!L142</f>
        <v>164</v>
      </c>
      <c r="D142" s="148">
        <f>'1-συμβολαια'!N142</f>
        <v>0</v>
      </c>
      <c r="E142" s="148">
        <f t="shared" si="2"/>
        <v>164</v>
      </c>
      <c r="F142" s="155">
        <v>61</v>
      </c>
      <c r="G142" s="155">
        <v>62</v>
      </c>
      <c r="H142" s="241">
        <v>63</v>
      </c>
      <c r="I142" s="317"/>
      <c r="J142" s="317"/>
      <c r="K142" s="317"/>
      <c r="L142" s="317"/>
      <c r="M142" s="317"/>
      <c r="N142" s="155"/>
      <c r="O142" s="155"/>
      <c r="P142" s="155"/>
      <c r="Q142" s="155"/>
      <c r="R142" s="155"/>
      <c r="S142" s="155"/>
      <c r="T142" s="155"/>
      <c r="U142" s="155"/>
      <c r="V142" s="155"/>
    </row>
    <row r="143" spans="1:22" s="149" customFormat="1">
      <c r="A143" s="153">
        <f>'1-συμβολαια'!A143</f>
        <v>0</v>
      </c>
      <c r="B143" s="165">
        <f>'1-συμβολαια'!C143</f>
        <v>0</v>
      </c>
      <c r="C143" s="147">
        <f>'1-συμβολαια'!L143</f>
        <v>164</v>
      </c>
      <c r="D143" s="148">
        <f>'1-συμβολαια'!N143</f>
        <v>0</v>
      </c>
      <c r="E143" s="148">
        <f t="shared" si="2"/>
        <v>164</v>
      </c>
      <c r="F143" s="155">
        <v>61</v>
      </c>
      <c r="G143" s="155">
        <v>62</v>
      </c>
      <c r="H143" s="241">
        <v>63</v>
      </c>
      <c r="I143" s="317"/>
      <c r="J143" s="317"/>
      <c r="K143" s="317"/>
      <c r="L143" s="317"/>
      <c r="M143" s="317"/>
      <c r="N143" s="155"/>
      <c r="O143" s="155"/>
      <c r="P143" s="155"/>
      <c r="Q143" s="155"/>
      <c r="R143" s="155"/>
      <c r="S143" s="155"/>
      <c r="T143" s="155"/>
      <c r="U143" s="155"/>
      <c r="V143" s="155"/>
    </row>
    <row r="144" spans="1:22" s="149" customFormat="1">
      <c r="A144" s="153">
        <f>'1-συμβολαια'!A144</f>
        <v>0</v>
      </c>
      <c r="B144" s="165">
        <f>'1-συμβολαια'!C144</f>
        <v>0</v>
      </c>
      <c r="C144" s="147">
        <f>'1-συμβολαια'!L144</f>
        <v>164</v>
      </c>
      <c r="D144" s="148">
        <f>'1-συμβολαια'!N144</f>
        <v>0</v>
      </c>
      <c r="E144" s="148">
        <f t="shared" si="2"/>
        <v>164</v>
      </c>
      <c r="F144" s="155">
        <v>61</v>
      </c>
      <c r="G144" s="155">
        <v>62</v>
      </c>
      <c r="H144" s="241">
        <v>63</v>
      </c>
      <c r="I144" s="317"/>
      <c r="J144" s="317"/>
      <c r="K144" s="317"/>
      <c r="L144" s="317"/>
      <c r="M144" s="317"/>
      <c r="N144" s="155"/>
      <c r="O144" s="155"/>
      <c r="P144" s="155"/>
      <c r="Q144" s="155"/>
      <c r="R144" s="155"/>
      <c r="S144" s="155"/>
      <c r="T144" s="155"/>
      <c r="U144" s="155"/>
      <c r="V144" s="155"/>
    </row>
    <row r="145" spans="1:22" s="149" customFormat="1">
      <c r="A145" s="153">
        <f>'1-συμβολαια'!A145</f>
        <v>0</v>
      </c>
      <c r="B145" s="165">
        <f>'1-συμβολαια'!C145</f>
        <v>0</v>
      </c>
      <c r="C145" s="147">
        <f>'1-συμβολαια'!L145</f>
        <v>164</v>
      </c>
      <c r="D145" s="148">
        <f>'1-συμβολαια'!N145</f>
        <v>0</v>
      </c>
      <c r="E145" s="148">
        <f t="shared" si="2"/>
        <v>164</v>
      </c>
      <c r="F145" s="155">
        <v>61</v>
      </c>
      <c r="G145" s="155">
        <v>62</v>
      </c>
      <c r="H145" s="241">
        <v>63</v>
      </c>
      <c r="I145" s="317"/>
      <c r="J145" s="317"/>
      <c r="K145" s="317"/>
      <c r="L145" s="317"/>
      <c r="M145" s="317"/>
      <c r="N145" s="155"/>
      <c r="O145" s="155"/>
      <c r="P145" s="155"/>
      <c r="Q145" s="155"/>
      <c r="R145" s="155"/>
      <c r="S145" s="155"/>
      <c r="T145" s="155"/>
      <c r="U145" s="155"/>
      <c r="V145" s="155"/>
    </row>
    <row r="146" spans="1:22" s="149" customFormat="1">
      <c r="A146" s="153">
        <f>'1-συμβολαια'!A146</f>
        <v>0</v>
      </c>
      <c r="B146" s="165">
        <f>'1-συμβολαια'!C146</f>
        <v>0</v>
      </c>
      <c r="C146" s="147">
        <f>'1-συμβολαια'!L146</f>
        <v>164</v>
      </c>
      <c r="D146" s="148">
        <f>'1-συμβολαια'!N146</f>
        <v>0</v>
      </c>
      <c r="E146" s="148">
        <f t="shared" si="2"/>
        <v>164</v>
      </c>
      <c r="F146" s="155">
        <v>61</v>
      </c>
      <c r="G146" s="155">
        <v>62</v>
      </c>
      <c r="H146" s="241">
        <v>63</v>
      </c>
      <c r="I146" s="317"/>
      <c r="J146" s="317"/>
      <c r="K146" s="317"/>
      <c r="L146" s="317"/>
      <c r="M146" s="317"/>
      <c r="N146" s="155"/>
      <c r="O146" s="155"/>
      <c r="P146" s="155"/>
      <c r="Q146" s="155"/>
      <c r="R146" s="155"/>
      <c r="S146" s="155"/>
      <c r="T146" s="155"/>
      <c r="U146" s="155"/>
      <c r="V146" s="155"/>
    </row>
    <row r="147" spans="1:22" s="149" customFormat="1">
      <c r="A147" s="153">
        <f>'1-συμβολαια'!A147</f>
        <v>0</v>
      </c>
      <c r="B147" s="165">
        <f>'1-συμβολαια'!C147</f>
        <v>0</v>
      </c>
      <c r="C147" s="147">
        <f>'1-συμβολαια'!L147</f>
        <v>164</v>
      </c>
      <c r="D147" s="148">
        <f>'1-συμβολαια'!N147</f>
        <v>0</v>
      </c>
      <c r="E147" s="148">
        <f t="shared" si="2"/>
        <v>164</v>
      </c>
      <c r="F147" s="155">
        <v>61</v>
      </c>
      <c r="G147" s="155">
        <v>62</v>
      </c>
      <c r="H147" s="241">
        <v>63</v>
      </c>
      <c r="I147" s="317"/>
      <c r="J147" s="317"/>
      <c r="K147" s="317"/>
      <c r="L147" s="317"/>
      <c r="M147" s="317"/>
      <c r="N147" s="155"/>
      <c r="O147" s="155"/>
      <c r="P147" s="155"/>
      <c r="Q147" s="155"/>
      <c r="R147" s="155"/>
      <c r="S147" s="155"/>
      <c r="T147" s="155"/>
      <c r="U147" s="155"/>
      <c r="V147" s="155"/>
    </row>
    <row r="148" spans="1:22" s="149" customFormat="1">
      <c r="A148" s="153">
        <f>'1-συμβολαια'!A148</f>
        <v>0</v>
      </c>
      <c r="B148" s="165">
        <f>'1-συμβολαια'!C148</f>
        <v>0</v>
      </c>
      <c r="C148" s="147">
        <f>'1-συμβολαια'!L148</f>
        <v>164</v>
      </c>
      <c r="D148" s="148">
        <f>'1-συμβολαια'!N148</f>
        <v>0</v>
      </c>
      <c r="E148" s="148">
        <f t="shared" si="2"/>
        <v>164</v>
      </c>
      <c r="F148" s="155">
        <v>61</v>
      </c>
      <c r="G148" s="155">
        <v>62</v>
      </c>
      <c r="H148" s="241">
        <v>63</v>
      </c>
      <c r="I148" s="317"/>
      <c r="J148" s="317"/>
      <c r="K148" s="317"/>
      <c r="L148" s="317"/>
      <c r="M148" s="317"/>
      <c r="N148" s="155"/>
      <c r="O148" s="155"/>
      <c r="P148" s="155"/>
      <c r="Q148" s="155"/>
      <c r="R148" s="155"/>
      <c r="S148" s="155"/>
      <c r="T148" s="155"/>
      <c r="U148" s="155"/>
      <c r="V148" s="155"/>
    </row>
    <row r="149" spans="1:22" s="149" customFormat="1">
      <c r="A149" s="153">
        <f>'1-συμβολαια'!A149</f>
        <v>0</v>
      </c>
      <c r="B149" s="165">
        <f>'1-συμβολαια'!C149</f>
        <v>0</v>
      </c>
      <c r="C149" s="147">
        <f>'1-συμβολαια'!L149</f>
        <v>164</v>
      </c>
      <c r="D149" s="148">
        <f>'1-συμβολαια'!N149</f>
        <v>0</v>
      </c>
      <c r="E149" s="148">
        <f t="shared" si="2"/>
        <v>164</v>
      </c>
      <c r="F149" s="155">
        <v>61</v>
      </c>
      <c r="G149" s="155">
        <v>62</v>
      </c>
      <c r="H149" s="241">
        <v>63</v>
      </c>
      <c r="I149" s="317"/>
      <c r="J149" s="317"/>
      <c r="K149" s="317"/>
      <c r="L149" s="317"/>
      <c r="M149" s="317"/>
      <c r="N149" s="155"/>
      <c r="O149" s="155"/>
      <c r="P149" s="155"/>
      <c r="Q149" s="155"/>
      <c r="R149" s="155"/>
      <c r="S149" s="155"/>
      <c r="T149" s="155"/>
      <c r="U149" s="155"/>
      <c r="V149" s="155"/>
    </row>
    <row r="150" spans="1:22" s="149" customFormat="1">
      <c r="A150" s="153">
        <f>'1-συμβολαια'!A150</f>
        <v>0</v>
      </c>
      <c r="B150" s="165">
        <f>'1-συμβολαια'!C150</f>
        <v>0</v>
      </c>
      <c r="C150" s="147">
        <f>'1-συμβολαια'!L150</f>
        <v>164</v>
      </c>
      <c r="D150" s="148">
        <f>'1-συμβολαια'!N150</f>
        <v>0</v>
      </c>
      <c r="E150" s="148">
        <f t="shared" si="2"/>
        <v>164</v>
      </c>
      <c r="F150" s="155">
        <v>61</v>
      </c>
      <c r="G150" s="155">
        <v>62</v>
      </c>
      <c r="H150" s="241">
        <v>63</v>
      </c>
      <c r="I150" s="317"/>
      <c r="J150" s="317"/>
      <c r="K150" s="317"/>
      <c r="L150" s="317"/>
      <c r="M150" s="317"/>
      <c r="N150" s="155"/>
      <c r="O150" s="155"/>
      <c r="P150" s="155"/>
      <c r="Q150" s="155"/>
      <c r="R150" s="155"/>
      <c r="S150" s="155"/>
      <c r="T150" s="155"/>
      <c r="U150" s="155"/>
      <c r="V150" s="155"/>
    </row>
    <row r="151" spans="1:22" s="149" customFormat="1">
      <c r="A151" s="153">
        <f>'1-συμβολαια'!A151</f>
        <v>0</v>
      </c>
      <c r="B151" s="165">
        <f>'1-συμβολαια'!C151</f>
        <v>0</v>
      </c>
      <c r="C151" s="147">
        <f>'1-συμβολαια'!L151</f>
        <v>164</v>
      </c>
      <c r="D151" s="148">
        <f>'1-συμβολαια'!N151</f>
        <v>0</v>
      </c>
      <c r="E151" s="148">
        <f t="shared" si="2"/>
        <v>164</v>
      </c>
      <c r="F151" s="155">
        <v>61</v>
      </c>
      <c r="G151" s="155">
        <v>62</v>
      </c>
      <c r="H151" s="241">
        <v>63</v>
      </c>
      <c r="I151" s="317"/>
      <c r="J151" s="317"/>
      <c r="K151" s="317"/>
      <c r="L151" s="317"/>
      <c r="M151" s="317"/>
      <c r="N151" s="155"/>
      <c r="O151" s="155"/>
      <c r="P151" s="155"/>
      <c r="Q151" s="155"/>
      <c r="R151" s="155"/>
      <c r="S151" s="155"/>
      <c r="T151" s="155"/>
      <c r="U151" s="155"/>
      <c r="V151" s="155"/>
    </row>
    <row r="152" spans="1:22" s="149" customFormat="1">
      <c r="A152" s="153">
        <f>'1-συμβολαια'!A152</f>
        <v>0</v>
      </c>
      <c r="B152" s="165">
        <f>'1-συμβολαια'!C152</f>
        <v>0</v>
      </c>
      <c r="C152" s="147">
        <f>'1-συμβολαια'!L152</f>
        <v>164</v>
      </c>
      <c r="D152" s="148">
        <f>'1-συμβολαια'!N152</f>
        <v>0</v>
      </c>
      <c r="E152" s="148">
        <f t="shared" si="2"/>
        <v>164</v>
      </c>
      <c r="F152" s="155">
        <v>61</v>
      </c>
      <c r="G152" s="155">
        <v>62</v>
      </c>
      <c r="H152" s="241">
        <v>63</v>
      </c>
      <c r="I152" s="317"/>
      <c r="J152" s="317"/>
      <c r="K152" s="317"/>
      <c r="L152" s="317"/>
      <c r="M152" s="317"/>
      <c r="N152" s="155"/>
      <c r="O152" s="155"/>
      <c r="P152" s="155"/>
      <c r="Q152" s="155"/>
      <c r="R152" s="155"/>
      <c r="S152" s="155"/>
      <c r="T152" s="155"/>
      <c r="U152" s="155"/>
      <c r="V152" s="155"/>
    </row>
    <row r="153" spans="1:22" s="149" customFormat="1">
      <c r="A153" s="153">
        <f>'1-συμβολαια'!A153</f>
        <v>0</v>
      </c>
      <c r="B153" s="165">
        <f>'1-συμβολαια'!C153</f>
        <v>0</v>
      </c>
      <c r="C153" s="147">
        <f>'1-συμβολαια'!L153</f>
        <v>164</v>
      </c>
      <c r="D153" s="148">
        <f>'1-συμβολαια'!N153</f>
        <v>0</v>
      </c>
      <c r="E153" s="148">
        <f t="shared" si="2"/>
        <v>164</v>
      </c>
      <c r="F153" s="155">
        <v>61</v>
      </c>
      <c r="G153" s="155">
        <v>62</v>
      </c>
      <c r="H153" s="241">
        <v>63</v>
      </c>
      <c r="I153" s="317"/>
      <c r="J153" s="317"/>
      <c r="K153" s="317"/>
      <c r="L153" s="317"/>
      <c r="M153" s="317"/>
      <c r="N153" s="155"/>
      <c r="O153" s="155"/>
      <c r="P153" s="155"/>
      <c r="Q153" s="155"/>
      <c r="R153" s="155"/>
      <c r="S153" s="155"/>
      <c r="T153" s="155"/>
      <c r="U153" s="155"/>
      <c r="V153" s="155"/>
    </row>
    <row r="154" spans="1:22" s="149" customFormat="1">
      <c r="A154" s="153">
        <f>'1-συμβολαια'!A154</f>
        <v>0</v>
      </c>
      <c r="B154" s="165">
        <f>'1-συμβολαια'!C154</f>
        <v>0</v>
      </c>
      <c r="C154" s="147">
        <f>'1-συμβολαια'!L154</f>
        <v>164</v>
      </c>
      <c r="D154" s="148">
        <f>'1-συμβολαια'!N154</f>
        <v>0</v>
      </c>
      <c r="E154" s="148">
        <f t="shared" si="2"/>
        <v>164</v>
      </c>
      <c r="F154" s="155">
        <v>61</v>
      </c>
      <c r="G154" s="155">
        <v>62</v>
      </c>
      <c r="H154" s="241">
        <v>63</v>
      </c>
      <c r="I154" s="317"/>
      <c r="J154" s="317"/>
      <c r="K154" s="317"/>
      <c r="L154" s="317"/>
      <c r="M154" s="317"/>
      <c r="N154" s="155"/>
      <c r="O154" s="155"/>
      <c r="P154" s="155"/>
      <c r="Q154" s="155"/>
      <c r="R154" s="155"/>
      <c r="S154" s="155"/>
      <c r="T154" s="155"/>
      <c r="U154" s="155"/>
      <c r="V154" s="155"/>
    </row>
    <row r="155" spans="1:22" s="149" customFormat="1">
      <c r="A155" s="153">
        <f>'1-συμβολαια'!A155</f>
        <v>0</v>
      </c>
      <c r="B155" s="165">
        <f>'1-συμβολαια'!C155</f>
        <v>0</v>
      </c>
      <c r="C155" s="147">
        <f>'1-συμβολαια'!L155</f>
        <v>164</v>
      </c>
      <c r="D155" s="148">
        <f>'1-συμβολαια'!N155</f>
        <v>0</v>
      </c>
      <c r="E155" s="148">
        <f t="shared" si="2"/>
        <v>164</v>
      </c>
      <c r="F155" s="155">
        <v>61</v>
      </c>
      <c r="G155" s="155">
        <v>62</v>
      </c>
      <c r="H155" s="241">
        <v>63</v>
      </c>
      <c r="I155" s="317"/>
      <c r="J155" s="317"/>
      <c r="K155" s="317"/>
      <c r="L155" s="317"/>
      <c r="M155" s="317"/>
      <c r="N155" s="155"/>
      <c r="O155" s="155"/>
      <c r="P155" s="155"/>
      <c r="Q155" s="155"/>
      <c r="R155" s="155"/>
      <c r="S155" s="155"/>
      <c r="T155" s="155"/>
      <c r="U155" s="155"/>
      <c r="V155" s="155"/>
    </row>
    <row r="156" spans="1:22" s="149" customFormat="1">
      <c r="A156" s="153">
        <f>'1-συμβολαια'!A156</f>
        <v>0</v>
      </c>
      <c r="B156" s="165">
        <f>'1-συμβολαια'!C156</f>
        <v>0</v>
      </c>
      <c r="C156" s="147">
        <f>'1-συμβολαια'!L156</f>
        <v>164</v>
      </c>
      <c r="D156" s="148">
        <f>'1-συμβολαια'!N156</f>
        <v>0</v>
      </c>
      <c r="E156" s="148">
        <f t="shared" si="2"/>
        <v>164</v>
      </c>
      <c r="F156" s="155">
        <v>61</v>
      </c>
      <c r="G156" s="155">
        <v>62</v>
      </c>
      <c r="H156" s="241">
        <v>63</v>
      </c>
      <c r="I156" s="317"/>
      <c r="J156" s="317"/>
      <c r="K156" s="317"/>
      <c r="L156" s="317"/>
      <c r="M156" s="317"/>
      <c r="N156" s="155"/>
      <c r="O156" s="155"/>
      <c r="P156" s="155"/>
      <c r="Q156" s="155"/>
      <c r="R156" s="155"/>
      <c r="S156" s="155"/>
      <c r="T156" s="155"/>
      <c r="U156" s="155"/>
      <c r="V156" s="155"/>
    </row>
    <row r="157" spans="1:22" s="149" customFormat="1">
      <c r="A157" s="153">
        <f>'1-συμβολαια'!A157</f>
        <v>0</v>
      </c>
      <c r="B157" s="165">
        <f>'1-συμβολαια'!C157</f>
        <v>0</v>
      </c>
      <c r="C157" s="147">
        <f>'1-συμβολαια'!L157</f>
        <v>164</v>
      </c>
      <c r="D157" s="148">
        <f>'1-συμβολαια'!N157</f>
        <v>0</v>
      </c>
      <c r="E157" s="148">
        <f t="shared" si="2"/>
        <v>164</v>
      </c>
      <c r="F157" s="155">
        <v>61</v>
      </c>
      <c r="G157" s="155">
        <v>62</v>
      </c>
      <c r="H157" s="241">
        <v>63</v>
      </c>
      <c r="I157" s="317"/>
      <c r="J157" s="317"/>
      <c r="K157" s="317"/>
      <c r="L157" s="317"/>
      <c r="M157" s="317"/>
      <c r="N157" s="155"/>
      <c r="O157" s="155"/>
      <c r="P157" s="155"/>
      <c r="Q157" s="155"/>
      <c r="R157" s="155"/>
      <c r="S157" s="155"/>
      <c r="T157" s="155"/>
      <c r="U157" s="155"/>
      <c r="V157" s="155"/>
    </row>
    <row r="158" spans="1:22" s="149" customFormat="1">
      <c r="A158" s="153">
        <f>'1-συμβολαια'!A158</f>
        <v>0</v>
      </c>
      <c r="B158" s="165">
        <f>'1-συμβολαια'!C158</f>
        <v>0</v>
      </c>
      <c r="C158" s="147">
        <f>'1-συμβολαια'!L158</f>
        <v>164</v>
      </c>
      <c r="D158" s="148">
        <f>'1-συμβολαια'!N158</f>
        <v>0</v>
      </c>
      <c r="E158" s="148">
        <f t="shared" si="2"/>
        <v>164</v>
      </c>
      <c r="F158" s="155">
        <v>61</v>
      </c>
      <c r="G158" s="155">
        <v>62</v>
      </c>
      <c r="H158" s="241">
        <v>63</v>
      </c>
      <c r="I158" s="317"/>
      <c r="J158" s="317"/>
      <c r="K158" s="317"/>
      <c r="L158" s="317"/>
      <c r="M158" s="317"/>
      <c r="N158" s="155"/>
      <c r="O158" s="155"/>
      <c r="P158" s="155"/>
      <c r="Q158" s="155"/>
      <c r="R158" s="155"/>
      <c r="S158" s="155"/>
      <c r="T158" s="155"/>
      <c r="U158" s="155"/>
      <c r="V158" s="155"/>
    </row>
    <row r="159" spans="1:22" s="149" customFormat="1">
      <c r="A159" s="153">
        <f>'1-συμβολαια'!A159</f>
        <v>0</v>
      </c>
      <c r="B159" s="165">
        <f>'1-συμβολαια'!C159</f>
        <v>0</v>
      </c>
      <c r="C159" s="147">
        <f>'1-συμβολαια'!L159</f>
        <v>164</v>
      </c>
      <c r="D159" s="148">
        <f>'1-συμβολαια'!N159</f>
        <v>0</v>
      </c>
      <c r="E159" s="148">
        <f t="shared" si="2"/>
        <v>164</v>
      </c>
      <c r="F159" s="155">
        <v>61</v>
      </c>
      <c r="G159" s="155">
        <v>62</v>
      </c>
      <c r="H159" s="241">
        <v>63</v>
      </c>
      <c r="I159" s="317"/>
      <c r="J159" s="317"/>
      <c r="K159" s="317"/>
      <c r="L159" s="317"/>
      <c r="M159" s="317"/>
      <c r="N159" s="155"/>
      <c r="O159" s="155"/>
      <c r="P159" s="155"/>
      <c r="Q159" s="155"/>
      <c r="R159" s="155"/>
      <c r="S159" s="155"/>
      <c r="T159" s="155"/>
      <c r="U159" s="155"/>
      <c r="V159" s="155"/>
    </row>
    <row r="160" spans="1:22" s="149" customFormat="1">
      <c r="A160" s="153">
        <f>'1-συμβολαια'!A160</f>
        <v>0</v>
      </c>
      <c r="B160" s="165">
        <f>'1-συμβολαια'!C160</f>
        <v>0</v>
      </c>
      <c r="C160" s="147">
        <f>'1-συμβολαια'!L160</f>
        <v>164</v>
      </c>
      <c r="D160" s="148">
        <f>'1-συμβολαια'!N160</f>
        <v>0</v>
      </c>
      <c r="E160" s="148">
        <f t="shared" si="2"/>
        <v>164</v>
      </c>
      <c r="F160" s="155">
        <v>61</v>
      </c>
      <c r="G160" s="155">
        <v>62</v>
      </c>
      <c r="H160" s="241">
        <v>63</v>
      </c>
      <c r="I160" s="317"/>
      <c r="J160" s="317"/>
      <c r="K160" s="317"/>
      <c r="L160" s="317"/>
      <c r="M160" s="317"/>
      <c r="N160" s="155"/>
      <c r="O160" s="155"/>
      <c r="P160" s="155"/>
      <c r="Q160" s="155"/>
      <c r="R160" s="155"/>
      <c r="S160" s="155"/>
      <c r="T160" s="155"/>
      <c r="U160" s="155"/>
      <c r="V160" s="155"/>
    </row>
    <row r="161" spans="1:22" s="149" customFormat="1">
      <c r="A161" s="153">
        <f>'1-συμβολαια'!A161</f>
        <v>0</v>
      </c>
      <c r="B161" s="165">
        <f>'1-συμβολαια'!C161</f>
        <v>0</v>
      </c>
      <c r="C161" s="147">
        <f>'1-συμβολαια'!L161</f>
        <v>164</v>
      </c>
      <c r="D161" s="148">
        <f>'1-συμβολαια'!N161</f>
        <v>0</v>
      </c>
      <c r="E161" s="148">
        <f t="shared" si="2"/>
        <v>164</v>
      </c>
      <c r="F161" s="155">
        <v>61</v>
      </c>
      <c r="G161" s="155">
        <v>62</v>
      </c>
      <c r="H161" s="241">
        <v>63</v>
      </c>
      <c r="I161" s="317"/>
      <c r="J161" s="317"/>
      <c r="K161" s="317"/>
      <c r="L161" s="317"/>
      <c r="M161" s="317"/>
      <c r="N161" s="155"/>
      <c r="O161" s="155"/>
      <c r="P161" s="155"/>
      <c r="Q161" s="155"/>
      <c r="R161" s="155"/>
      <c r="S161" s="155"/>
      <c r="T161" s="155"/>
      <c r="U161" s="155"/>
      <c r="V161" s="155"/>
    </row>
    <row r="162" spans="1:22" s="149" customFormat="1">
      <c r="A162" s="153">
        <f>'1-συμβολαια'!A162</f>
        <v>0</v>
      </c>
      <c r="B162" s="165">
        <f>'1-συμβολαια'!C162</f>
        <v>0</v>
      </c>
      <c r="C162" s="147">
        <f>'1-συμβολαια'!L162</f>
        <v>164</v>
      </c>
      <c r="D162" s="148">
        <f>'1-συμβολαια'!N162</f>
        <v>0</v>
      </c>
      <c r="E162" s="148">
        <f t="shared" si="2"/>
        <v>164</v>
      </c>
      <c r="F162" s="155">
        <v>61</v>
      </c>
      <c r="G162" s="155">
        <v>62</v>
      </c>
      <c r="H162" s="241">
        <v>63</v>
      </c>
      <c r="I162" s="317"/>
      <c r="J162" s="317"/>
      <c r="K162" s="317"/>
      <c r="L162" s="317"/>
      <c r="M162" s="317"/>
      <c r="N162" s="155"/>
      <c r="O162" s="155"/>
      <c r="P162" s="155"/>
      <c r="Q162" s="155"/>
      <c r="R162" s="155"/>
      <c r="S162" s="155"/>
      <c r="T162" s="155"/>
      <c r="U162" s="155"/>
      <c r="V162" s="155"/>
    </row>
    <row r="163" spans="1:22" s="149" customFormat="1">
      <c r="A163" s="153">
        <f>'1-συμβολαια'!A163</f>
        <v>0</v>
      </c>
      <c r="B163" s="165">
        <f>'1-συμβολαια'!C163</f>
        <v>0</v>
      </c>
      <c r="C163" s="147">
        <f>'1-συμβολαια'!L163</f>
        <v>164</v>
      </c>
      <c r="D163" s="148">
        <f>'1-συμβολαια'!N163</f>
        <v>0</v>
      </c>
      <c r="E163" s="148">
        <f t="shared" si="2"/>
        <v>164</v>
      </c>
      <c r="F163" s="155">
        <v>61</v>
      </c>
      <c r="G163" s="155">
        <v>62</v>
      </c>
      <c r="H163" s="241">
        <v>63</v>
      </c>
      <c r="I163" s="317"/>
      <c r="J163" s="317"/>
      <c r="K163" s="317"/>
      <c r="L163" s="317"/>
      <c r="M163" s="317"/>
      <c r="N163" s="155"/>
      <c r="O163" s="155"/>
      <c r="P163" s="155"/>
      <c r="Q163" s="155"/>
      <c r="R163" s="155"/>
      <c r="S163" s="155"/>
      <c r="T163" s="155"/>
      <c r="U163" s="155"/>
      <c r="V163" s="155"/>
    </row>
    <row r="164" spans="1:22" s="149" customFormat="1">
      <c r="A164" s="153">
        <f>'1-συμβολαια'!A164</f>
        <v>0</v>
      </c>
      <c r="B164" s="165">
        <f>'1-συμβολαια'!C164</f>
        <v>0</v>
      </c>
      <c r="C164" s="147">
        <f>'1-συμβολαια'!L164</f>
        <v>164</v>
      </c>
      <c r="D164" s="148">
        <f>'1-συμβολαια'!N164</f>
        <v>0</v>
      </c>
      <c r="E164" s="148">
        <f t="shared" si="2"/>
        <v>164</v>
      </c>
      <c r="F164" s="155">
        <v>61</v>
      </c>
      <c r="G164" s="155">
        <v>62</v>
      </c>
      <c r="H164" s="241">
        <v>63</v>
      </c>
      <c r="I164" s="317"/>
      <c r="J164" s="317"/>
      <c r="K164" s="317"/>
      <c r="L164" s="317"/>
      <c r="M164" s="317"/>
      <c r="N164" s="155"/>
      <c r="O164" s="155"/>
      <c r="P164" s="155"/>
      <c r="Q164" s="155"/>
      <c r="R164" s="155"/>
      <c r="S164" s="155"/>
      <c r="T164" s="155"/>
      <c r="U164" s="155"/>
      <c r="V164" s="155"/>
    </row>
    <row r="165" spans="1:22" s="149" customFormat="1">
      <c r="A165" s="153">
        <f>'1-συμβολαια'!A165</f>
        <v>0</v>
      </c>
      <c r="B165" s="165">
        <f>'1-συμβολαια'!C165</f>
        <v>0</v>
      </c>
      <c r="C165" s="147">
        <f>'1-συμβολαια'!L165</f>
        <v>164</v>
      </c>
      <c r="D165" s="148">
        <f>'1-συμβολαια'!N165</f>
        <v>0</v>
      </c>
      <c r="E165" s="148">
        <f t="shared" si="2"/>
        <v>164</v>
      </c>
      <c r="F165" s="155">
        <v>61</v>
      </c>
      <c r="G165" s="155">
        <v>62</v>
      </c>
      <c r="H165" s="241">
        <v>63</v>
      </c>
      <c r="I165" s="317"/>
      <c r="J165" s="317"/>
      <c r="K165" s="317"/>
      <c r="L165" s="317"/>
      <c r="M165" s="317"/>
      <c r="N165" s="155"/>
      <c r="O165" s="155"/>
      <c r="P165" s="155"/>
      <c r="Q165" s="155"/>
      <c r="R165" s="155"/>
      <c r="S165" s="155"/>
      <c r="T165" s="155"/>
      <c r="U165" s="155"/>
      <c r="V165" s="155"/>
    </row>
    <row r="166" spans="1:22" s="149" customFormat="1">
      <c r="A166" s="153">
        <f>'1-συμβολαια'!A166</f>
        <v>0</v>
      </c>
      <c r="B166" s="165">
        <f>'1-συμβολαια'!C166</f>
        <v>0</v>
      </c>
      <c r="C166" s="147">
        <f>'1-συμβολαια'!L166</f>
        <v>164</v>
      </c>
      <c r="D166" s="148">
        <f>'1-συμβολαια'!N166</f>
        <v>0</v>
      </c>
      <c r="E166" s="148">
        <f t="shared" si="2"/>
        <v>164</v>
      </c>
      <c r="F166" s="155">
        <v>61</v>
      </c>
      <c r="G166" s="155">
        <v>62</v>
      </c>
      <c r="H166" s="241">
        <v>63</v>
      </c>
      <c r="I166" s="317"/>
      <c r="J166" s="317"/>
      <c r="K166" s="317"/>
      <c r="L166" s="317"/>
      <c r="M166" s="317"/>
      <c r="N166" s="155"/>
      <c r="O166" s="155"/>
      <c r="P166" s="155"/>
      <c r="Q166" s="155"/>
      <c r="R166" s="155"/>
      <c r="S166" s="155"/>
      <c r="T166" s="155"/>
      <c r="U166" s="155"/>
      <c r="V166" s="155"/>
    </row>
    <row r="167" spans="1:22" s="149" customFormat="1">
      <c r="A167" s="153">
        <f>'1-συμβολαια'!A167</f>
        <v>0</v>
      </c>
      <c r="B167" s="165">
        <f>'1-συμβολαια'!C167</f>
        <v>0</v>
      </c>
      <c r="C167" s="147">
        <f>'1-συμβολαια'!L167</f>
        <v>164</v>
      </c>
      <c r="D167" s="148">
        <f>'1-συμβολαια'!N167</f>
        <v>0</v>
      </c>
      <c r="E167" s="148">
        <f t="shared" si="2"/>
        <v>164</v>
      </c>
      <c r="F167" s="155">
        <v>61</v>
      </c>
      <c r="G167" s="155">
        <v>62</v>
      </c>
      <c r="H167" s="241">
        <v>63</v>
      </c>
      <c r="I167" s="317"/>
      <c r="J167" s="317"/>
      <c r="K167" s="317"/>
      <c r="L167" s="317"/>
      <c r="M167" s="317"/>
      <c r="N167" s="229"/>
      <c r="O167" s="229"/>
      <c r="P167" s="229"/>
      <c r="Q167" s="229"/>
      <c r="R167" s="229"/>
      <c r="S167" s="229"/>
      <c r="T167" s="229"/>
      <c r="U167" s="229"/>
      <c r="V167" s="155"/>
    </row>
    <row r="168" spans="1:22" s="149" customFormat="1">
      <c r="A168" s="153">
        <f>'1-συμβολαια'!A168</f>
        <v>0</v>
      </c>
      <c r="B168" s="165">
        <f>'1-συμβολαια'!C168</f>
        <v>0</v>
      </c>
      <c r="C168" s="147">
        <f>'1-συμβολαια'!L168</f>
        <v>164</v>
      </c>
      <c r="D168" s="148">
        <f>'1-συμβολαια'!N168</f>
        <v>0</v>
      </c>
      <c r="E168" s="148">
        <f t="shared" si="2"/>
        <v>164</v>
      </c>
      <c r="F168" s="155">
        <v>61</v>
      </c>
      <c r="G168" s="155">
        <v>62</v>
      </c>
      <c r="H168" s="241">
        <v>63</v>
      </c>
      <c r="I168" s="317"/>
      <c r="J168" s="317"/>
      <c r="K168" s="317"/>
      <c r="L168" s="317"/>
      <c r="M168" s="317"/>
      <c r="N168" s="229"/>
      <c r="O168" s="229"/>
      <c r="P168" s="229"/>
      <c r="Q168" s="229"/>
      <c r="R168" s="229"/>
      <c r="S168" s="229"/>
      <c r="T168" s="229"/>
      <c r="U168" s="229"/>
      <c r="V168" s="155"/>
    </row>
    <row r="169" spans="1:22" s="149" customFormat="1">
      <c r="A169" s="153">
        <f>'1-συμβολαια'!A169</f>
        <v>0</v>
      </c>
      <c r="B169" s="165">
        <f>'1-συμβολαια'!C169</f>
        <v>0</v>
      </c>
      <c r="C169" s="147">
        <f>'1-συμβολαια'!L169</f>
        <v>164</v>
      </c>
      <c r="D169" s="148">
        <f>'1-συμβολαια'!N169</f>
        <v>0</v>
      </c>
      <c r="E169" s="148">
        <f t="shared" si="2"/>
        <v>164</v>
      </c>
      <c r="F169" s="155">
        <v>61</v>
      </c>
      <c r="G169" s="155">
        <v>62</v>
      </c>
      <c r="H169" s="241">
        <v>63</v>
      </c>
      <c r="I169" s="317"/>
      <c r="J169" s="317"/>
      <c r="K169" s="317"/>
      <c r="L169" s="317"/>
      <c r="M169" s="317"/>
      <c r="N169" s="229"/>
      <c r="O169" s="229"/>
      <c r="P169" s="229"/>
      <c r="Q169" s="229"/>
      <c r="R169" s="229"/>
      <c r="S169" s="229"/>
      <c r="T169" s="229"/>
      <c r="U169" s="229"/>
      <c r="V169" s="155"/>
    </row>
    <row r="170" spans="1:22" s="149" customFormat="1">
      <c r="A170" s="153">
        <f>'1-συμβολαια'!A170</f>
        <v>0</v>
      </c>
      <c r="B170" s="165">
        <f>'1-συμβολαια'!C170</f>
        <v>0</v>
      </c>
      <c r="C170" s="147">
        <f>'1-συμβολαια'!L170</f>
        <v>164</v>
      </c>
      <c r="D170" s="148">
        <f>'1-συμβολαια'!N170</f>
        <v>0</v>
      </c>
      <c r="E170" s="148">
        <f t="shared" si="2"/>
        <v>164</v>
      </c>
      <c r="F170" s="155">
        <v>61</v>
      </c>
      <c r="G170" s="155">
        <v>62</v>
      </c>
      <c r="H170" s="241">
        <v>63</v>
      </c>
      <c r="I170" s="317"/>
      <c r="J170" s="317"/>
      <c r="K170" s="317"/>
      <c r="L170" s="317"/>
      <c r="M170" s="317"/>
      <c r="N170" s="229"/>
      <c r="O170" s="229"/>
      <c r="P170" s="229"/>
      <c r="Q170" s="229"/>
      <c r="R170" s="229"/>
      <c r="S170" s="229"/>
      <c r="T170" s="229"/>
      <c r="U170" s="229"/>
      <c r="V170" s="155"/>
    </row>
    <row r="171" spans="1:22" s="149" customFormat="1">
      <c r="A171" s="153">
        <f>'1-συμβολαια'!A171</f>
        <v>0</v>
      </c>
      <c r="B171" s="165">
        <f>'1-συμβολαια'!C171</f>
        <v>0</v>
      </c>
      <c r="C171" s="147">
        <f>'1-συμβολαια'!L171</f>
        <v>164</v>
      </c>
      <c r="D171" s="148">
        <f>'1-συμβολαια'!N171</f>
        <v>0</v>
      </c>
      <c r="E171" s="148">
        <f t="shared" si="2"/>
        <v>164</v>
      </c>
      <c r="F171" s="155">
        <v>61</v>
      </c>
      <c r="G171" s="155">
        <v>62</v>
      </c>
      <c r="H171" s="241">
        <v>63</v>
      </c>
      <c r="I171" s="317"/>
      <c r="J171" s="317"/>
      <c r="K171" s="317"/>
      <c r="L171" s="317"/>
      <c r="M171" s="317"/>
      <c r="N171" s="229"/>
      <c r="O171" s="229"/>
      <c r="P171" s="229"/>
      <c r="Q171" s="229"/>
      <c r="R171" s="229"/>
      <c r="S171" s="229"/>
      <c r="T171" s="229"/>
      <c r="U171" s="229"/>
      <c r="V171" s="155"/>
    </row>
    <row r="172" spans="1:22" s="149" customFormat="1">
      <c r="A172" s="153">
        <f>'1-συμβολαια'!A172</f>
        <v>0</v>
      </c>
      <c r="B172" s="165">
        <f>'1-συμβολαια'!C172</f>
        <v>0</v>
      </c>
      <c r="C172" s="147">
        <f>'1-συμβολαια'!L172</f>
        <v>164</v>
      </c>
      <c r="D172" s="148">
        <f>'1-συμβολαια'!N172</f>
        <v>0</v>
      </c>
      <c r="E172" s="148">
        <f t="shared" si="2"/>
        <v>164</v>
      </c>
      <c r="F172" s="155">
        <v>61</v>
      </c>
      <c r="G172" s="155">
        <v>62</v>
      </c>
      <c r="H172" s="241">
        <v>63</v>
      </c>
      <c r="I172" s="317"/>
      <c r="J172" s="317"/>
      <c r="K172" s="317"/>
      <c r="L172" s="317"/>
      <c r="M172" s="317"/>
      <c r="N172" s="229"/>
      <c r="O172" s="229"/>
      <c r="P172" s="229"/>
      <c r="Q172" s="229"/>
      <c r="R172" s="229"/>
      <c r="S172" s="229"/>
      <c r="T172" s="229"/>
      <c r="U172" s="229"/>
      <c r="V172" s="155"/>
    </row>
    <row r="173" spans="1:22" s="149" customFormat="1">
      <c r="A173" s="153">
        <f>'1-συμβολαια'!A173</f>
        <v>0</v>
      </c>
      <c r="B173" s="165">
        <f>'1-συμβολαια'!C173</f>
        <v>0</v>
      </c>
      <c r="C173" s="147">
        <f>'1-συμβολαια'!L173</f>
        <v>164</v>
      </c>
      <c r="D173" s="148">
        <f>'1-συμβολαια'!N173</f>
        <v>0</v>
      </c>
      <c r="E173" s="148">
        <f t="shared" si="2"/>
        <v>164</v>
      </c>
      <c r="F173" s="155">
        <v>61</v>
      </c>
      <c r="G173" s="155">
        <v>62</v>
      </c>
      <c r="H173" s="241">
        <v>63</v>
      </c>
      <c r="I173" s="317"/>
      <c r="J173" s="317"/>
      <c r="K173" s="317"/>
      <c r="L173" s="317"/>
      <c r="M173" s="317"/>
      <c r="N173" s="229"/>
      <c r="O173" s="229"/>
      <c r="P173" s="229"/>
      <c r="Q173" s="229"/>
      <c r="R173" s="229"/>
      <c r="S173" s="229"/>
      <c r="T173" s="229"/>
      <c r="U173" s="229"/>
      <c r="V173" s="155"/>
    </row>
    <row r="174" spans="1:22" ht="15.75">
      <c r="A174" s="363" t="s">
        <v>48</v>
      </c>
      <c r="B174" s="364"/>
      <c r="C174" s="150">
        <f>SUM(C3:C173)</f>
        <v>28044</v>
      </c>
      <c r="D174" s="150">
        <f>SUM(D3:D173)</f>
        <v>0</v>
      </c>
      <c r="E174" s="150">
        <f>SUM(E3:E173)</f>
        <v>28044</v>
      </c>
      <c r="I174" s="96">
        <f>SUM(I3:I173)</f>
        <v>0</v>
      </c>
      <c r="J174" s="96">
        <f t="shared" ref="J174:S174" si="3">SUM(J3:J173)</f>
        <v>0</v>
      </c>
      <c r="K174" s="96">
        <f t="shared" si="3"/>
        <v>0</v>
      </c>
      <c r="L174" s="96">
        <f t="shared" si="3"/>
        <v>0</v>
      </c>
      <c r="M174" s="96">
        <f t="shared" si="3"/>
        <v>0</v>
      </c>
      <c r="N174" s="96">
        <f t="shared" si="3"/>
        <v>0</v>
      </c>
      <c r="O174" s="96">
        <f t="shared" si="3"/>
        <v>0</v>
      </c>
      <c r="P174" s="96">
        <f t="shared" si="3"/>
        <v>0</v>
      </c>
      <c r="Q174" s="96">
        <f t="shared" si="3"/>
        <v>0</v>
      </c>
      <c r="R174" s="96">
        <f t="shared" si="3"/>
        <v>0</v>
      </c>
      <c r="S174" s="96">
        <f t="shared" si="3"/>
        <v>0</v>
      </c>
    </row>
    <row r="175" spans="1:22"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</row>
    <row r="176" spans="1:22" ht="15.75">
      <c r="F176" s="275" t="s">
        <v>322</v>
      </c>
      <c r="G176" s="215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201"/>
    </row>
    <row r="177" spans="2:21" ht="15.75">
      <c r="F177" s="325"/>
      <c r="G177" s="243" t="s">
        <v>323</v>
      </c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201"/>
    </row>
    <row r="178" spans="2:21" ht="15.75">
      <c r="F178" s="326"/>
      <c r="G178" s="326"/>
      <c r="H178" s="275" t="s">
        <v>324</v>
      </c>
      <c r="I178" s="215"/>
      <c r="J178" s="215"/>
      <c r="K178" s="215"/>
      <c r="L178" s="324"/>
      <c r="M178" s="324"/>
      <c r="N178" s="324"/>
      <c r="O178" s="324"/>
      <c r="P178" s="324"/>
      <c r="Q178" s="324"/>
      <c r="R178" s="324"/>
      <c r="S178" s="324"/>
      <c r="T178" s="324"/>
      <c r="U178" s="201"/>
    </row>
    <row r="179" spans="2:21" ht="15.75">
      <c r="F179" s="326"/>
      <c r="G179" s="325"/>
      <c r="H179" s="326"/>
      <c r="I179" s="275" t="s">
        <v>367</v>
      </c>
      <c r="J179" s="243"/>
      <c r="K179" s="243"/>
      <c r="L179" s="324"/>
      <c r="M179" s="324"/>
      <c r="N179" s="324"/>
      <c r="O179" s="324"/>
      <c r="P179" s="324"/>
      <c r="Q179" s="324"/>
      <c r="R179" s="324"/>
      <c r="S179" s="324"/>
      <c r="T179" s="324"/>
      <c r="U179" s="201"/>
    </row>
    <row r="180" spans="2:21" ht="15.75">
      <c r="F180" s="326"/>
      <c r="G180" s="325"/>
      <c r="H180" s="326"/>
      <c r="I180" s="243"/>
      <c r="J180" s="243" t="s">
        <v>368</v>
      </c>
      <c r="K180" s="243"/>
      <c r="L180" s="324"/>
      <c r="M180" s="324"/>
      <c r="N180" s="324"/>
      <c r="O180" s="324"/>
      <c r="P180" s="324"/>
      <c r="Q180" s="324"/>
      <c r="R180" s="324"/>
      <c r="S180" s="324"/>
      <c r="T180" s="324"/>
      <c r="U180" s="201"/>
    </row>
    <row r="181" spans="2:21" ht="15.75">
      <c r="F181" s="326"/>
      <c r="G181" s="325"/>
      <c r="H181" s="326"/>
      <c r="I181" s="243"/>
      <c r="J181" s="243"/>
      <c r="K181" s="243" t="s">
        <v>369</v>
      </c>
      <c r="L181" s="324"/>
      <c r="M181" s="324"/>
      <c r="N181" s="324"/>
      <c r="O181" s="324"/>
      <c r="P181" s="324"/>
      <c r="Q181" s="324"/>
      <c r="R181" s="324"/>
      <c r="S181" s="324"/>
      <c r="T181" s="324"/>
      <c r="U181" s="201"/>
    </row>
    <row r="182" spans="2:21" ht="15.75">
      <c r="F182" s="326"/>
      <c r="G182" s="326"/>
      <c r="H182" s="324"/>
      <c r="I182" s="324"/>
      <c r="J182" s="324"/>
      <c r="K182" s="324"/>
      <c r="L182" s="243" t="s">
        <v>370</v>
      </c>
      <c r="M182" s="324"/>
      <c r="N182" s="324"/>
      <c r="O182" s="324"/>
      <c r="P182" s="324"/>
      <c r="Q182" s="324"/>
      <c r="R182" s="324"/>
      <c r="S182" s="324"/>
      <c r="T182" s="324"/>
      <c r="U182" s="201"/>
    </row>
    <row r="183" spans="2:21" ht="15.75">
      <c r="B183" s="232" t="s">
        <v>244</v>
      </c>
      <c r="C183" s="169">
        <f>SUM(C175:C176)</f>
        <v>0</v>
      </c>
      <c r="F183" s="324"/>
      <c r="G183" s="324"/>
      <c r="H183" s="324"/>
      <c r="I183" s="324"/>
      <c r="J183" s="324"/>
      <c r="K183" s="324"/>
      <c r="L183" s="324"/>
      <c r="M183" s="275" t="s">
        <v>371</v>
      </c>
      <c r="N183" s="324"/>
      <c r="O183" s="324"/>
      <c r="P183" s="324"/>
      <c r="Q183" s="324"/>
      <c r="R183" s="324"/>
      <c r="S183" s="324"/>
      <c r="T183" s="324"/>
      <c r="U183" s="201"/>
    </row>
    <row r="184" spans="2:21" ht="15.75">
      <c r="B184" s="233" t="s">
        <v>245</v>
      </c>
      <c r="F184" s="326"/>
      <c r="G184" s="326"/>
      <c r="H184" s="324"/>
      <c r="I184" s="324"/>
      <c r="J184" s="324"/>
      <c r="K184" s="324"/>
      <c r="L184" s="324"/>
      <c r="M184" s="324"/>
      <c r="N184" s="243" t="s">
        <v>372</v>
      </c>
      <c r="O184" s="324"/>
      <c r="P184" s="324"/>
      <c r="Q184" s="324"/>
      <c r="R184" s="324"/>
      <c r="S184" s="324"/>
      <c r="T184" s="324"/>
      <c r="U184" s="201"/>
    </row>
    <row r="185" spans="2:21" ht="15.75">
      <c r="F185" s="326"/>
      <c r="G185" s="326"/>
      <c r="H185" s="324"/>
      <c r="I185" s="324"/>
      <c r="J185" s="324"/>
      <c r="K185" s="324"/>
      <c r="L185" s="324"/>
      <c r="M185" s="324"/>
      <c r="N185" s="324"/>
      <c r="O185" s="243" t="s">
        <v>373</v>
      </c>
      <c r="P185" s="324"/>
      <c r="Q185" s="324"/>
      <c r="R185" s="324"/>
      <c r="S185" s="324"/>
      <c r="T185" s="324"/>
      <c r="U185" s="201"/>
    </row>
    <row r="186" spans="2:21" ht="15.75">
      <c r="F186" s="326"/>
      <c r="G186" s="326"/>
      <c r="H186" s="324"/>
      <c r="I186" s="324"/>
      <c r="J186" s="324"/>
      <c r="K186" s="324"/>
      <c r="L186" s="324"/>
      <c r="M186" s="324"/>
      <c r="N186" s="324"/>
      <c r="O186" s="324"/>
      <c r="P186" s="243" t="s">
        <v>374</v>
      </c>
      <c r="Q186" s="324"/>
      <c r="R186" s="324"/>
      <c r="S186" s="324"/>
      <c r="T186" s="324"/>
      <c r="U186" s="201"/>
    </row>
    <row r="187" spans="2:21" ht="15.75">
      <c r="F187" s="326"/>
      <c r="G187" s="326"/>
      <c r="H187" s="324"/>
      <c r="I187" s="324"/>
      <c r="J187" s="324"/>
      <c r="K187" s="324"/>
      <c r="L187" s="324"/>
      <c r="M187" s="324"/>
      <c r="N187" s="324"/>
      <c r="O187" s="324"/>
      <c r="P187" s="324"/>
      <c r="Q187" s="243" t="s">
        <v>375</v>
      </c>
      <c r="R187" s="243"/>
      <c r="S187" s="243"/>
      <c r="T187" s="324"/>
      <c r="U187" s="201"/>
    </row>
    <row r="188" spans="2:21" ht="15.75">
      <c r="F188" s="326"/>
      <c r="G188" s="326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275" t="s">
        <v>376</v>
      </c>
      <c r="S188" s="324"/>
      <c r="T188" s="324"/>
      <c r="U188" s="201"/>
    </row>
    <row r="189" spans="2:21" ht="15.75">
      <c r="F189" s="326"/>
      <c r="G189" s="326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243" t="s">
        <v>377</v>
      </c>
      <c r="T189" s="324"/>
      <c r="U189" s="201"/>
    </row>
    <row r="190" spans="2:21"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</row>
    <row r="191" spans="2:21"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</row>
    <row r="192" spans="2:21"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</row>
    <row r="193" spans="8:21"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</row>
    <row r="194" spans="8:21"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</row>
    <row r="195" spans="8:21"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</row>
    <row r="196" spans="8:21"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</row>
    <row r="197" spans="8:21"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</row>
    <row r="198" spans="8:21"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</row>
    <row r="199" spans="8:21"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</row>
    <row r="200" spans="8:21"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</row>
    <row r="201" spans="8:21"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</row>
    <row r="202" spans="8:21"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</row>
    <row r="203" spans="8:21"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</row>
  </sheetData>
  <mergeCells count="5">
    <mergeCell ref="A1:A2"/>
    <mergeCell ref="B1:B2"/>
    <mergeCell ref="C1:E1"/>
    <mergeCell ref="F1:V2"/>
    <mergeCell ref="A174:B17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205"/>
  <sheetViews>
    <sheetView topLeftCell="X1" workbookViewId="0">
      <pane ySplit="2" topLeftCell="A152" activePane="bottomLeft" state="frozen"/>
      <selection pane="bottomLeft" activeCell="AS196" sqref="AS196"/>
    </sheetView>
  </sheetViews>
  <sheetFormatPr defaultRowHeight="11.25"/>
  <cols>
    <col min="1" max="1" width="9" style="8" customWidth="1"/>
    <col min="2" max="2" width="37.28515625" style="249" customWidth="1"/>
    <col min="3" max="4" width="7.140625" style="2" customWidth="1"/>
    <col min="5" max="6" width="7.85546875" style="117" customWidth="1"/>
    <col min="7" max="7" width="10.7109375" style="117" customWidth="1"/>
    <col min="8" max="10" width="7.85546875" style="117" customWidth="1"/>
    <col min="11" max="11" width="7.42578125" style="117" customWidth="1"/>
    <col min="12" max="12" width="6" style="117" customWidth="1"/>
    <col min="13" max="13" width="6.140625" style="117" bestFit="1" customWidth="1"/>
    <col min="14" max="25" width="6.140625" style="117" customWidth="1"/>
    <col min="26" max="26" width="7.85546875" style="117" customWidth="1"/>
    <col min="27" max="27" width="16.28515625" style="117" customWidth="1"/>
    <col min="28" max="38" width="6.140625" style="117" customWidth="1"/>
    <col min="39" max="39" width="8.28515625" style="117" customWidth="1"/>
    <col min="40" max="44" width="6.140625" style="117" customWidth="1"/>
    <col min="45" max="45" width="8" style="117" customWidth="1"/>
    <col min="46" max="47" width="6.140625" style="117" customWidth="1"/>
    <col min="48" max="48" width="7.42578125" style="117" customWidth="1"/>
    <col min="49" max="49" width="8.5703125" style="117" customWidth="1"/>
    <col min="50" max="57" width="6.140625" style="117" customWidth="1"/>
    <col min="58" max="58" width="5.5703125" style="117" customWidth="1"/>
    <col min="59" max="59" width="10.5703125" style="117" customWidth="1"/>
    <col min="60" max="60" width="12.42578125" style="117" customWidth="1"/>
    <col min="61" max="258" width="9.140625" style="3"/>
    <col min="259" max="259" width="9" style="3" bestFit="1" customWidth="1"/>
    <col min="260" max="260" width="9.85546875" style="3" bestFit="1" customWidth="1"/>
    <col min="261" max="261" width="9.140625" style="3" bestFit="1" customWidth="1"/>
    <col min="262" max="262" width="16" style="3" bestFit="1" customWidth="1"/>
    <col min="263" max="263" width="9" style="3" bestFit="1" customWidth="1"/>
    <col min="264" max="264" width="7.85546875" style="3" bestFit="1" customWidth="1"/>
    <col min="265" max="265" width="11.7109375" style="3" bestFit="1" customWidth="1"/>
    <col min="266" max="266" width="14.28515625" style="3" customWidth="1"/>
    <col min="267" max="267" width="11.7109375" style="3" bestFit="1" customWidth="1"/>
    <col min="268" max="268" width="14.140625" style="3" bestFit="1" customWidth="1"/>
    <col min="269" max="269" width="16.7109375" style="3" customWidth="1"/>
    <col min="270" max="270" width="16.5703125" style="3" customWidth="1"/>
    <col min="271" max="272" width="7.85546875" style="3" bestFit="1" customWidth="1"/>
    <col min="273" max="273" width="8" style="3" bestFit="1" customWidth="1"/>
    <col min="274" max="275" width="7.85546875" style="3" bestFit="1" customWidth="1"/>
    <col min="276" max="276" width="9.7109375" style="3" customWidth="1"/>
    <col min="277" max="277" width="12.85546875" style="3" customWidth="1"/>
    <col min="278" max="514" width="9.140625" style="3"/>
    <col min="515" max="515" width="9" style="3" bestFit="1" customWidth="1"/>
    <col min="516" max="516" width="9.85546875" style="3" bestFit="1" customWidth="1"/>
    <col min="517" max="517" width="9.140625" style="3" bestFit="1" customWidth="1"/>
    <col min="518" max="518" width="16" style="3" bestFit="1" customWidth="1"/>
    <col min="519" max="519" width="9" style="3" bestFit="1" customWidth="1"/>
    <col min="520" max="520" width="7.85546875" style="3" bestFit="1" customWidth="1"/>
    <col min="521" max="521" width="11.7109375" style="3" bestFit="1" customWidth="1"/>
    <col min="522" max="522" width="14.28515625" style="3" customWidth="1"/>
    <col min="523" max="523" width="11.7109375" style="3" bestFit="1" customWidth="1"/>
    <col min="524" max="524" width="14.140625" style="3" bestFit="1" customWidth="1"/>
    <col min="525" max="525" width="16.7109375" style="3" customWidth="1"/>
    <col min="526" max="526" width="16.5703125" style="3" customWidth="1"/>
    <col min="527" max="528" width="7.85546875" style="3" bestFit="1" customWidth="1"/>
    <col min="529" max="529" width="8" style="3" bestFit="1" customWidth="1"/>
    <col min="530" max="531" width="7.85546875" style="3" bestFit="1" customWidth="1"/>
    <col min="532" max="532" width="9.7109375" style="3" customWidth="1"/>
    <col min="533" max="533" width="12.85546875" style="3" customWidth="1"/>
    <col min="534" max="770" width="9.140625" style="3"/>
    <col min="771" max="771" width="9" style="3" bestFit="1" customWidth="1"/>
    <col min="772" max="772" width="9.85546875" style="3" bestFit="1" customWidth="1"/>
    <col min="773" max="773" width="9.140625" style="3" bestFit="1" customWidth="1"/>
    <col min="774" max="774" width="16" style="3" bestFit="1" customWidth="1"/>
    <col min="775" max="775" width="9" style="3" bestFit="1" customWidth="1"/>
    <col min="776" max="776" width="7.85546875" style="3" bestFit="1" customWidth="1"/>
    <col min="777" max="777" width="11.7109375" style="3" bestFit="1" customWidth="1"/>
    <col min="778" max="778" width="14.28515625" style="3" customWidth="1"/>
    <col min="779" max="779" width="11.7109375" style="3" bestFit="1" customWidth="1"/>
    <col min="780" max="780" width="14.140625" style="3" bestFit="1" customWidth="1"/>
    <col min="781" max="781" width="16.7109375" style="3" customWidth="1"/>
    <col min="782" max="782" width="16.5703125" style="3" customWidth="1"/>
    <col min="783" max="784" width="7.85546875" style="3" bestFit="1" customWidth="1"/>
    <col min="785" max="785" width="8" style="3" bestFit="1" customWidth="1"/>
    <col min="786" max="787" width="7.85546875" style="3" bestFit="1" customWidth="1"/>
    <col min="788" max="788" width="9.7109375" style="3" customWidth="1"/>
    <col min="789" max="789" width="12.85546875" style="3" customWidth="1"/>
    <col min="790" max="1026" width="9.140625" style="3"/>
    <col min="1027" max="1027" width="9" style="3" bestFit="1" customWidth="1"/>
    <col min="1028" max="1028" width="9.85546875" style="3" bestFit="1" customWidth="1"/>
    <col min="1029" max="1029" width="9.140625" style="3" bestFit="1" customWidth="1"/>
    <col min="1030" max="1030" width="16" style="3" bestFit="1" customWidth="1"/>
    <col min="1031" max="1031" width="9" style="3" bestFit="1" customWidth="1"/>
    <col min="1032" max="1032" width="7.85546875" style="3" bestFit="1" customWidth="1"/>
    <col min="1033" max="1033" width="11.7109375" style="3" bestFit="1" customWidth="1"/>
    <col min="1034" max="1034" width="14.28515625" style="3" customWidth="1"/>
    <col min="1035" max="1035" width="11.7109375" style="3" bestFit="1" customWidth="1"/>
    <col min="1036" max="1036" width="14.140625" style="3" bestFit="1" customWidth="1"/>
    <col min="1037" max="1037" width="16.7109375" style="3" customWidth="1"/>
    <col min="1038" max="1038" width="16.5703125" style="3" customWidth="1"/>
    <col min="1039" max="1040" width="7.85546875" style="3" bestFit="1" customWidth="1"/>
    <col min="1041" max="1041" width="8" style="3" bestFit="1" customWidth="1"/>
    <col min="1042" max="1043" width="7.85546875" style="3" bestFit="1" customWidth="1"/>
    <col min="1044" max="1044" width="9.7109375" style="3" customWidth="1"/>
    <col min="1045" max="1045" width="12.85546875" style="3" customWidth="1"/>
    <col min="1046" max="1282" width="9.140625" style="3"/>
    <col min="1283" max="1283" width="9" style="3" bestFit="1" customWidth="1"/>
    <col min="1284" max="1284" width="9.85546875" style="3" bestFit="1" customWidth="1"/>
    <col min="1285" max="1285" width="9.140625" style="3" bestFit="1" customWidth="1"/>
    <col min="1286" max="1286" width="16" style="3" bestFit="1" customWidth="1"/>
    <col min="1287" max="1287" width="9" style="3" bestFit="1" customWidth="1"/>
    <col min="1288" max="1288" width="7.85546875" style="3" bestFit="1" customWidth="1"/>
    <col min="1289" max="1289" width="11.7109375" style="3" bestFit="1" customWidth="1"/>
    <col min="1290" max="1290" width="14.28515625" style="3" customWidth="1"/>
    <col min="1291" max="1291" width="11.7109375" style="3" bestFit="1" customWidth="1"/>
    <col min="1292" max="1292" width="14.140625" style="3" bestFit="1" customWidth="1"/>
    <col min="1293" max="1293" width="16.7109375" style="3" customWidth="1"/>
    <col min="1294" max="1294" width="16.5703125" style="3" customWidth="1"/>
    <col min="1295" max="1296" width="7.85546875" style="3" bestFit="1" customWidth="1"/>
    <col min="1297" max="1297" width="8" style="3" bestFit="1" customWidth="1"/>
    <col min="1298" max="1299" width="7.85546875" style="3" bestFit="1" customWidth="1"/>
    <col min="1300" max="1300" width="9.7109375" style="3" customWidth="1"/>
    <col min="1301" max="1301" width="12.85546875" style="3" customWidth="1"/>
    <col min="1302" max="1538" width="9.140625" style="3"/>
    <col min="1539" max="1539" width="9" style="3" bestFit="1" customWidth="1"/>
    <col min="1540" max="1540" width="9.85546875" style="3" bestFit="1" customWidth="1"/>
    <col min="1541" max="1541" width="9.140625" style="3" bestFit="1" customWidth="1"/>
    <col min="1542" max="1542" width="16" style="3" bestFit="1" customWidth="1"/>
    <col min="1543" max="1543" width="9" style="3" bestFit="1" customWidth="1"/>
    <col min="1544" max="1544" width="7.85546875" style="3" bestFit="1" customWidth="1"/>
    <col min="1545" max="1545" width="11.7109375" style="3" bestFit="1" customWidth="1"/>
    <col min="1546" max="1546" width="14.28515625" style="3" customWidth="1"/>
    <col min="1547" max="1547" width="11.7109375" style="3" bestFit="1" customWidth="1"/>
    <col min="1548" max="1548" width="14.140625" style="3" bestFit="1" customWidth="1"/>
    <col min="1549" max="1549" width="16.7109375" style="3" customWidth="1"/>
    <col min="1550" max="1550" width="16.5703125" style="3" customWidth="1"/>
    <col min="1551" max="1552" width="7.85546875" style="3" bestFit="1" customWidth="1"/>
    <col min="1553" max="1553" width="8" style="3" bestFit="1" customWidth="1"/>
    <col min="1554" max="1555" width="7.85546875" style="3" bestFit="1" customWidth="1"/>
    <col min="1556" max="1556" width="9.7109375" style="3" customWidth="1"/>
    <col min="1557" max="1557" width="12.85546875" style="3" customWidth="1"/>
    <col min="1558" max="1794" width="9.140625" style="3"/>
    <col min="1795" max="1795" width="9" style="3" bestFit="1" customWidth="1"/>
    <col min="1796" max="1796" width="9.85546875" style="3" bestFit="1" customWidth="1"/>
    <col min="1797" max="1797" width="9.140625" style="3" bestFit="1" customWidth="1"/>
    <col min="1798" max="1798" width="16" style="3" bestFit="1" customWidth="1"/>
    <col min="1799" max="1799" width="9" style="3" bestFit="1" customWidth="1"/>
    <col min="1800" max="1800" width="7.85546875" style="3" bestFit="1" customWidth="1"/>
    <col min="1801" max="1801" width="11.7109375" style="3" bestFit="1" customWidth="1"/>
    <col min="1802" max="1802" width="14.28515625" style="3" customWidth="1"/>
    <col min="1803" max="1803" width="11.7109375" style="3" bestFit="1" customWidth="1"/>
    <col min="1804" max="1804" width="14.140625" style="3" bestFit="1" customWidth="1"/>
    <col min="1805" max="1805" width="16.7109375" style="3" customWidth="1"/>
    <col min="1806" max="1806" width="16.5703125" style="3" customWidth="1"/>
    <col min="1807" max="1808" width="7.85546875" style="3" bestFit="1" customWidth="1"/>
    <col min="1809" max="1809" width="8" style="3" bestFit="1" customWidth="1"/>
    <col min="1810" max="1811" width="7.85546875" style="3" bestFit="1" customWidth="1"/>
    <col min="1812" max="1812" width="9.7109375" style="3" customWidth="1"/>
    <col min="1813" max="1813" width="12.85546875" style="3" customWidth="1"/>
    <col min="1814" max="2050" width="9.140625" style="3"/>
    <col min="2051" max="2051" width="9" style="3" bestFit="1" customWidth="1"/>
    <col min="2052" max="2052" width="9.85546875" style="3" bestFit="1" customWidth="1"/>
    <col min="2053" max="2053" width="9.140625" style="3" bestFit="1" customWidth="1"/>
    <col min="2054" max="2054" width="16" style="3" bestFit="1" customWidth="1"/>
    <col min="2055" max="2055" width="9" style="3" bestFit="1" customWidth="1"/>
    <col min="2056" max="2056" width="7.85546875" style="3" bestFit="1" customWidth="1"/>
    <col min="2057" max="2057" width="11.7109375" style="3" bestFit="1" customWidth="1"/>
    <col min="2058" max="2058" width="14.28515625" style="3" customWidth="1"/>
    <col min="2059" max="2059" width="11.7109375" style="3" bestFit="1" customWidth="1"/>
    <col min="2060" max="2060" width="14.140625" style="3" bestFit="1" customWidth="1"/>
    <col min="2061" max="2061" width="16.7109375" style="3" customWidth="1"/>
    <col min="2062" max="2062" width="16.5703125" style="3" customWidth="1"/>
    <col min="2063" max="2064" width="7.85546875" style="3" bestFit="1" customWidth="1"/>
    <col min="2065" max="2065" width="8" style="3" bestFit="1" customWidth="1"/>
    <col min="2066" max="2067" width="7.85546875" style="3" bestFit="1" customWidth="1"/>
    <col min="2068" max="2068" width="9.7109375" style="3" customWidth="1"/>
    <col min="2069" max="2069" width="12.85546875" style="3" customWidth="1"/>
    <col min="2070" max="2306" width="9.140625" style="3"/>
    <col min="2307" max="2307" width="9" style="3" bestFit="1" customWidth="1"/>
    <col min="2308" max="2308" width="9.85546875" style="3" bestFit="1" customWidth="1"/>
    <col min="2309" max="2309" width="9.140625" style="3" bestFit="1" customWidth="1"/>
    <col min="2310" max="2310" width="16" style="3" bestFit="1" customWidth="1"/>
    <col min="2311" max="2311" width="9" style="3" bestFit="1" customWidth="1"/>
    <col min="2312" max="2312" width="7.85546875" style="3" bestFit="1" customWidth="1"/>
    <col min="2313" max="2313" width="11.7109375" style="3" bestFit="1" customWidth="1"/>
    <col min="2314" max="2314" width="14.28515625" style="3" customWidth="1"/>
    <col min="2315" max="2315" width="11.7109375" style="3" bestFit="1" customWidth="1"/>
    <col min="2316" max="2316" width="14.140625" style="3" bestFit="1" customWidth="1"/>
    <col min="2317" max="2317" width="16.7109375" style="3" customWidth="1"/>
    <col min="2318" max="2318" width="16.5703125" style="3" customWidth="1"/>
    <col min="2319" max="2320" width="7.85546875" style="3" bestFit="1" customWidth="1"/>
    <col min="2321" max="2321" width="8" style="3" bestFit="1" customWidth="1"/>
    <col min="2322" max="2323" width="7.85546875" style="3" bestFit="1" customWidth="1"/>
    <col min="2324" max="2324" width="9.7109375" style="3" customWidth="1"/>
    <col min="2325" max="2325" width="12.85546875" style="3" customWidth="1"/>
    <col min="2326" max="2562" width="9.140625" style="3"/>
    <col min="2563" max="2563" width="9" style="3" bestFit="1" customWidth="1"/>
    <col min="2564" max="2564" width="9.85546875" style="3" bestFit="1" customWidth="1"/>
    <col min="2565" max="2565" width="9.140625" style="3" bestFit="1" customWidth="1"/>
    <col min="2566" max="2566" width="16" style="3" bestFit="1" customWidth="1"/>
    <col min="2567" max="2567" width="9" style="3" bestFit="1" customWidth="1"/>
    <col min="2568" max="2568" width="7.85546875" style="3" bestFit="1" customWidth="1"/>
    <col min="2569" max="2569" width="11.7109375" style="3" bestFit="1" customWidth="1"/>
    <col min="2570" max="2570" width="14.28515625" style="3" customWidth="1"/>
    <col min="2571" max="2571" width="11.7109375" style="3" bestFit="1" customWidth="1"/>
    <col min="2572" max="2572" width="14.140625" style="3" bestFit="1" customWidth="1"/>
    <col min="2573" max="2573" width="16.7109375" style="3" customWidth="1"/>
    <col min="2574" max="2574" width="16.5703125" style="3" customWidth="1"/>
    <col min="2575" max="2576" width="7.85546875" style="3" bestFit="1" customWidth="1"/>
    <col min="2577" max="2577" width="8" style="3" bestFit="1" customWidth="1"/>
    <col min="2578" max="2579" width="7.85546875" style="3" bestFit="1" customWidth="1"/>
    <col min="2580" max="2580" width="9.7109375" style="3" customWidth="1"/>
    <col min="2581" max="2581" width="12.85546875" style="3" customWidth="1"/>
    <col min="2582" max="2818" width="9.140625" style="3"/>
    <col min="2819" max="2819" width="9" style="3" bestFit="1" customWidth="1"/>
    <col min="2820" max="2820" width="9.85546875" style="3" bestFit="1" customWidth="1"/>
    <col min="2821" max="2821" width="9.140625" style="3" bestFit="1" customWidth="1"/>
    <col min="2822" max="2822" width="16" style="3" bestFit="1" customWidth="1"/>
    <col min="2823" max="2823" width="9" style="3" bestFit="1" customWidth="1"/>
    <col min="2824" max="2824" width="7.85546875" style="3" bestFit="1" customWidth="1"/>
    <col min="2825" max="2825" width="11.7109375" style="3" bestFit="1" customWidth="1"/>
    <col min="2826" max="2826" width="14.28515625" style="3" customWidth="1"/>
    <col min="2827" max="2827" width="11.7109375" style="3" bestFit="1" customWidth="1"/>
    <col min="2828" max="2828" width="14.140625" style="3" bestFit="1" customWidth="1"/>
    <col min="2829" max="2829" width="16.7109375" style="3" customWidth="1"/>
    <col min="2830" max="2830" width="16.5703125" style="3" customWidth="1"/>
    <col min="2831" max="2832" width="7.85546875" style="3" bestFit="1" customWidth="1"/>
    <col min="2833" max="2833" width="8" style="3" bestFit="1" customWidth="1"/>
    <col min="2834" max="2835" width="7.85546875" style="3" bestFit="1" customWidth="1"/>
    <col min="2836" max="2836" width="9.7109375" style="3" customWidth="1"/>
    <col min="2837" max="2837" width="12.85546875" style="3" customWidth="1"/>
    <col min="2838" max="3074" width="9.140625" style="3"/>
    <col min="3075" max="3075" width="9" style="3" bestFit="1" customWidth="1"/>
    <col min="3076" max="3076" width="9.85546875" style="3" bestFit="1" customWidth="1"/>
    <col min="3077" max="3077" width="9.140625" style="3" bestFit="1" customWidth="1"/>
    <col min="3078" max="3078" width="16" style="3" bestFit="1" customWidth="1"/>
    <col min="3079" max="3079" width="9" style="3" bestFit="1" customWidth="1"/>
    <col min="3080" max="3080" width="7.85546875" style="3" bestFit="1" customWidth="1"/>
    <col min="3081" max="3081" width="11.7109375" style="3" bestFit="1" customWidth="1"/>
    <col min="3082" max="3082" width="14.28515625" style="3" customWidth="1"/>
    <col min="3083" max="3083" width="11.7109375" style="3" bestFit="1" customWidth="1"/>
    <col min="3084" max="3084" width="14.140625" style="3" bestFit="1" customWidth="1"/>
    <col min="3085" max="3085" width="16.7109375" style="3" customWidth="1"/>
    <col min="3086" max="3086" width="16.5703125" style="3" customWidth="1"/>
    <col min="3087" max="3088" width="7.85546875" style="3" bestFit="1" customWidth="1"/>
    <col min="3089" max="3089" width="8" style="3" bestFit="1" customWidth="1"/>
    <col min="3090" max="3091" width="7.85546875" style="3" bestFit="1" customWidth="1"/>
    <col min="3092" max="3092" width="9.7109375" style="3" customWidth="1"/>
    <col min="3093" max="3093" width="12.85546875" style="3" customWidth="1"/>
    <col min="3094" max="3330" width="9.140625" style="3"/>
    <col min="3331" max="3331" width="9" style="3" bestFit="1" customWidth="1"/>
    <col min="3332" max="3332" width="9.85546875" style="3" bestFit="1" customWidth="1"/>
    <col min="3333" max="3333" width="9.140625" style="3" bestFit="1" customWidth="1"/>
    <col min="3334" max="3334" width="16" style="3" bestFit="1" customWidth="1"/>
    <col min="3335" max="3335" width="9" style="3" bestFit="1" customWidth="1"/>
    <col min="3336" max="3336" width="7.85546875" style="3" bestFit="1" customWidth="1"/>
    <col min="3337" max="3337" width="11.7109375" style="3" bestFit="1" customWidth="1"/>
    <col min="3338" max="3338" width="14.28515625" style="3" customWidth="1"/>
    <col min="3339" max="3339" width="11.7109375" style="3" bestFit="1" customWidth="1"/>
    <col min="3340" max="3340" width="14.140625" style="3" bestFit="1" customWidth="1"/>
    <col min="3341" max="3341" width="16.7109375" style="3" customWidth="1"/>
    <col min="3342" max="3342" width="16.5703125" style="3" customWidth="1"/>
    <col min="3343" max="3344" width="7.85546875" style="3" bestFit="1" customWidth="1"/>
    <col min="3345" max="3345" width="8" style="3" bestFit="1" customWidth="1"/>
    <col min="3346" max="3347" width="7.85546875" style="3" bestFit="1" customWidth="1"/>
    <col min="3348" max="3348" width="9.7109375" style="3" customWidth="1"/>
    <col min="3349" max="3349" width="12.85546875" style="3" customWidth="1"/>
    <col min="3350" max="3586" width="9.140625" style="3"/>
    <col min="3587" max="3587" width="9" style="3" bestFit="1" customWidth="1"/>
    <col min="3588" max="3588" width="9.85546875" style="3" bestFit="1" customWidth="1"/>
    <col min="3589" max="3589" width="9.140625" style="3" bestFit="1" customWidth="1"/>
    <col min="3590" max="3590" width="16" style="3" bestFit="1" customWidth="1"/>
    <col min="3591" max="3591" width="9" style="3" bestFit="1" customWidth="1"/>
    <col min="3592" max="3592" width="7.85546875" style="3" bestFit="1" customWidth="1"/>
    <col min="3593" max="3593" width="11.7109375" style="3" bestFit="1" customWidth="1"/>
    <col min="3594" max="3594" width="14.28515625" style="3" customWidth="1"/>
    <col min="3595" max="3595" width="11.7109375" style="3" bestFit="1" customWidth="1"/>
    <col min="3596" max="3596" width="14.140625" style="3" bestFit="1" customWidth="1"/>
    <col min="3597" max="3597" width="16.7109375" style="3" customWidth="1"/>
    <col min="3598" max="3598" width="16.5703125" style="3" customWidth="1"/>
    <col min="3599" max="3600" width="7.85546875" style="3" bestFit="1" customWidth="1"/>
    <col min="3601" max="3601" width="8" style="3" bestFit="1" customWidth="1"/>
    <col min="3602" max="3603" width="7.85546875" style="3" bestFit="1" customWidth="1"/>
    <col min="3604" max="3604" width="9.7109375" style="3" customWidth="1"/>
    <col min="3605" max="3605" width="12.85546875" style="3" customWidth="1"/>
    <col min="3606" max="3842" width="9.140625" style="3"/>
    <col min="3843" max="3843" width="9" style="3" bestFit="1" customWidth="1"/>
    <col min="3844" max="3844" width="9.85546875" style="3" bestFit="1" customWidth="1"/>
    <col min="3845" max="3845" width="9.140625" style="3" bestFit="1" customWidth="1"/>
    <col min="3846" max="3846" width="16" style="3" bestFit="1" customWidth="1"/>
    <col min="3847" max="3847" width="9" style="3" bestFit="1" customWidth="1"/>
    <col min="3848" max="3848" width="7.85546875" style="3" bestFit="1" customWidth="1"/>
    <col min="3849" max="3849" width="11.7109375" style="3" bestFit="1" customWidth="1"/>
    <col min="3850" max="3850" width="14.28515625" style="3" customWidth="1"/>
    <col min="3851" max="3851" width="11.7109375" style="3" bestFit="1" customWidth="1"/>
    <col min="3852" max="3852" width="14.140625" style="3" bestFit="1" customWidth="1"/>
    <col min="3853" max="3853" width="16.7109375" style="3" customWidth="1"/>
    <col min="3854" max="3854" width="16.5703125" style="3" customWidth="1"/>
    <col min="3855" max="3856" width="7.85546875" style="3" bestFit="1" customWidth="1"/>
    <col min="3857" max="3857" width="8" style="3" bestFit="1" customWidth="1"/>
    <col min="3858" max="3859" width="7.85546875" style="3" bestFit="1" customWidth="1"/>
    <col min="3860" max="3860" width="9.7109375" style="3" customWidth="1"/>
    <col min="3861" max="3861" width="12.85546875" style="3" customWidth="1"/>
    <col min="3862" max="4098" width="9.140625" style="3"/>
    <col min="4099" max="4099" width="9" style="3" bestFit="1" customWidth="1"/>
    <col min="4100" max="4100" width="9.85546875" style="3" bestFit="1" customWidth="1"/>
    <col min="4101" max="4101" width="9.140625" style="3" bestFit="1" customWidth="1"/>
    <col min="4102" max="4102" width="16" style="3" bestFit="1" customWidth="1"/>
    <col min="4103" max="4103" width="9" style="3" bestFit="1" customWidth="1"/>
    <col min="4104" max="4104" width="7.85546875" style="3" bestFit="1" customWidth="1"/>
    <col min="4105" max="4105" width="11.7109375" style="3" bestFit="1" customWidth="1"/>
    <col min="4106" max="4106" width="14.28515625" style="3" customWidth="1"/>
    <col min="4107" max="4107" width="11.7109375" style="3" bestFit="1" customWidth="1"/>
    <col min="4108" max="4108" width="14.140625" style="3" bestFit="1" customWidth="1"/>
    <col min="4109" max="4109" width="16.7109375" style="3" customWidth="1"/>
    <col min="4110" max="4110" width="16.5703125" style="3" customWidth="1"/>
    <col min="4111" max="4112" width="7.85546875" style="3" bestFit="1" customWidth="1"/>
    <col min="4113" max="4113" width="8" style="3" bestFit="1" customWidth="1"/>
    <col min="4114" max="4115" width="7.85546875" style="3" bestFit="1" customWidth="1"/>
    <col min="4116" max="4116" width="9.7109375" style="3" customWidth="1"/>
    <col min="4117" max="4117" width="12.85546875" style="3" customWidth="1"/>
    <col min="4118" max="4354" width="9.140625" style="3"/>
    <col min="4355" max="4355" width="9" style="3" bestFit="1" customWidth="1"/>
    <col min="4356" max="4356" width="9.85546875" style="3" bestFit="1" customWidth="1"/>
    <col min="4357" max="4357" width="9.140625" style="3" bestFit="1" customWidth="1"/>
    <col min="4358" max="4358" width="16" style="3" bestFit="1" customWidth="1"/>
    <col min="4359" max="4359" width="9" style="3" bestFit="1" customWidth="1"/>
    <col min="4360" max="4360" width="7.85546875" style="3" bestFit="1" customWidth="1"/>
    <col min="4361" max="4361" width="11.7109375" style="3" bestFit="1" customWidth="1"/>
    <col min="4362" max="4362" width="14.28515625" style="3" customWidth="1"/>
    <col min="4363" max="4363" width="11.7109375" style="3" bestFit="1" customWidth="1"/>
    <col min="4364" max="4364" width="14.140625" style="3" bestFit="1" customWidth="1"/>
    <col min="4365" max="4365" width="16.7109375" style="3" customWidth="1"/>
    <col min="4366" max="4366" width="16.5703125" style="3" customWidth="1"/>
    <col min="4367" max="4368" width="7.85546875" style="3" bestFit="1" customWidth="1"/>
    <col min="4369" max="4369" width="8" style="3" bestFit="1" customWidth="1"/>
    <col min="4370" max="4371" width="7.85546875" style="3" bestFit="1" customWidth="1"/>
    <col min="4372" max="4372" width="9.7109375" style="3" customWidth="1"/>
    <col min="4373" max="4373" width="12.85546875" style="3" customWidth="1"/>
    <col min="4374" max="4610" width="9.140625" style="3"/>
    <col min="4611" max="4611" width="9" style="3" bestFit="1" customWidth="1"/>
    <col min="4612" max="4612" width="9.85546875" style="3" bestFit="1" customWidth="1"/>
    <col min="4613" max="4613" width="9.140625" style="3" bestFit="1" customWidth="1"/>
    <col min="4614" max="4614" width="16" style="3" bestFit="1" customWidth="1"/>
    <col min="4615" max="4615" width="9" style="3" bestFit="1" customWidth="1"/>
    <col min="4616" max="4616" width="7.85546875" style="3" bestFit="1" customWidth="1"/>
    <col min="4617" max="4617" width="11.7109375" style="3" bestFit="1" customWidth="1"/>
    <col min="4618" max="4618" width="14.28515625" style="3" customWidth="1"/>
    <col min="4619" max="4619" width="11.7109375" style="3" bestFit="1" customWidth="1"/>
    <col min="4620" max="4620" width="14.140625" style="3" bestFit="1" customWidth="1"/>
    <col min="4621" max="4621" width="16.7109375" style="3" customWidth="1"/>
    <col min="4622" max="4622" width="16.5703125" style="3" customWidth="1"/>
    <col min="4623" max="4624" width="7.85546875" style="3" bestFit="1" customWidth="1"/>
    <col min="4625" max="4625" width="8" style="3" bestFit="1" customWidth="1"/>
    <col min="4626" max="4627" width="7.85546875" style="3" bestFit="1" customWidth="1"/>
    <col min="4628" max="4628" width="9.7109375" style="3" customWidth="1"/>
    <col min="4629" max="4629" width="12.85546875" style="3" customWidth="1"/>
    <col min="4630" max="4866" width="9.140625" style="3"/>
    <col min="4867" max="4867" width="9" style="3" bestFit="1" customWidth="1"/>
    <col min="4868" max="4868" width="9.85546875" style="3" bestFit="1" customWidth="1"/>
    <col min="4869" max="4869" width="9.140625" style="3" bestFit="1" customWidth="1"/>
    <col min="4870" max="4870" width="16" style="3" bestFit="1" customWidth="1"/>
    <col min="4871" max="4871" width="9" style="3" bestFit="1" customWidth="1"/>
    <col min="4872" max="4872" width="7.85546875" style="3" bestFit="1" customWidth="1"/>
    <col min="4873" max="4873" width="11.7109375" style="3" bestFit="1" customWidth="1"/>
    <col min="4874" max="4874" width="14.28515625" style="3" customWidth="1"/>
    <col min="4875" max="4875" width="11.7109375" style="3" bestFit="1" customWidth="1"/>
    <col min="4876" max="4876" width="14.140625" style="3" bestFit="1" customWidth="1"/>
    <col min="4877" max="4877" width="16.7109375" style="3" customWidth="1"/>
    <col min="4878" max="4878" width="16.5703125" style="3" customWidth="1"/>
    <col min="4879" max="4880" width="7.85546875" style="3" bestFit="1" customWidth="1"/>
    <col min="4881" max="4881" width="8" style="3" bestFit="1" customWidth="1"/>
    <col min="4882" max="4883" width="7.85546875" style="3" bestFit="1" customWidth="1"/>
    <col min="4884" max="4884" width="9.7109375" style="3" customWidth="1"/>
    <col min="4885" max="4885" width="12.85546875" style="3" customWidth="1"/>
    <col min="4886" max="5122" width="9.140625" style="3"/>
    <col min="5123" max="5123" width="9" style="3" bestFit="1" customWidth="1"/>
    <col min="5124" max="5124" width="9.85546875" style="3" bestFit="1" customWidth="1"/>
    <col min="5125" max="5125" width="9.140625" style="3" bestFit="1" customWidth="1"/>
    <col min="5126" max="5126" width="16" style="3" bestFit="1" customWidth="1"/>
    <col min="5127" max="5127" width="9" style="3" bestFit="1" customWidth="1"/>
    <col min="5128" max="5128" width="7.85546875" style="3" bestFit="1" customWidth="1"/>
    <col min="5129" max="5129" width="11.7109375" style="3" bestFit="1" customWidth="1"/>
    <col min="5130" max="5130" width="14.28515625" style="3" customWidth="1"/>
    <col min="5131" max="5131" width="11.7109375" style="3" bestFit="1" customWidth="1"/>
    <col min="5132" max="5132" width="14.140625" style="3" bestFit="1" customWidth="1"/>
    <col min="5133" max="5133" width="16.7109375" style="3" customWidth="1"/>
    <col min="5134" max="5134" width="16.5703125" style="3" customWidth="1"/>
    <col min="5135" max="5136" width="7.85546875" style="3" bestFit="1" customWidth="1"/>
    <col min="5137" max="5137" width="8" style="3" bestFit="1" customWidth="1"/>
    <col min="5138" max="5139" width="7.85546875" style="3" bestFit="1" customWidth="1"/>
    <col min="5140" max="5140" width="9.7109375" style="3" customWidth="1"/>
    <col min="5141" max="5141" width="12.85546875" style="3" customWidth="1"/>
    <col min="5142" max="5378" width="9.140625" style="3"/>
    <col min="5379" max="5379" width="9" style="3" bestFit="1" customWidth="1"/>
    <col min="5380" max="5380" width="9.85546875" style="3" bestFit="1" customWidth="1"/>
    <col min="5381" max="5381" width="9.140625" style="3" bestFit="1" customWidth="1"/>
    <col min="5382" max="5382" width="16" style="3" bestFit="1" customWidth="1"/>
    <col min="5383" max="5383" width="9" style="3" bestFit="1" customWidth="1"/>
    <col min="5384" max="5384" width="7.85546875" style="3" bestFit="1" customWidth="1"/>
    <col min="5385" max="5385" width="11.7109375" style="3" bestFit="1" customWidth="1"/>
    <col min="5386" max="5386" width="14.28515625" style="3" customWidth="1"/>
    <col min="5387" max="5387" width="11.7109375" style="3" bestFit="1" customWidth="1"/>
    <col min="5388" max="5388" width="14.140625" style="3" bestFit="1" customWidth="1"/>
    <col min="5389" max="5389" width="16.7109375" style="3" customWidth="1"/>
    <col min="5390" max="5390" width="16.5703125" style="3" customWidth="1"/>
    <col min="5391" max="5392" width="7.85546875" style="3" bestFit="1" customWidth="1"/>
    <col min="5393" max="5393" width="8" style="3" bestFit="1" customWidth="1"/>
    <col min="5394" max="5395" width="7.85546875" style="3" bestFit="1" customWidth="1"/>
    <col min="5396" max="5396" width="9.7109375" style="3" customWidth="1"/>
    <col min="5397" max="5397" width="12.85546875" style="3" customWidth="1"/>
    <col min="5398" max="5634" width="9.140625" style="3"/>
    <col min="5635" max="5635" width="9" style="3" bestFit="1" customWidth="1"/>
    <col min="5636" max="5636" width="9.85546875" style="3" bestFit="1" customWidth="1"/>
    <col min="5637" max="5637" width="9.140625" style="3" bestFit="1" customWidth="1"/>
    <col min="5638" max="5638" width="16" style="3" bestFit="1" customWidth="1"/>
    <col min="5639" max="5639" width="9" style="3" bestFit="1" customWidth="1"/>
    <col min="5640" max="5640" width="7.85546875" style="3" bestFit="1" customWidth="1"/>
    <col min="5641" max="5641" width="11.7109375" style="3" bestFit="1" customWidth="1"/>
    <col min="5642" max="5642" width="14.28515625" style="3" customWidth="1"/>
    <col min="5643" max="5643" width="11.7109375" style="3" bestFit="1" customWidth="1"/>
    <col min="5644" max="5644" width="14.140625" style="3" bestFit="1" customWidth="1"/>
    <col min="5645" max="5645" width="16.7109375" style="3" customWidth="1"/>
    <col min="5646" max="5646" width="16.5703125" style="3" customWidth="1"/>
    <col min="5647" max="5648" width="7.85546875" style="3" bestFit="1" customWidth="1"/>
    <col min="5649" max="5649" width="8" style="3" bestFit="1" customWidth="1"/>
    <col min="5650" max="5651" width="7.85546875" style="3" bestFit="1" customWidth="1"/>
    <col min="5652" max="5652" width="9.7109375" style="3" customWidth="1"/>
    <col min="5653" max="5653" width="12.85546875" style="3" customWidth="1"/>
    <col min="5654" max="5890" width="9.140625" style="3"/>
    <col min="5891" max="5891" width="9" style="3" bestFit="1" customWidth="1"/>
    <col min="5892" max="5892" width="9.85546875" style="3" bestFit="1" customWidth="1"/>
    <col min="5893" max="5893" width="9.140625" style="3" bestFit="1" customWidth="1"/>
    <col min="5894" max="5894" width="16" style="3" bestFit="1" customWidth="1"/>
    <col min="5895" max="5895" width="9" style="3" bestFit="1" customWidth="1"/>
    <col min="5896" max="5896" width="7.85546875" style="3" bestFit="1" customWidth="1"/>
    <col min="5897" max="5897" width="11.7109375" style="3" bestFit="1" customWidth="1"/>
    <col min="5898" max="5898" width="14.28515625" style="3" customWidth="1"/>
    <col min="5899" max="5899" width="11.7109375" style="3" bestFit="1" customWidth="1"/>
    <col min="5900" max="5900" width="14.140625" style="3" bestFit="1" customWidth="1"/>
    <col min="5901" max="5901" width="16.7109375" style="3" customWidth="1"/>
    <col min="5902" max="5902" width="16.5703125" style="3" customWidth="1"/>
    <col min="5903" max="5904" width="7.85546875" style="3" bestFit="1" customWidth="1"/>
    <col min="5905" max="5905" width="8" style="3" bestFit="1" customWidth="1"/>
    <col min="5906" max="5907" width="7.85546875" style="3" bestFit="1" customWidth="1"/>
    <col min="5908" max="5908" width="9.7109375" style="3" customWidth="1"/>
    <col min="5909" max="5909" width="12.85546875" style="3" customWidth="1"/>
    <col min="5910" max="6146" width="9.140625" style="3"/>
    <col min="6147" max="6147" width="9" style="3" bestFit="1" customWidth="1"/>
    <col min="6148" max="6148" width="9.85546875" style="3" bestFit="1" customWidth="1"/>
    <col min="6149" max="6149" width="9.140625" style="3" bestFit="1" customWidth="1"/>
    <col min="6150" max="6150" width="16" style="3" bestFit="1" customWidth="1"/>
    <col min="6151" max="6151" width="9" style="3" bestFit="1" customWidth="1"/>
    <col min="6152" max="6152" width="7.85546875" style="3" bestFit="1" customWidth="1"/>
    <col min="6153" max="6153" width="11.7109375" style="3" bestFit="1" customWidth="1"/>
    <col min="6154" max="6154" width="14.28515625" style="3" customWidth="1"/>
    <col min="6155" max="6155" width="11.7109375" style="3" bestFit="1" customWidth="1"/>
    <col min="6156" max="6156" width="14.140625" style="3" bestFit="1" customWidth="1"/>
    <col min="6157" max="6157" width="16.7109375" style="3" customWidth="1"/>
    <col min="6158" max="6158" width="16.5703125" style="3" customWidth="1"/>
    <col min="6159" max="6160" width="7.85546875" style="3" bestFit="1" customWidth="1"/>
    <col min="6161" max="6161" width="8" style="3" bestFit="1" customWidth="1"/>
    <col min="6162" max="6163" width="7.85546875" style="3" bestFit="1" customWidth="1"/>
    <col min="6164" max="6164" width="9.7109375" style="3" customWidth="1"/>
    <col min="6165" max="6165" width="12.85546875" style="3" customWidth="1"/>
    <col min="6166" max="6402" width="9.140625" style="3"/>
    <col min="6403" max="6403" width="9" style="3" bestFit="1" customWidth="1"/>
    <col min="6404" max="6404" width="9.85546875" style="3" bestFit="1" customWidth="1"/>
    <col min="6405" max="6405" width="9.140625" style="3" bestFit="1" customWidth="1"/>
    <col min="6406" max="6406" width="16" style="3" bestFit="1" customWidth="1"/>
    <col min="6407" max="6407" width="9" style="3" bestFit="1" customWidth="1"/>
    <col min="6408" max="6408" width="7.85546875" style="3" bestFit="1" customWidth="1"/>
    <col min="6409" max="6409" width="11.7109375" style="3" bestFit="1" customWidth="1"/>
    <col min="6410" max="6410" width="14.28515625" style="3" customWidth="1"/>
    <col min="6411" max="6411" width="11.7109375" style="3" bestFit="1" customWidth="1"/>
    <col min="6412" max="6412" width="14.140625" style="3" bestFit="1" customWidth="1"/>
    <col min="6413" max="6413" width="16.7109375" style="3" customWidth="1"/>
    <col min="6414" max="6414" width="16.5703125" style="3" customWidth="1"/>
    <col min="6415" max="6416" width="7.85546875" style="3" bestFit="1" customWidth="1"/>
    <col min="6417" max="6417" width="8" style="3" bestFit="1" customWidth="1"/>
    <col min="6418" max="6419" width="7.85546875" style="3" bestFit="1" customWidth="1"/>
    <col min="6420" max="6420" width="9.7109375" style="3" customWidth="1"/>
    <col min="6421" max="6421" width="12.85546875" style="3" customWidth="1"/>
    <col min="6422" max="6658" width="9.140625" style="3"/>
    <col min="6659" max="6659" width="9" style="3" bestFit="1" customWidth="1"/>
    <col min="6660" max="6660" width="9.85546875" style="3" bestFit="1" customWidth="1"/>
    <col min="6661" max="6661" width="9.140625" style="3" bestFit="1" customWidth="1"/>
    <col min="6662" max="6662" width="16" style="3" bestFit="1" customWidth="1"/>
    <col min="6663" max="6663" width="9" style="3" bestFit="1" customWidth="1"/>
    <col min="6664" max="6664" width="7.85546875" style="3" bestFit="1" customWidth="1"/>
    <col min="6665" max="6665" width="11.7109375" style="3" bestFit="1" customWidth="1"/>
    <col min="6666" max="6666" width="14.28515625" style="3" customWidth="1"/>
    <col min="6667" max="6667" width="11.7109375" style="3" bestFit="1" customWidth="1"/>
    <col min="6668" max="6668" width="14.140625" style="3" bestFit="1" customWidth="1"/>
    <col min="6669" max="6669" width="16.7109375" style="3" customWidth="1"/>
    <col min="6670" max="6670" width="16.5703125" style="3" customWidth="1"/>
    <col min="6671" max="6672" width="7.85546875" style="3" bestFit="1" customWidth="1"/>
    <col min="6673" max="6673" width="8" style="3" bestFit="1" customWidth="1"/>
    <col min="6674" max="6675" width="7.85546875" style="3" bestFit="1" customWidth="1"/>
    <col min="6676" max="6676" width="9.7109375" style="3" customWidth="1"/>
    <col min="6677" max="6677" width="12.85546875" style="3" customWidth="1"/>
    <col min="6678" max="6914" width="9.140625" style="3"/>
    <col min="6915" max="6915" width="9" style="3" bestFit="1" customWidth="1"/>
    <col min="6916" max="6916" width="9.85546875" style="3" bestFit="1" customWidth="1"/>
    <col min="6917" max="6917" width="9.140625" style="3" bestFit="1" customWidth="1"/>
    <col min="6918" max="6918" width="16" style="3" bestFit="1" customWidth="1"/>
    <col min="6919" max="6919" width="9" style="3" bestFit="1" customWidth="1"/>
    <col min="6920" max="6920" width="7.85546875" style="3" bestFit="1" customWidth="1"/>
    <col min="6921" max="6921" width="11.7109375" style="3" bestFit="1" customWidth="1"/>
    <col min="6922" max="6922" width="14.28515625" style="3" customWidth="1"/>
    <col min="6923" max="6923" width="11.7109375" style="3" bestFit="1" customWidth="1"/>
    <col min="6924" max="6924" width="14.140625" style="3" bestFit="1" customWidth="1"/>
    <col min="6925" max="6925" width="16.7109375" style="3" customWidth="1"/>
    <col min="6926" max="6926" width="16.5703125" style="3" customWidth="1"/>
    <col min="6927" max="6928" width="7.85546875" style="3" bestFit="1" customWidth="1"/>
    <col min="6929" max="6929" width="8" style="3" bestFit="1" customWidth="1"/>
    <col min="6930" max="6931" width="7.85546875" style="3" bestFit="1" customWidth="1"/>
    <col min="6932" max="6932" width="9.7109375" style="3" customWidth="1"/>
    <col min="6933" max="6933" width="12.85546875" style="3" customWidth="1"/>
    <col min="6934" max="7170" width="9.140625" style="3"/>
    <col min="7171" max="7171" width="9" style="3" bestFit="1" customWidth="1"/>
    <col min="7172" max="7172" width="9.85546875" style="3" bestFit="1" customWidth="1"/>
    <col min="7173" max="7173" width="9.140625" style="3" bestFit="1" customWidth="1"/>
    <col min="7174" max="7174" width="16" style="3" bestFit="1" customWidth="1"/>
    <col min="7175" max="7175" width="9" style="3" bestFit="1" customWidth="1"/>
    <col min="7176" max="7176" width="7.85546875" style="3" bestFit="1" customWidth="1"/>
    <col min="7177" max="7177" width="11.7109375" style="3" bestFit="1" customWidth="1"/>
    <col min="7178" max="7178" width="14.28515625" style="3" customWidth="1"/>
    <col min="7179" max="7179" width="11.7109375" style="3" bestFit="1" customWidth="1"/>
    <col min="7180" max="7180" width="14.140625" style="3" bestFit="1" customWidth="1"/>
    <col min="7181" max="7181" width="16.7109375" style="3" customWidth="1"/>
    <col min="7182" max="7182" width="16.5703125" style="3" customWidth="1"/>
    <col min="7183" max="7184" width="7.85546875" style="3" bestFit="1" customWidth="1"/>
    <col min="7185" max="7185" width="8" style="3" bestFit="1" customWidth="1"/>
    <col min="7186" max="7187" width="7.85546875" style="3" bestFit="1" customWidth="1"/>
    <col min="7188" max="7188" width="9.7109375" style="3" customWidth="1"/>
    <col min="7189" max="7189" width="12.85546875" style="3" customWidth="1"/>
    <col min="7190" max="7426" width="9.140625" style="3"/>
    <col min="7427" max="7427" width="9" style="3" bestFit="1" customWidth="1"/>
    <col min="7428" max="7428" width="9.85546875" style="3" bestFit="1" customWidth="1"/>
    <col min="7429" max="7429" width="9.140625" style="3" bestFit="1" customWidth="1"/>
    <col min="7430" max="7430" width="16" style="3" bestFit="1" customWidth="1"/>
    <col min="7431" max="7431" width="9" style="3" bestFit="1" customWidth="1"/>
    <col min="7432" max="7432" width="7.85546875" style="3" bestFit="1" customWidth="1"/>
    <col min="7433" max="7433" width="11.7109375" style="3" bestFit="1" customWidth="1"/>
    <col min="7434" max="7434" width="14.28515625" style="3" customWidth="1"/>
    <col min="7435" max="7435" width="11.7109375" style="3" bestFit="1" customWidth="1"/>
    <col min="7436" max="7436" width="14.140625" style="3" bestFit="1" customWidth="1"/>
    <col min="7437" max="7437" width="16.7109375" style="3" customWidth="1"/>
    <col min="7438" max="7438" width="16.5703125" style="3" customWidth="1"/>
    <col min="7439" max="7440" width="7.85546875" style="3" bestFit="1" customWidth="1"/>
    <col min="7441" max="7441" width="8" style="3" bestFit="1" customWidth="1"/>
    <col min="7442" max="7443" width="7.85546875" style="3" bestFit="1" customWidth="1"/>
    <col min="7444" max="7444" width="9.7109375" style="3" customWidth="1"/>
    <col min="7445" max="7445" width="12.85546875" style="3" customWidth="1"/>
    <col min="7446" max="7682" width="9.140625" style="3"/>
    <col min="7683" max="7683" width="9" style="3" bestFit="1" customWidth="1"/>
    <col min="7684" max="7684" width="9.85546875" style="3" bestFit="1" customWidth="1"/>
    <col min="7685" max="7685" width="9.140625" style="3" bestFit="1" customWidth="1"/>
    <col min="7686" max="7686" width="16" style="3" bestFit="1" customWidth="1"/>
    <col min="7687" max="7687" width="9" style="3" bestFit="1" customWidth="1"/>
    <col min="7688" max="7688" width="7.85546875" style="3" bestFit="1" customWidth="1"/>
    <col min="7689" max="7689" width="11.7109375" style="3" bestFit="1" customWidth="1"/>
    <col min="7690" max="7690" width="14.28515625" style="3" customWidth="1"/>
    <col min="7691" max="7691" width="11.7109375" style="3" bestFit="1" customWidth="1"/>
    <col min="7692" max="7692" width="14.140625" style="3" bestFit="1" customWidth="1"/>
    <col min="7693" max="7693" width="16.7109375" style="3" customWidth="1"/>
    <col min="7694" max="7694" width="16.5703125" style="3" customWidth="1"/>
    <col min="7695" max="7696" width="7.85546875" style="3" bestFit="1" customWidth="1"/>
    <col min="7697" max="7697" width="8" style="3" bestFit="1" customWidth="1"/>
    <col min="7698" max="7699" width="7.85546875" style="3" bestFit="1" customWidth="1"/>
    <col min="7700" max="7700" width="9.7109375" style="3" customWidth="1"/>
    <col min="7701" max="7701" width="12.85546875" style="3" customWidth="1"/>
    <col min="7702" max="7938" width="9.140625" style="3"/>
    <col min="7939" max="7939" width="9" style="3" bestFit="1" customWidth="1"/>
    <col min="7940" max="7940" width="9.85546875" style="3" bestFit="1" customWidth="1"/>
    <col min="7941" max="7941" width="9.140625" style="3" bestFit="1" customWidth="1"/>
    <col min="7942" max="7942" width="16" style="3" bestFit="1" customWidth="1"/>
    <col min="7943" max="7943" width="9" style="3" bestFit="1" customWidth="1"/>
    <col min="7944" max="7944" width="7.85546875" style="3" bestFit="1" customWidth="1"/>
    <col min="7945" max="7945" width="11.7109375" style="3" bestFit="1" customWidth="1"/>
    <col min="7946" max="7946" width="14.28515625" style="3" customWidth="1"/>
    <col min="7947" max="7947" width="11.7109375" style="3" bestFit="1" customWidth="1"/>
    <col min="7948" max="7948" width="14.140625" style="3" bestFit="1" customWidth="1"/>
    <col min="7949" max="7949" width="16.7109375" style="3" customWidth="1"/>
    <col min="7950" max="7950" width="16.5703125" style="3" customWidth="1"/>
    <col min="7951" max="7952" width="7.85546875" style="3" bestFit="1" customWidth="1"/>
    <col min="7953" max="7953" width="8" style="3" bestFit="1" customWidth="1"/>
    <col min="7954" max="7955" width="7.85546875" style="3" bestFit="1" customWidth="1"/>
    <col min="7956" max="7956" width="9.7109375" style="3" customWidth="1"/>
    <col min="7957" max="7957" width="12.85546875" style="3" customWidth="1"/>
    <col min="7958" max="8194" width="9.140625" style="3"/>
    <col min="8195" max="8195" width="9" style="3" bestFit="1" customWidth="1"/>
    <col min="8196" max="8196" width="9.85546875" style="3" bestFit="1" customWidth="1"/>
    <col min="8197" max="8197" width="9.140625" style="3" bestFit="1" customWidth="1"/>
    <col min="8198" max="8198" width="16" style="3" bestFit="1" customWidth="1"/>
    <col min="8199" max="8199" width="9" style="3" bestFit="1" customWidth="1"/>
    <col min="8200" max="8200" width="7.85546875" style="3" bestFit="1" customWidth="1"/>
    <col min="8201" max="8201" width="11.7109375" style="3" bestFit="1" customWidth="1"/>
    <col min="8202" max="8202" width="14.28515625" style="3" customWidth="1"/>
    <col min="8203" max="8203" width="11.7109375" style="3" bestFit="1" customWidth="1"/>
    <col min="8204" max="8204" width="14.140625" style="3" bestFit="1" customWidth="1"/>
    <col min="8205" max="8205" width="16.7109375" style="3" customWidth="1"/>
    <col min="8206" max="8206" width="16.5703125" style="3" customWidth="1"/>
    <col min="8207" max="8208" width="7.85546875" style="3" bestFit="1" customWidth="1"/>
    <col min="8209" max="8209" width="8" style="3" bestFit="1" customWidth="1"/>
    <col min="8210" max="8211" width="7.85546875" style="3" bestFit="1" customWidth="1"/>
    <col min="8212" max="8212" width="9.7109375" style="3" customWidth="1"/>
    <col min="8213" max="8213" width="12.85546875" style="3" customWidth="1"/>
    <col min="8214" max="8450" width="9.140625" style="3"/>
    <col min="8451" max="8451" width="9" style="3" bestFit="1" customWidth="1"/>
    <col min="8452" max="8452" width="9.85546875" style="3" bestFit="1" customWidth="1"/>
    <col min="8453" max="8453" width="9.140625" style="3" bestFit="1" customWidth="1"/>
    <col min="8454" max="8454" width="16" style="3" bestFit="1" customWidth="1"/>
    <col min="8455" max="8455" width="9" style="3" bestFit="1" customWidth="1"/>
    <col min="8456" max="8456" width="7.85546875" style="3" bestFit="1" customWidth="1"/>
    <col min="8457" max="8457" width="11.7109375" style="3" bestFit="1" customWidth="1"/>
    <col min="8458" max="8458" width="14.28515625" style="3" customWidth="1"/>
    <col min="8459" max="8459" width="11.7109375" style="3" bestFit="1" customWidth="1"/>
    <col min="8460" max="8460" width="14.140625" style="3" bestFit="1" customWidth="1"/>
    <col min="8461" max="8461" width="16.7109375" style="3" customWidth="1"/>
    <col min="8462" max="8462" width="16.5703125" style="3" customWidth="1"/>
    <col min="8463" max="8464" width="7.85546875" style="3" bestFit="1" customWidth="1"/>
    <col min="8465" max="8465" width="8" style="3" bestFit="1" customWidth="1"/>
    <col min="8466" max="8467" width="7.85546875" style="3" bestFit="1" customWidth="1"/>
    <col min="8468" max="8468" width="9.7109375" style="3" customWidth="1"/>
    <col min="8469" max="8469" width="12.85546875" style="3" customWidth="1"/>
    <col min="8470" max="8706" width="9.140625" style="3"/>
    <col min="8707" max="8707" width="9" style="3" bestFit="1" customWidth="1"/>
    <col min="8708" max="8708" width="9.85546875" style="3" bestFit="1" customWidth="1"/>
    <col min="8709" max="8709" width="9.140625" style="3" bestFit="1" customWidth="1"/>
    <col min="8710" max="8710" width="16" style="3" bestFit="1" customWidth="1"/>
    <col min="8711" max="8711" width="9" style="3" bestFit="1" customWidth="1"/>
    <col min="8712" max="8712" width="7.85546875" style="3" bestFit="1" customWidth="1"/>
    <col min="8713" max="8713" width="11.7109375" style="3" bestFit="1" customWidth="1"/>
    <col min="8714" max="8714" width="14.28515625" style="3" customWidth="1"/>
    <col min="8715" max="8715" width="11.7109375" style="3" bestFit="1" customWidth="1"/>
    <col min="8716" max="8716" width="14.140625" style="3" bestFit="1" customWidth="1"/>
    <col min="8717" max="8717" width="16.7109375" style="3" customWidth="1"/>
    <col min="8718" max="8718" width="16.5703125" style="3" customWidth="1"/>
    <col min="8719" max="8720" width="7.85546875" style="3" bestFit="1" customWidth="1"/>
    <col min="8721" max="8721" width="8" style="3" bestFit="1" customWidth="1"/>
    <col min="8722" max="8723" width="7.85546875" style="3" bestFit="1" customWidth="1"/>
    <col min="8724" max="8724" width="9.7109375" style="3" customWidth="1"/>
    <col min="8725" max="8725" width="12.85546875" style="3" customWidth="1"/>
    <col min="8726" max="8962" width="9.140625" style="3"/>
    <col min="8963" max="8963" width="9" style="3" bestFit="1" customWidth="1"/>
    <col min="8964" max="8964" width="9.85546875" style="3" bestFit="1" customWidth="1"/>
    <col min="8965" max="8965" width="9.140625" style="3" bestFit="1" customWidth="1"/>
    <col min="8966" max="8966" width="16" style="3" bestFit="1" customWidth="1"/>
    <col min="8967" max="8967" width="9" style="3" bestFit="1" customWidth="1"/>
    <col min="8968" max="8968" width="7.85546875" style="3" bestFit="1" customWidth="1"/>
    <col min="8969" max="8969" width="11.7109375" style="3" bestFit="1" customWidth="1"/>
    <col min="8970" max="8970" width="14.28515625" style="3" customWidth="1"/>
    <col min="8971" max="8971" width="11.7109375" style="3" bestFit="1" customWidth="1"/>
    <col min="8972" max="8972" width="14.140625" style="3" bestFit="1" customWidth="1"/>
    <col min="8973" max="8973" width="16.7109375" style="3" customWidth="1"/>
    <col min="8974" max="8974" width="16.5703125" style="3" customWidth="1"/>
    <col min="8975" max="8976" width="7.85546875" style="3" bestFit="1" customWidth="1"/>
    <col min="8977" max="8977" width="8" style="3" bestFit="1" customWidth="1"/>
    <col min="8978" max="8979" width="7.85546875" style="3" bestFit="1" customWidth="1"/>
    <col min="8980" max="8980" width="9.7109375" style="3" customWidth="1"/>
    <col min="8981" max="8981" width="12.85546875" style="3" customWidth="1"/>
    <col min="8982" max="9218" width="9.140625" style="3"/>
    <col min="9219" max="9219" width="9" style="3" bestFit="1" customWidth="1"/>
    <col min="9220" max="9220" width="9.85546875" style="3" bestFit="1" customWidth="1"/>
    <col min="9221" max="9221" width="9.140625" style="3" bestFit="1" customWidth="1"/>
    <col min="9222" max="9222" width="16" style="3" bestFit="1" customWidth="1"/>
    <col min="9223" max="9223" width="9" style="3" bestFit="1" customWidth="1"/>
    <col min="9224" max="9224" width="7.85546875" style="3" bestFit="1" customWidth="1"/>
    <col min="9225" max="9225" width="11.7109375" style="3" bestFit="1" customWidth="1"/>
    <col min="9226" max="9226" width="14.28515625" style="3" customWidth="1"/>
    <col min="9227" max="9227" width="11.7109375" style="3" bestFit="1" customWidth="1"/>
    <col min="9228" max="9228" width="14.140625" style="3" bestFit="1" customWidth="1"/>
    <col min="9229" max="9229" width="16.7109375" style="3" customWidth="1"/>
    <col min="9230" max="9230" width="16.5703125" style="3" customWidth="1"/>
    <col min="9231" max="9232" width="7.85546875" style="3" bestFit="1" customWidth="1"/>
    <col min="9233" max="9233" width="8" style="3" bestFit="1" customWidth="1"/>
    <col min="9234" max="9235" width="7.85546875" style="3" bestFit="1" customWidth="1"/>
    <col min="9236" max="9236" width="9.7109375" style="3" customWidth="1"/>
    <col min="9237" max="9237" width="12.85546875" style="3" customWidth="1"/>
    <col min="9238" max="9474" width="9.140625" style="3"/>
    <col min="9475" max="9475" width="9" style="3" bestFit="1" customWidth="1"/>
    <col min="9476" max="9476" width="9.85546875" style="3" bestFit="1" customWidth="1"/>
    <col min="9477" max="9477" width="9.140625" style="3" bestFit="1" customWidth="1"/>
    <col min="9478" max="9478" width="16" style="3" bestFit="1" customWidth="1"/>
    <col min="9479" max="9479" width="9" style="3" bestFit="1" customWidth="1"/>
    <col min="9480" max="9480" width="7.85546875" style="3" bestFit="1" customWidth="1"/>
    <col min="9481" max="9481" width="11.7109375" style="3" bestFit="1" customWidth="1"/>
    <col min="9482" max="9482" width="14.28515625" style="3" customWidth="1"/>
    <col min="9483" max="9483" width="11.7109375" style="3" bestFit="1" customWidth="1"/>
    <col min="9484" max="9484" width="14.140625" style="3" bestFit="1" customWidth="1"/>
    <col min="9485" max="9485" width="16.7109375" style="3" customWidth="1"/>
    <col min="9486" max="9486" width="16.5703125" style="3" customWidth="1"/>
    <col min="9487" max="9488" width="7.85546875" style="3" bestFit="1" customWidth="1"/>
    <col min="9489" max="9489" width="8" style="3" bestFit="1" customWidth="1"/>
    <col min="9490" max="9491" width="7.85546875" style="3" bestFit="1" customWidth="1"/>
    <col min="9492" max="9492" width="9.7109375" style="3" customWidth="1"/>
    <col min="9493" max="9493" width="12.85546875" style="3" customWidth="1"/>
    <col min="9494" max="9730" width="9.140625" style="3"/>
    <col min="9731" max="9731" width="9" style="3" bestFit="1" customWidth="1"/>
    <col min="9732" max="9732" width="9.85546875" style="3" bestFit="1" customWidth="1"/>
    <col min="9733" max="9733" width="9.140625" style="3" bestFit="1" customWidth="1"/>
    <col min="9734" max="9734" width="16" style="3" bestFit="1" customWidth="1"/>
    <col min="9735" max="9735" width="9" style="3" bestFit="1" customWidth="1"/>
    <col min="9736" max="9736" width="7.85546875" style="3" bestFit="1" customWidth="1"/>
    <col min="9737" max="9737" width="11.7109375" style="3" bestFit="1" customWidth="1"/>
    <col min="9738" max="9738" width="14.28515625" style="3" customWidth="1"/>
    <col min="9739" max="9739" width="11.7109375" style="3" bestFit="1" customWidth="1"/>
    <col min="9740" max="9740" width="14.140625" style="3" bestFit="1" customWidth="1"/>
    <col min="9741" max="9741" width="16.7109375" style="3" customWidth="1"/>
    <col min="9742" max="9742" width="16.5703125" style="3" customWidth="1"/>
    <col min="9743" max="9744" width="7.85546875" style="3" bestFit="1" customWidth="1"/>
    <col min="9745" max="9745" width="8" style="3" bestFit="1" customWidth="1"/>
    <col min="9746" max="9747" width="7.85546875" style="3" bestFit="1" customWidth="1"/>
    <col min="9748" max="9748" width="9.7109375" style="3" customWidth="1"/>
    <col min="9749" max="9749" width="12.85546875" style="3" customWidth="1"/>
    <col min="9750" max="9986" width="9.140625" style="3"/>
    <col min="9987" max="9987" width="9" style="3" bestFit="1" customWidth="1"/>
    <col min="9988" max="9988" width="9.85546875" style="3" bestFit="1" customWidth="1"/>
    <col min="9989" max="9989" width="9.140625" style="3" bestFit="1" customWidth="1"/>
    <col min="9990" max="9990" width="16" style="3" bestFit="1" customWidth="1"/>
    <col min="9991" max="9991" width="9" style="3" bestFit="1" customWidth="1"/>
    <col min="9992" max="9992" width="7.85546875" style="3" bestFit="1" customWidth="1"/>
    <col min="9993" max="9993" width="11.7109375" style="3" bestFit="1" customWidth="1"/>
    <col min="9994" max="9994" width="14.28515625" style="3" customWidth="1"/>
    <col min="9995" max="9995" width="11.7109375" style="3" bestFit="1" customWidth="1"/>
    <col min="9996" max="9996" width="14.140625" style="3" bestFit="1" customWidth="1"/>
    <col min="9997" max="9997" width="16.7109375" style="3" customWidth="1"/>
    <col min="9998" max="9998" width="16.5703125" style="3" customWidth="1"/>
    <col min="9999" max="10000" width="7.85546875" style="3" bestFit="1" customWidth="1"/>
    <col min="10001" max="10001" width="8" style="3" bestFit="1" customWidth="1"/>
    <col min="10002" max="10003" width="7.85546875" style="3" bestFit="1" customWidth="1"/>
    <col min="10004" max="10004" width="9.7109375" style="3" customWidth="1"/>
    <col min="10005" max="10005" width="12.85546875" style="3" customWidth="1"/>
    <col min="10006" max="10242" width="9.140625" style="3"/>
    <col min="10243" max="10243" width="9" style="3" bestFit="1" customWidth="1"/>
    <col min="10244" max="10244" width="9.85546875" style="3" bestFit="1" customWidth="1"/>
    <col min="10245" max="10245" width="9.140625" style="3" bestFit="1" customWidth="1"/>
    <col min="10246" max="10246" width="16" style="3" bestFit="1" customWidth="1"/>
    <col min="10247" max="10247" width="9" style="3" bestFit="1" customWidth="1"/>
    <col min="10248" max="10248" width="7.85546875" style="3" bestFit="1" customWidth="1"/>
    <col min="10249" max="10249" width="11.7109375" style="3" bestFit="1" customWidth="1"/>
    <col min="10250" max="10250" width="14.28515625" style="3" customWidth="1"/>
    <col min="10251" max="10251" width="11.7109375" style="3" bestFit="1" customWidth="1"/>
    <col min="10252" max="10252" width="14.140625" style="3" bestFit="1" customWidth="1"/>
    <col min="10253" max="10253" width="16.7109375" style="3" customWidth="1"/>
    <col min="10254" max="10254" width="16.5703125" style="3" customWidth="1"/>
    <col min="10255" max="10256" width="7.85546875" style="3" bestFit="1" customWidth="1"/>
    <col min="10257" max="10257" width="8" style="3" bestFit="1" customWidth="1"/>
    <col min="10258" max="10259" width="7.85546875" style="3" bestFit="1" customWidth="1"/>
    <col min="10260" max="10260" width="9.7109375" style="3" customWidth="1"/>
    <col min="10261" max="10261" width="12.85546875" style="3" customWidth="1"/>
    <col min="10262" max="10498" width="9.140625" style="3"/>
    <col min="10499" max="10499" width="9" style="3" bestFit="1" customWidth="1"/>
    <col min="10500" max="10500" width="9.85546875" style="3" bestFit="1" customWidth="1"/>
    <col min="10501" max="10501" width="9.140625" style="3" bestFit="1" customWidth="1"/>
    <col min="10502" max="10502" width="16" style="3" bestFit="1" customWidth="1"/>
    <col min="10503" max="10503" width="9" style="3" bestFit="1" customWidth="1"/>
    <col min="10504" max="10504" width="7.85546875" style="3" bestFit="1" customWidth="1"/>
    <col min="10505" max="10505" width="11.7109375" style="3" bestFit="1" customWidth="1"/>
    <col min="10506" max="10506" width="14.28515625" style="3" customWidth="1"/>
    <col min="10507" max="10507" width="11.7109375" style="3" bestFit="1" customWidth="1"/>
    <col min="10508" max="10508" width="14.140625" style="3" bestFit="1" customWidth="1"/>
    <col min="10509" max="10509" width="16.7109375" style="3" customWidth="1"/>
    <col min="10510" max="10510" width="16.5703125" style="3" customWidth="1"/>
    <col min="10511" max="10512" width="7.85546875" style="3" bestFit="1" customWidth="1"/>
    <col min="10513" max="10513" width="8" style="3" bestFit="1" customWidth="1"/>
    <col min="10514" max="10515" width="7.85546875" style="3" bestFit="1" customWidth="1"/>
    <col min="10516" max="10516" width="9.7109375" style="3" customWidth="1"/>
    <col min="10517" max="10517" width="12.85546875" style="3" customWidth="1"/>
    <col min="10518" max="10754" width="9.140625" style="3"/>
    <col min="10755" max="10755" width="9" style="3" bestFit="1" customWidth="1"/>
    <col min="10756" max="10756" width="9.85546875" style="3" bestFit="1" customWidth="1"/>
    <col min="10757" max="10757" width="9.140625" style="3" bestFit="1" customWidth="1"/>
    <col min="10758" max="10758" width="16" style="3" bestFit="1" customWidth="1"/>
    <col min="10759" max="10759" width="9" style="3" bestFit="1" customWidth="1"/>
    <col min="10760" max="10760" width="7.85546875" style="3" bestFit="1" customWidth="1"/>
    <col min="10761" max="10761" width="11.7109375" style="3" bestFit="1" customWidth="1"/>
    <col min="10762" max="10762" width="14.28515625" style="3" customWidth="1"/>
    <col min="10763" max="10763" width="11.7109375" style="3" bestFit="1" customWidth="1"/>
    <col min="10764" max="10764" width="14.140625" style="3" bestFit="1" customWidth="1"/>
    <col min="10765" max="10765" width="16.7109375" style="3" customWidth="1"/>
    <col min="10766" max="10766" width="16.5703125" style="3" customWidth="1"/>
    <col min="10767" max="10768" width="7.85546875" style="3" bestFit="1" customWidth="1"/>
    <col min="10769" max="10769" width="8" style="3" bestFit="1" customWidth="1"/>
    <col min="10770" max="10771" width="7.85546875" style="3" bestFit="1" customWidth="1"/>
    <col min="10772" max="10772" width="9.7109375" style="3" customWidth="1"/>
    <col min="10773" max="10773" width="12.85546875" style="3" customWidth="1"/>
    <col min="10774" max="11010" width="9.140625" style="3"/>
    <col min="11011" max="11011" width="9" style="3" bestFit="1" customWidth="1"/>
    <col min="11012" max="11012" width="9.85546875" style="3" bestFit="1" customWidth="1"/>
    <col min="11013" max="11013" width="9.140625" style="3" bestFit="1" customWidth="1"/>
    <col min="11014" max="11014" width="16" style="3" bestFit="1" customWidth="1"/>
    <col min="11015" max="11015" width="9" style="3" bestFit="1" customWidth="1"/>
    <col min="11016" max="11016" width="7.85546875" style="3" bestFit="1" customWidth="1"/>
    <col min="11017" max="11017" width="11.7109375" style="3" bestFit="1" customWidth="1"/>
    <col min="11018" max="11018" width="14.28515625" style="3" customWidth="1"/>
    <col min="11019" max="11019" width="11.7109375" style="3" bestFit="1" customWidth="1"/>
    <col min="11020" max="11020" width="14.140625" style="3" bestFit="1" customWidth="1"/>
    <col min="11021" max="11021" width="16.7109375" style="3" customWidth="1"/>
    <col min="11022" max="11022" width="16.5703125" style="3" customWidth="1"/>
    <col min="11023" max="11024" width="7.85546875" style="3" bestFit="1" customWidth="1"/>
    <col min="11025" max="11025" width="8" style="3" bestFit="1" customWidth="1"/>
    <col min="11026" max="11027" width="7.85546875" style="3" bestFit="1" customWidth="1"/>
    <col min="11028" max="11028" width="9.7109375" style="3" customWidth="1"/>
    <col min="11029" max="11029" width="12.85546875" style="3" customWidth="1"/>
    <col min="11030" max="11266" width="9.140625" style="3"/>
    <col min="11267" max="11267" width="9" style="3" bestFit="1" customWidth="1"/>
    <col min="11268" max="11268" width="9.85546875" style="3" bestFit="1" customWidth="1"/>
    <col min="11269" max="11269" width="9.140625" style="3" bestFit="1" customWidth="1"/>
    <col min="11270" max="11270" width="16" style="3" bestFit="1" customWidth="1"/>
    <col min="11271" max="11271" width="9" style="3" bestFit="1" customWidth="1"/>
    <col min="11272" max="11272" width="7.85546875" style="3" bestFit="1" customWidth="1"/>
    <col min="11273" max="11273" width="11.7109375" style="3" bestFit="1" customWidth="1"/>
    <col min="11274" max="11274" width="14.28515625" style="3" customWidth="1"/>
    <col min="11275" max="11275" width="11.7109375" style="3" bestFit="1" customWidth="1"/>
    <col min="11276" max="11276" width="14.140625" style="3" bestFit="1" customWidth="1"/>
    <col min="11277" max="11277" width="16.7109375" style="3" customWidth="1"/>
    <col min="11278" max="11278" width="16.5703125" style="3" customWidth="1"/>
    <col min="11279" max="11280" width="7.85546875" style="3" bestFit="1" customWidth="1"/>
    <col min="11281" max="11281" width="8" style="3" bestFit="1" customWidth="1"/>
    <col min="11282" max="11283" width="7.85546875" style="3" bestFit="1" customWidth="1"/>
    <col min="11284" max="11284" width="9.7109375" style="3" customWidth="1"/>
    <col min="11285" max="11285" width="12.85546875" style="3" customWidth="1"/>
    <col min="11286" max="11522" width="9.140625" style="3"/>
    <col min="11523" max="11523" width="9" style="3" bestFit="1" customWidth="1"/>
    <col min="11524" max="11524" width="9.85546875" style="3" bestFit="1" customWidth="1"/>
    <col min="11525" max="11525" width="9.140625" style="3" bestFit="1" customWidth="1"/>
    <col min="11526" max="11526" width="16" style="3" bestFit="1" customWidth="1"/>
    <col min="11527" max="11527" width="9" style="3" bestFit="1" customWidth="1"/>
    <col min="11528" max="11528" width="7.85546875" style="3" bestFit="1" customWidth="1"/>
    <col min="11529" max="11529" width="11.7109375" style="3" bestFit="1" customWidth="1"/>
    <col min="11530" max="11530" width="14.28515625" style="3" customWidth="1"/>
    <col min="11531" max="11531" width="11.7109375" style="3" bestFit="1" customWidth="1"/>
    <col min="11532" max="11532" width="14.140625" style="3" bestFit="1" customWidth="1"/>
    <col min="11533" max="11533" width="16.7109375" style="3" customWidth="1"/>
    <col min="11534" max="11534" width="16.5703125" style="3" customWidth="1"/>
    <col min="11535" max="11536" width="7.85546875" style="3" bestFit="1" customWidth="1"/>
    <col min="11537" max="11537" width="8" style="3" bestFit="1" customWidth="1"/>
    <col min="11538" max="11539" width="7.85546875" style="3" bestFit="1" customWidth="1"/>
    <col min="11540" max="11540" width="9.7109375" style="3" customWidth="1"/>
    <col min="11541" max="11541" width="12.85546875" style="3" customWidth="1"/>
    <col min="11542" max="11778" width="9.140625" style="3"/>
    <col min="11779" max="11779" width="9" style="3" bestFit="1" customWidth="1"/>
    <col min="11780" max="11780" width="9.85546875" style="3" bestFit="1" customWidth="1"/>
    <col min="11781" max="11781" width="9.140625" style="3" bestFit="1" customWidth="1"/>
    <col min="11782" max="11782" width="16" style="3" bestFit="1" customWidth="1"/>
    <col min="11783" max="11783" width="9" style="3" bestFit="1" customWidth="1"/>
    <col min="11784" max="11784" width="7.85546875" style="3" bestFit="1" customWidth="1"/>
    <col min="11785" max="11785" width="11.7109375" style="3" bestFit="1" customWidth="1"/>
    <col min="11786" max="11786" width="14.28515625" style="3" customWidth="1"/>
    <col min="11787" max="11787" width="11.7109375" style="3" bestFit="1" customWidth="1"/>
    <col min="11788" max="11788" width="14.140625" style="3" bestFit="1" customWidth="1"/>
    <col min="11789" max="11789" width="16.7109375" style="3" customWidth="1"/>
    <col min="11790" max="11790" width="16.5703125" style="3" customWidth="1"/>
    <col min="11791" max="11792" width="7.85546875" style="3" bestFit="1" customWidth="1"/>
    <col min="11793" max="11793" width="8" style="3" bestFit="1" customWidth="1"/>
    <col min="11794" max="11795" width="7.85546875" style="3" bestFit="1" customWidth="1"/>
    <col min="11796" max="11796" width="9.7109375" style="3" customWidth="1"/>
    <col min="11797" max="11797" width="12.85546875" style="3" customWidth="1"/>
    <col min="11798" max="12034" width="9.140625" style="3"/>
    <col min="12035" max="12035" width="9" style="3" bestFit="1" customWidth="1"/>
    <col min="12036" max="12036" width="9.85546875" style="3" bestFit="1" customWidth="1"/>
    <col min="12037" max="12037" width="9.140625" style="3" bestFit="1" customWidth="1"/>
    <col min="12038" max="12038" width="16" style="3" bestFit="1" customWidth="1"/>
    <col min="12039" max="12039" width="9" style="3" bestFit="1" customWidth="1"/>
    <col min="12040" max="12040" width="7.85546875" style="3" bestFit="1" customWidth="1"/>
    <col min="12041" max="12041" width="11.7109375" style="3" bestFit="1" customWidth="1"/>
    <col min="12042" max="12042" width="14.28515625" style="3" customWidth="1"/>
    <col min="12043" max="12043" width="11.7109375" style="3" bestFit="1" customWidth="1"/>
    <col min="12044" max="12044" width="14.140625" style="3" bestFit="1" customWidth="1"/>
    <col min="12045" max="12045" width="16.7109375" style="3" customWidth="1"/>
    <col min="12046" max="12046" width="16.5703125" style="3" customWidth="1"/>
    <col min="12047" max="12048" width="7.85546875" style="3" bestFit="1" customWidth="1"/>
    <col min="12049" max="12049" width="8" style="3" bestFit="1" customWidth="1"/>
    <col min="12050" max="12051" width="7.85546875" style="3" bestFit="1" customWidth="1"/>
    <col min="12052" max="12052" width="9.7109375" style="3" customWidth="1"/>
    <col min="12053" max="12053" width="12.85546875" style="3" customWidth="1"/>
    <col min="12054" max="12290" width="9.140625" style="3"/>
    <col min="12291" max="12291" width="9" style="3" bestFit="1" customWidth="1"/>
    <col min="12292" max="12292" width="9.85546875" style="3" bestFit="1" customWidth="1"/>
    <col min="12293" max="12293" width="9.140625" style="3" bestFit="1" customWidth="1"/>
    <col min="12294" max="12294" width="16" style="3" bestFit="1" customWidth="1"/>
    <col min="12295" max="12295" width="9" style="3" bestFit="1" customWidth="1"/>
    <col min="12296" max="12296" width="7.85546875" style="3" bestFit="1" customWidth="1"/>
    <col min="12297" max="12297" width="11.7109375" style="3" bestFit="1" customWidth="1"/>
    <col min="12298" max="12298" width="14.28515625" style="3" customWidth="1"/>
    <col min="12299" max="12299" width="11.7109375" style="3" bestFit="1" customWidth="1"/>
    <col min="12300" max="12300" width="14.140625" style="3" bestFit="1" customWidth="1"/>
    <col min="12301" max="12301" width="16.7109375" style="3" customWidth="1"/>
    <col min="12302" max="12302" width="16.5703125" style="3" customWidth="1"/>
    <col min="12303" max="12304" width="7.85546875" style="3" bestFit="1" customWidth="1"/>
    <col min="12305" max="12305" width="8" style="3" bestFit="1" customWidth="1"/>
    <col min="12306" max="12307" width="7.85546875" style="3" bestFit="1" customWidth="1"/>
    <col min="12308" max="12308" width="9.7109375" style="3" customWidth="1"/>
    <col min="12309" max="12309" width="12.85546875" style="3" customWidth="1"/>
    <col min="12310" max="12546" width="9.140625" style="3"/>
    <col min="12547" max="12547" width="9" style="3" bestFit="1" customWidth="1"/>
    <col min="12548" max="12548" width="9.85546875" style="3" bestFit="1" customWidth="1"/>
    <col min="12549" max="12549" width="9.140625" style="3" bestFit="1" customWidth="1"/>
    <col min="12550" max="12550" width="16" style="3" bestFit="1" customWidth="1"/>
    <col min="12551" max="12551" width="9" style="3" bestFit="1" customWidth="1"/>
    <col min="12552" max="12552" width="7.85546875" style="3" bestFit="1" customWidth="1"/>
    <col min="12553" max="12553" width="11.7109375" style="3" bestFit="1" customWidth="1"/>
    <col min="12554" max="12554" width="14.28515625" style="3" customWidth="1"/>
    <col min="12555" max="12555" width="11.7109375" style="3" bestFit="1" customWidth="1"/>
    <col min="12556" max="12556" width="14.140625" style="3" bestFit="1" customWidth="1"/>
    <col min="12557" max="12557" width="16.7109375" style="3" customWidth="1"/>
    <col min="12558" max="12558" width="16.5703125" style="3" customWidth="1"/>
    <col min="12559" max="12560" width="7.85546875" style="3" bestFit="1" customWidth="1"/>
    <col min="12561" max="12561" width="8" style="3" bestFit="1" customWidth="1"/>
    <col min="12562" max="12563" width="7.85546875" style="3" bestFit="1" customWidth="1"/>
    <col min="12564" max="12564" width="9.7109375" style="3" customWidth="1"/>
    <col min="12565" max="12565" width="12.85546875" style="3" customWidth="1"/>
    <col min="12566" max="12802" width="9.140625" style="3"/>
    <col min="12803" max="12803" width="9" style="3" bestFit="1" customWidth="1"/>
    <col min="12804" max="12804" width="9.85546875" style="3" bestFit="1" customWidth="1"/>
    <col min="12805" max="12805" width="9.140625" style="3" bestFit="1" customWidth="1"/>
    <col min="12806" max="12806" width="16" style="3" bestFit="1" customWidth="1"/>
    <col min="12807" max="12807" width="9" style="3" bestFit="1" customWidth="1"/>
    <col min="12808" max="12808" width="7.85546875" style="3" bestFit="1" customWidth="1"/>
    <col min="12809" max="12809" width="11.7109375" style="3" bestFit="1" customWidth="1"/>
    <col min="12810" max="12810" width="14.28515625" style="3" customWidth="1"/>
    <col min="12811" max="12811" width="11.7109375" style="3" bestFit="1" customWidth="1"/>
    <col min="12812" max="12812" width="14.140625" style="3" bestFit="1" customWidth="1"/>
    <col min="12813" max="12813" width="16.7109375" style="3" customWidth="1"/>
    <col min="12814" max="12814" width="16.5703125" style="3" customWidth="1"/>
    <col min="12815" max="12816" width="7.85546875" style="3" bestFit="1" customWidth="1"/>
    <col min="12817" max="12817" width="8" style="3" bestFit="1" customWidth="1"/>
    <col min="12818" max="12819" width="7.85546875" style="3" bestFit="1" customWidth="1"/>
    <col min="12820" max="12820" width="9.7109375" style="3" customWidth="1"/>
    <col min="12821" max="12821" width="12.85546875" style="3" customWidth="1"/>
    <col min="12822" max="13058" width="9.140625" style="3"/>
    <col min="13059" max="13059" width="9" style="3" bestFit="1" customWidth="1"/>
    <col min="13060" max="13060" width="9.85546875" style="3" bestFit="1" customWidth="1"/>
    <col min="13061" max="13061" width="9.140625" style="3" bestFit="1" customWidth="1"/>
    <col min="13062" max="13062" width="16" style="3" bestFit="1" customWidth="1"/>
    <col min="13063" max="13063" width="9" style="3" bestFit="1" customWidth="1"/>
    <col min="13064" max="13064" width="7.85546875" style="3" bestFit="1" customWidth="1"/>
    <col min="13065" max="13065" width="11.7109375" style="3" bestFit="1" customWidth="1"/>
    <col min="13066" max="13066" width="14.28515625" style="3" customWidth="1"/>
    <col min="13067" max="13067" width="11.7109375" style="3" bestFit="1" customWidth="1"/>
    <col min="13068" max="13068" width="14.140625" style="3" bestFit="1" customWidth="1"/>
    <col min="13069" max="13069" width="16.7109375" style="3" customWidth="1"/>
    <col min="13070" max="13070" width="16.5703125" style="3" customWidth="1"/>
    <col min="13071" max="13072" width="7.85546875" style="3" bestFit="1" customWidth="1"/>
    <col min="13073" max="13073" width="8" style="3" bestFit="1" customWidth="1"/>
    <col min="13074" max="13075" width="7.85546875" style="3" bestFit="1" customWidth="1"/>
    <col min="13076" max="13076" width="9.7109375" style="3" customWidth="1"/>
    <col min="13077" max="13077" width="12.85546875" style="3" customWidth="1"/>
    <col min="13078" max="13314" width="9.140625" style="3"/>
    <col min="13315" max="13315" width="9" style="3" bestFit="1" customWidth="1"/>
    <col min="13316" max="13316" width="9.85546875" style="3" bestFit="1" customWidth="1"/>
    <col min="13317" max="13317" width="9.140625" style="3" bestFit="1" customWidth="1"/>
    <col min="13318" max="13318" width="16" style="3" bestFit="1" customWidth="1"/>
    <col min="13319" max="13319" width="9" style="3" bestFit="1" customWidth="1"/>
    <col min="13320" max="13320" width="7.85546875" style="3" bestFit="1" customWidth="1"/>
    <col min="13321" max="13321" width="11.7109375" style="3" bestFit="1" customWidth="1"/>
    <col min="13322" max="13322" width="14.28515625" style="3" customWidth="1"/>
    <col min="13323" max="13323" width="11.7109375" style="3" bestFit="1" customWidth="1"/>
    <col min="13324" max="13324" width="14.140625" style="3" bestFit="1" customWidth="1"/>
    <col min="13325" max="13325" width="16.7109375" style="3" customWidth="1"/>
    <col min="13326" max="13326" width="16.5703125" style="3" customWidth="1"/>
    <col min="13327" max="13328" width="7.85546875" style="3" bestFit="1" customWidth="1"/>
    <col min="13329" max="13329" width="8" style="3" bestFit="1" customWidth="1"/>
    <col min="13330" max="13331" width="7.85546875" style="3" bestFit="1" customWidth="1"/>
    <col min="13332" max="13332" width="9.7109375" style="3" customWidth="1"/>
    <col min="13333" max="13333" width="12.85546875" style="3" customWidth="1"/>
    <col min="13334" max="13570" width="9.140625" style="3"/>
    <col min="13571" max="13571" width="9" style="3" bestFit="1" customWidth="1"/>
    <col min="13572" max="13572" width="9.85546875" style="3" bestFit="1" customWidth="1"/>
    <col min="13573" max="13573" width="9.140625" style="3" bestFit="1" customWidth="1"/>
    <col min="13574" max="13574" width="16" style="3" bestFit="1" customWidth="1"/>
    <col min="13575" max="13575" width="9" style="3" bestFit="1" customWidth="1"/>
    <col min="13576" max="13576" width="7.85546875" style="3" bestFit="1" customWidth="1"/>
    <col min="13577" max="13577" width="11.7109375" style="3" bestFit="1" customWidth="1"/>
    <col min="13578" max="13578" width="14.28515625" style="3" customWidth="1"/>
    <col min="13579" max="13579" width="11.7109375" style="3" bestFit="1" customWidth="1"/>
    <col min="13580" max="13580" width="14.140625" style="3" bestFit="1" customWidth="1"/>
    <col min="13581" max="13581" width="16.7109375" style="3" customWidth="1"/>
    <col min="13582" max="13582" width="16.5703125" style="3" customWidth="1"/>
    <col min="13583" max="13584" width="7.85546875" style="3" bestFit="1" customWidth="1"/>
    <col min="13585" max="13585" width="8" style="3" bestFit="1" customWidth="1"/>
    <col min="13586" max="13587" width="7.85546875" style="3" bestFit="1" customWidth="1"/>
    <col min="13588" max="13588" width="9.7109375" style="3" customWidth="1"/>
    <col min="13589" max="13589" width="12.85546875" style="3" customWidth="1"/>
    <col min="13590" max="13826" width="9.140625" style="3"/>
    <col min="13827" max="13827" width="9" style="3" bestFit="1" customWidth="1"/>
    <col min="13828" max="13828" width="9.85546875" style="3" bestFit="1" customWidth="1"/>
    <col min="13829" max="13829" width="9.140625" style="3" bestFit="1" customWidth="1"/>
    <col min="13830" max="13830" width="16" style="3" bestFit="1" customWidth="1"/>
    <col min="13831" max="13831" width="9" style="3" bestFit="1" customWidth="1"/>
    <col min="13832" max="13832" width="7.85546875" style="3" bestFit="1" customWidth="1"/>
    <col min="13833" max="13833" width="11.7109375" style="3" bestFit="1" customWidth="1"/>
    <col min="13834" max="13834" width="14.28515625" style="3" customWidth="1"/>
    <col min="13835" max="13835" width="11.7109375" style="3" bestFit="1" customWidth="1"/>
    <col min="13836" max="13836" width="14.140625" style="3" bestFit="1" customWidth="1"/>
    <col min="13837" max="13837" width="16.7109375" style="3" customWidth="1"/>
    <col min="13838" max="13838" width="16.5703125" style="3" customWidth="1"/>
    <col min="13839" max="13840" width="7.85546875" style="3" bestFit="1" customWidth="1"/>
    <col min="13841" max="13841" width="8" style="3" bestFit="1" customWidth="1"/>
    <col min="13842" max="13843" width="7.85546875" style="3" bestFit="1" customWidth="1"/>
    <col min="13844" max="13844" width="9.7109375" style="3" customWidth="1"/>
    <col min="13845" max="13845" width="12.85546875" style="3" customWidth="1"/>
    <col min="13846" max="14082" width="9.140625" style="3"/>
    <col min="14083" max="14083" width="9" style="3" bestFit="1" customWidth="1"/>
    <col min="14084" max="14084" width="9.85546875" style="3" bestFit="1" customWidth="1"/>
    <col min="14085" max="14085" width="9.140625" style="3" bestFit="1" customWidth="1"/>
    <col min="14086" max="14086" width="16" style="3" bestFit="1" customWidth="1"/>
    <col min="14087" max="14087" width="9" style="3" bestFit="1" customWidth="1"/>
    <col min="14088" max="14088" width="7.85546875" style="3" bestFit="1" customWidth="1"/>
    <col min="14089" max="14089" width="11.7109375" style="3" bestFit="1" customWidth="1"/>
    <col min="14090" max="14090" width="14.28515625" style="3" customWidth="1"/>
    <col min="14091" max="14091" width="11.7109375" style="3" bestFit="1" customWidth="1"/>
    <col min="14092" max="14092" width="14.140625" style="3" bestFit="1" customWidth="1"/>
    <col min="14093" max="14093" width="16.7109375" style="3" customWidth="1"/>
    <col min="14094" max="14094" width="16.5703125" style="3" customWidth="1"/>
    <col min="14095" max="14096" width="7.85546875" style="3" bestFit="1" customWidth="1"/>
    <col min="14097" max="14097" width="8" style="3" bestFit="1" customWidth="1"/>
    <col min="14098" max="14099" width="7.85546875" style="3" bestFit="1" customWidth="1"/>
    <col min="14100" max="14100" width="9.7109375" style="3" customWidth="1"/>
    <col min="14101" max="14101" width="12.85546875" style="3" customWidth="1"/>
    <col min="14102" max="14338" width="9.140625" style="3"/>
    <col min="14339" max="14339" width="9" style="3" bestFit="1" customWidth="1"/>
    <col min="14340" max="14340" width="9.85546875" style="3" bestFit="1" customWidth="1"/>
    <col min="14341" max="14341" width="9.140625" style="3" bestFit="1" customWidth="1"/>
    <col min="14342" max="14342" width="16" style="3" bestFit="1" customWidth="1"/>
    <col min="14343" max="14343" width="9" style="3" bestFit="1" customWidth="1"/>
    <col min="14344" max="14344" width="7.85546875" style="3" bestFit="1" customWidth="1"/>
    <col min="14345" max="14345" width="11.7109375" style="3" bestFit="1" customWidth="1"/>
    <col min="14346" max="14346" width="14.28515625" style="3" customWidth="1"/>
    <col min="14347" max="14347" width="11.7109375" style="3" bestFit="1" customWidth="1"/>
    <col min="14348" max="14348" width="14.140625" style="3" bestFit="1" customWidth="1"/>
    <col min="14349" max="14349" width="16.7109375" style="3" customWidth="1"/>
    <col min="14350" max="14350" width="16.5703125" style="3" customWidth="1"/>
    <col min="14351" max="14352" width="7.85546875" style="3" bestFit="1" customWidth="1"/>
    <col min="14353" max="14353" width="8" style="3" bestFit="1" customWidth="1"/>
    <col min="14354" max="14355" width="7.85546875" style="3" bestFit="1" customWidth="1"/>
    <col min="14356" max="14356" width="9.7109375" style="3" customWidth="1"/>
    <col min="14357" max="14357" width="12.85546875" style="3" customWidth="1"/>
    <col min="14358" max="14594" width="9.140625" style="3"/>
    <col min="14595" max="14595" width="9" style="3" bestFit="1" customWidth="1"/>
    <col min="14596" max="14596" width="9.85546875" style="3" bestFit="1" customWidth="1"/>
    <col min="14597" max="14597" width="9.140625" style="3" bestFit="1" customWidth="1"/>
    <col min="14598" max="14598" width="16" style="3" bestFit="1" customWidth="1"/>
    <col min="14599" max="14599" width="9" style="3" bestFit="1" customWidth="1"/>
    <col min="14600" max="14600" width="7.85546875" style="3" bestFit="1" customWidth="1"/>
    <col min="14601" max="14601" width="11.7109375" style="3" bestFit="1" customWidth="1"/>
    <col min="14602" max="14602" width="14.28515625" style="3" customWidth="1"/>
    <col min="14603" max="14603" width="11.7109375" style="3" bestFit="1" customWidth="1"/>
    <col min="14604" max="14604" width="14.140625" style="3" bestFit="1" customWidth="1"/>
    <col min="14605" max="14605" width="16.7109375" style="3" customWidth="1"/>
    <col min="14606" max="14606" width="16.5703125" style="3" customWidth="1"/>
    <col min="14607" max="14608" width="7.85546875" style="3" bestFit="1" customWidth="1"/>
    <col min="14609" max="14609" width="8" style="3" bestFit="1" customWidth="1"/>
    <col min="14610" max="14611" width="7.85546875" style="3" bestFit="1" customWidth="1"/>
    <col min="14612" max="14612" width="9.7109375" style="3" customWidth="1"/>
    <col min="14613" max="14613" width="12.85546875" style="3" customWidth="1"/>
    <col min="14614" max="14850" width="9.140625" style="3"/>
    <col min="14851" max="14851" width="9" style="3" bestFit="1" customWidth="1"/>
    <col min="14852" max="14852" width="9.85546875" style="3" bestFit="1" customWidth="1"/>
    <col min="14853" max="14853" width="9.140625" style="3" bestFit="1" customWidth="1"/>
    <col min="14854" max="14854" width="16" style="3" bestFit="1" customWidth="1"/>
    <col min="14855" max="14855" width="9" style="3" bestFit="1" customWidth="1"/>
    <col min="14856" max="14856" width="7.85546875" style="3" bestFit="1" customWidth="1"/>
    <col min="14857" max="14857" width="11.7109375" style="3" bestFit="1" customWidth="1"/>
    <col min="14858" max="14858" width="14.28515625" style="3" customWidth="1"/>
    <col min="14859" max="14859" width="11.7109375" style="3" bestFit="1" customWidth="1"/>
    <col min="14860" max="14860" width="14.140625" style="3" bestFit="1" customWidth="1"/>
    <col min="14861" max="14861" width="16.7109375" style="3" customWidth="1"/>
    <col min="14862" max="14862" width="16.5703125" style="3" customWidth="1"/>
    <col min="14863" max="14864" width="7.85546875" style="3" bestFit="1" customWidth="1"/>
    <col min="14865" max="14865" width="8" style="3" bestFit="1" customWidth="1"/>
    <col min="14866" max="14867" width="7.85546875" style="3" bestFit="1" customWidth="1"/>
    <col min="14868" max="14868" width="9.7109375" style="3" customWidth="1"/>
    <col min="14869" max="14869" width="12.85546875" style="3" customWidth="1"/>
    <col min="14870" max="15106" width="9.140625" style="3"/>
    <col min="15107" max="15107" width="9" style="3" bestFit="1" customWidth="1"/>
    <col min="15108" max="15108" width="9.85546875" style="3" bestFit="1" customWidth="1"/>
    <col min="15109" max="15109" width="9.140625" style="3" bestFit="1" customWidth="1"/>
    <col min="15110" max="15110" width="16" style="3" bestFit="1" customWidth="1"/>
    <col min="15111" max="15111" width="9" style="3" bestFit="1" customWidth="1"/>
    <col min="15112" max="15112" width="7.85546875" style="3" bestFit="1" customWidth="1"/>
    <col min="15113" max="15113" width="11.7109375" style="3" bestFit="1" customWidth="1"/>
    <col min="15114" max="15114" width="14.28515625" style="3" customWidth="1"/>
    <col min="15115" max="15115" width="11.7109375" style="3" bestFit="1" customWidth="1"/>
    <col min="15116" max="15116" width="14.140625" style="3" bestFit="1" customWidth="1"/>
    <col min="15117" max="15117" width="16.7109375" style="3" customWidth="1"/>
    <col min="15118" max="15118" width="16.5703125" style="3" customWidth="1"/>
    <col min="15119" max="15120" width="7.85546875" style="3" bestFit="1" customWidth="1"/>
    <col min="15121" max="15121" width="8" style="3" bestFit="1" customWidth="1"/>
    <col min="15122" max="15123" width="7.85546875" style="3" bestFit="1" customWidth="1"/>
    <col min="15124" max="15124" width="9.7109375" style="3" customWidth="1"/>
    <col min="15125" max="15125" width="12.85546875" style="3" customWidth="1"/>
    <col min="15126" max="15362" width="9.140625" style="3"/>
    <col min="15363" max="15363" width="9" style="3" bestFit="1" customWidth="1"/>
    <col min="15364" max="15364" width="9.85546875" style="3" bestFit="1" customWidth="1"/>
    <col min="15365" max="15365" width="9.140625" style="3" bestFit="1" customWidth="1"/>
    <col min="15366" max="15366" width="16" style="3" bestFit="1" customWidth="1"/>
    <col min="15367" max="15367" width="9" style="3" bestFit="1" customWidth="1"/>
    <col min="15368" max="15368" width="7.85546875" style="3" bestFit="1" customWidth="1"/>
    <col min="15369" max="15369" width="11.7109375" style="3" bestFit="1" customWidth="1"/>
    <col min="15370" max="15370" width="14.28515625" style="3" customWidth="1"/>
    <col min="15371" max="15371" width="11.7109375" style="3" bestFit="1" customWidth="1"/>
    <col min="15372" max="15372" width="14.140625" style="3" bestFit="1" customWidth="1"/>
    <col min="15373" max="15373" width="16.7109375" style="3" customWidth="1"/>
    <col min="15374" max="15374" width="16.5703125" style="3" customWidth="1"/>
    <col min="15375" max="15376" width="7.85546875" style="3" bestFit="1" customWidth="1"/>
    <col min="15377" max="15377" width="8" style="3" bestFit="1" customWidth="1"/>
    <col min="15378" max="15379" width="7.85546875" style="3" bestFit="1" customWidth="1"/>
    <col min="15380" max="15380" width="9.7109375" style="3" customWidth="1"/>
    <col min="15381" max="15381" width="12.85546875" style="3" customWidth="1"/>
    <col min="15382" max="15618" width="9.140625" style="3"/>
    <col min="15619" max="15619" width="9" style="3" bestFit="1" customWidth="1"/>
    <col min="15620" max="15620" width="9.85546875" style="3" bestFit="1" customWidth="1"/>
    <col min="15621" max="15621" width="9.140625" style="3" bestFit="1" customWidth="1"/>
    <col min="15622" max="15622" width="16" style="3" bestFit="1" customWidth="1"/>
    <col min="15623" max="15623" width="9" style="3" bestFit="1" customWidth="1"/>
    <col min="15624" max="15624" width="7.85546875" style="3" bestFit="1" customWidth="1"/>
    <col min="15625" max="15625" width="11.7109375" style="3" bestFit="1" customWidth="1"/>
    <col min="15626" max="15626" width="14.28515625" style="3" customWidth="1"/>
    <col min="15627" max="15627" width="11.7109375" style="3" bestFit="1" customWidth="1"/>
    <col min="15628" max="15628" width="14.140625" style="3" bestFit="1" customWidth="1"/>
    <col min="15629" max="15629" width="16.7109375" style="3" customWidth="1"/>
    <col min="15630" max="15630" width="16.5703125" style="3" customWidth="1"/>
    <col min="15631" max="15632" width="7.85546875" style="3" bestFit="1" customWidth="1"/>
    <col min="15633" max="15633" width="8" style="3" bestFit="1" customWidth="1"/>
    <col min="15634" max="15635" width="7.85546875" style="3" bestFit="1" customWidth="1"/>
    <col min="15636" max="15636" width="9.7109375" style="3" customWidth="1"/>
    <col min="15637" max="15637" width="12.85546875" style="3" customWidth="1"/>
    <col min="15638" max="15874" width="9.140625" style="3"/>
    <col min="15875" max="15875" width="9" style="3" bestFit="1" customWidth="1"/>
    <col min="15876" max="15876" width="9.85546875" style="3" bestFit="1" customWidth="1"/>
    <col min="15877" max="15877" width="9.140625" style="3" bestFit="1" customWidth="1"/>
    <col min="15878" max="15878" width="16" style="3" bestFit="1" customWidth="1"/>
    <col min="15879" max="15879" width="9" style="3" bestFit="1" customWidth="1"/>
    <col min="15880" max="15880" width="7.85546875" style="3" bestFit="1" customWidth="1"/>
    <col min="15881" max="15881" width="11.7109375" style="3" bestFit="1" customWidth="1"/>
    <col min="15882" max="15882" width="14.28515625" style="3" customWidth="1"/>
    <col min="15883" max="15883" width="11.7109375" style="3" bestFit="1" customWidth="1"/>
    <col min="15884" max="15884" width="14.140625" style="3" bestFit="1" customWidth="1"/>
    <col min="15885" max="15885" width="16.7109375" style="3" customWidth="1"/>
    <col min="15886" max="15886" width="16.5703125" style="3" customWidth="1"/>
    <col min="15887" max="15888" width="7.85546875" style="3" bestFit="1" customWidth="1"/>
    <col min="15889" max="15889" width="8" style="3" bestFit="1" customWidth="1"/>
    <col min="15890" max="15891" width="7.85546875" style="3" bestFit="1" customWidth="1"/>
    <col min="15892" max="15892" width="9.7109375" style="3" customWidth="1"/>
    <col min="15893" max="15893" width="12.85546875" style="3" customWidth="1"/>
    <col min="15894" max="16130" width="9.140625" style="3"/>
    <col min="16131" max="16131" width="9" style="3" bestFit="1" customWidth="1"/>
    <col min="16132" max="16132" width="9.85546875" style="3" bestFit="1" customWidth="1"/>
    <col min="16133" max="16133" width="9.140625" style="3" bestFit="1" customWidth="1"/>
    <col min="16134" max="16134" width="16" style="3" bestFit="1" customWidth="1"/>
    <col min="16135" max="16135" width="9" style="3" bestFit="1" customWidth="1"/>
    <col min="16136" max="16136" width="7.85546875" style="3" bestFit="1" customWidth="1"/>
    <col min="16137" max="16137" width="11.7109375" style="3" bestFit="1" customWidth="1"/>
    <col min="16138" max="16138" width="14.28515625" style="3" customWidth="1"/>
    <col min="16139" max="16139" width="11.7109375" style="3" bestFit="1" customWidth="1"/>
    <col min="16140" max="16140" width="14.140625" style="3" bestFit="1" customWidth="1"/>
    <col min="16141" max="16141" width="16.7109375" style="3" customWidth="1"/>
    <col min="16142" max="16142" width="16.5703125" style="3" customWidth="1"/>
    <col min="16143" max="16144" width="7.85546875" style="3" bestFit="1" customWidth="1"/>
    <col min="16145" max="16145" width="8" style="3" bestFit="1" customWidth="1"/>
    <col min="16146" max="16147" width="7.85546875" style="3" bestFit="1" customWidth="1"/>
    <col min="16148" max="16148" width="9.7109375" style="3" customWidth="1"/>
    <col min="16149" max="16149" width="12.85546875" style="3" customWidth="1"/>
    <col min="16150" max="16384" width="9.140625" style="3"/>
  </cols>
  <sheetData>
    <row r="1" spans="1:61" s="6" customFormat="1" ht="15.75" customHeight="1">
      <c r="A1" s="343" t="s">
        <v>1</v>
      </c>
      <c r="B1" s="470" t="s">
        <v>0</v>
      </c>
      <c r="C1" s="569" t="s">
        <v>114</v>
      </c>
      <c r="D1" s="570"/>
      <c r="E1" s="461" t="s">
        <v>115</v>
      </c>
      <c r="F1" s="461"/>
      <c r="G1" s="461"/>
      <c r="H1" s="462" t="s">
        <v>237</v>
      </c>
      <c r="I1" s="462"/>
      <c r="J1" s="462"/>
      <c r="K1" s="461" t="s">
        <v>241</v>
      </c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72" t="s">
        <v>242</v>
      </c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63" t="s">
        <v>262</v>
      </c>
      <c r="AO1" s="464"/>
      <c r="AP1" s="464"/>
      <c r="AQ1" s="464"/>
      <c r="AR1" s="464"/>
      <c r="AS1" s="465"/>
      <c r="AT1" s="466" t="s">
        <v>266</v>
      </c>
      <c r="AU1" s="467"/>
      <c r="AV1" s="467"/>
      <c r="AW1" s="468"/>
      <c r="AX1" s="469" t="s">
        <v>254</v>
      </c>
      <c r="AY1" s="469"/>
      <c r="AZ1" s="469"/>
      <c r="BA1" s="469"/>
      <c r="BB1" s="469"/>
      <c r="BC1" s="469"/>
      <c r="BD1" s="469"/>
      <c r="BE1" s="469"/>
      <c r="BF1" s="469"/>
      <c r="BG1" s="469"/>
      <c r="BH1" s="460" t="s">
        <v>416</v>
      </c>
      <c r="BI1" s="460"/>
    </row>
    <row r="2" spans="1:61" ht="34.5" thickBot="1">
      <c r="A2" s="344"/>
      <c r="B2" s="471"/>
      <c r="C2" s="285"/>
      <c r="D2" s="330" t="s">
        <v>60</v>
      </c>
      <c r="E2" s="252"/>
      <c r="F2" s="331" t="s">
        <v>112</v>
      </c>
      <c r="G2" s="251" t="s">
        <v>235</v>
      </c>
      <c r="H2" s="252"/>
      <c r="I2" s="331" t="s">
        <v>112</v>
      </c>
      <c r="J2" s="255" t="s">
        <v>234</v>
      </c>
      <c r="K2" s="252" t="s">
        <v>325</v>
      </c>
      <c r="L2" s="252" t="s">
        <v>326</v>
      </c>
      <c r="M2" s="252" t="s">
        <v>327</v>
      </c>
      <c r="N2" s="252" t="s">
        <v>328</v>
      </c>
      <c r="O2" s="252" t="s">
        <v>329</v>
      </c>
      <c r="P2" s="252" t="s">
        <v>330</v>
      </c>
      <c r="Q2" s="252" t="s">
        <v>331</v>
      </c>
      <c r="R2" s="252" t="s">
        <v>332</v>
      </c>
      <c r="S2" s="252" t="s">
        <v>333</v>
      </c>
      <c r="T2" s="252" t="s">
        <v>334</v>
      </c>
      <c r="U2" s="252" t="s">
        <v>406</v>
      </c>
      <c r="V2" s="252" t="s">
        <v>404</v>
      </c>
      <c r="W2" s="252" t="s">
        <v>405</v>
      </c>
      <c r="X2" s="252"/>
      <c r="Y2" s="252"/>
      <c r="Z2" s="252" t="s">
        <v>48</v>
      </c>
      <c r="AA2" s="250" t="s">
        <v>29</v>
      </c>
      <c r="AB2" s="252" t="s">
        <v>246</v>
      </c>
      <c r="AC2" s="252" t="s">
        <v>247</v>
      </c>
      <c r="AD2" s="252" t="s">
        <v>248</v>
      </c>
      <c r="AE2" s="252" t="s">
        <v>251</v>
      </c>
      <c r="AF2" s="252" t="s">
        <v>252</v>
      </c>
      <c r="AG2" s="252" t="s">
        <v>253</v>
      </c>
      <c r="AH2" s="252" t="s">
        <v>390</v>
      </c>
      <c r="AI2" s="252" t="s">
        <v>391</v>
      </c>
      <c r="AJ2" s="252" t="s">
        <v>392</v>
      </c>
      <c r="AK2" s="252"/>
      <c r="AL2" s="252"/>
      <c r="AM2" s="260" t="s">
        <v>48</v>
      </c>
      <c r="AN2" s="252" t="s">
        <v>259</v>
      </c>
      <c r="AO2" s="252" t="s">
        <v>260</v>
      </c>
      <c r="AP2" s="252" t="s">
        <v>263</v>
      </c>
      <c r="AQ2" s="252" t="s">
        <v>261</v>
      </c>
      <c r="AR2" s="252" t="s">
        <v>265</v>
      </c>
      <c r="AS2" s="250" t="s">
        <v>48</v>
      </c>
      <c r="AT2" s="252" t="s">
        <v>270</v>
      </c>
      <c r="AU2" s="252" t="s">
        <v>271</v>
      </c>
      <c r="AV2" s="252" t="s">
        <v>272</v>
      </c>
      <c r="AW2" s="255" t="s">
        <v>48</v>
      </c>
      <c r="AX2" s="252" t="s">
        <v>282</v>
      </c>
      <c r="AY2" s="252" t="s">
        <v>283</v>
      </c>
      <c r="AZ2" s="252" t="s">
        <v>286</v>
      </c>
      <c r="BA2" s="252" t="s">
        <v>291</v>
      </c>
      <c r="BB2" s="252" t="s">
        <v>292</v>
      </c>
      <c r="BC2" s="252" t="s">
        <v>293</v>
      </c>
      <c r="BD2" s="252" t="s">
        <v>410</v>
      </c>
      <c r="BE2" s="252" t="s">
        <v>411</v>
      </c>
      <c r="BF2" s="252"/>
      <c r="BG2" s="250" t="s">
        <v>48</v>
      </c>
      <c r="BH2" s="285" t="s">
        <v>193</v>
      </c>
      <c r="BI2" s="327" t="s">
        <v>415</v>
      </c>
    </row>
    <row r="3" spans="1:61" s="19" customFormat="1">
      <c r="A3" s="28">
        <f>'1-συμβολαια'!A3</f>
        <v>0</v>
      </c>
      <c r="B3" s="246">
        <f>'1-συμβολαια'!C3</f>
        <v>0</v>
      </c>
      <c r="C3" s="257">
        <f>'5-αντίγραφα'!AF3</f>
        <v>26</v>
      </c>
      <c r="D3" s="257">
        <f>'5-αντίγραφα'!O3+'5-αντίγραφα'!S3+'5-αντίγραφα'!U3+'5-αντίγραφα'!AC3</f>
        <v>6</v>
      </c>
      <c r="E3" s="253">
        <f>'6-μεταγραφή'!P3</f>
        <v>40</v>
      </c>
      <c r="F3" s="253">
        <f>'6-μεταγραφή'!O3</f>
        <v>0</v>
      </c>
      <c r="G3" s="256">
        <f>'6-μεταγραφή'!Q3</f>
        <v>0</v>
      </c>
      <c r="H3" s="253">
        <f>'7-προςΔΟΥ'!U3</f>
        <v>50</v>
      </c>
      <c r="I3" s="253">
        <f>'7-προςΔΟΥ'!P3</f>
        <v>0</v>
      </c>
      <c r="J3" s="253">
        <f>'7-προςΔΟΥ'!V3</f>
        <v>200</v>
      </c>
      <c r="K3" s="116">
        <v>30</v>
      </c>
      <c r="L3" s="116">
        <v>30</v>
      </c>
      <c r="M3" s="247">
        <v>30</v>
      </c>
      <c r="N3" s="247">
        <v>60</v>
      </c>
      <c r="O3" s="247">
        <v>60</v>
      </c>
      <c r="P3" s="247">
        <v>60</v>
      </c>
      <c r="Q3" s="247">
        <v>60</v>
      </c>
      <c r="R3" s="247">
        <v>60</v>
      </c>
      <c r="S3" s="247">
        <v>60</v>
      </c>
      <c r="T3" s="247">
        <v>5</v>
      </c>
      <c r="U3" s="247">
        <v>72</v>
      </c>
      <c r="V3" s="247">
        <v>3</v>
      </c>
      <c r="W3" s="258"/>
      <c r="X3" s="258"/>
      <c r="Y3" s="258"/>
      <c r="Z3" s="247">
        <f t="shared" ref="Z3:Z66" si="0">SUM(K3:Y3)</f>
        <v>530</v>
      </c>
      <c r="AA3" s="258"/>
      <c r="AB3" s="247">
        <v>10</v>
      </c>
      <c r="AC3" s="247">
        <v>10</v>
      </c>
      <c r="AD3" s="247">
        <v>10</v>
      </c>
      <c r="AE3" s="247">
        <v>10</v>
      </c>
      <c r="AF3" s="247">
        <v>10</v>
      </c>
      <c r="AG3" s="247">
        <v>10</v>
      </c>
      <c r="AH3" s="247">
        <v>10</v>
      </c>
      <c r="AI3" s="258"/>
      <c r="AJ3" s="258"/>
      <c r="AK3" s="258"/>
      <c r="AL3" s="258"/>
      <c r="AM3" s="247">
        <f t="shared" ref="AM3:AM7" si="1">SUM(AB3:AG3)</f>
        <v>60</v>
      </c>
      <c r="AN3" s="247">
        <v>10</v>
      </c>
      <c r="AO3" s="247">
        <v>10</v>
      </c>
      <c r="AP3" s="247">
        <v>10</v>
      </c>
      <c r="AQ3" s="247">
        <v>10</v>
      </c>
      <c r="AR3" s="247">
        <v>10</v>
      </c>
      <c r="AS3" s="247">
        <f t="shared" ref="AS3:AS68" si="2">SUM(AN3:AR3)</f>
        <v>50</v>
      </c>
      <c r="AT3" s="258"/>
      <c r="AU3" s="258"/>
      <c r="AV3" s="258"/>
      <c r="AW3" s="247">
        <f t="shared" ref="AW3:AW66" si="3">SUM(AT3:AV3)</f>
        <v>0</v>
      </c>
      <c r="AX3" s="258"/>
      <c r="AY3" s="258"/>
      <c r="AZ3" s="258"/>
      <c r="BA3" s="258"/>
      <c r="BB3" s="258"/>
      <c r="BC3" s="258"/>
      <c r="BD3" s="258"/>
      <c r="BE3" s="258"/>
      <c r="BF3" s="209"/>
      <c r="BG3" s="248">
        <f t="shared" ref="BG3:BG66" si="4">SUM(AX3:BF3)</f>
        <v>0</v>
      </c>
      <c r="BH3" s="253">
        <f t="shared" ref="BH3:BH5" si="5">C3+E3+G3+H3+J3+Z3+AM3+AS3+AW3+BG3</f>
        <v>956</v>
      </c>
      <c r="BI3" s="38">
        <f>'10-φπα'!F3</f>
        <v>228</v>
      </c>
    </row>
    <row r="4" spans="1:61" s="19" customFormat="1">
      <c r="A4" s="28">
        <f>'1-συμβολαια'!A4</f>
        <v>0</v>
      </c>
      <c r="B4" s="246">
        <f>'1-συμβολαια'!C4</f>
        <v>0</v>
      </c>
      <c r="C4" s="257">
        <f>'5-αντίγραφα'!AF4</f>
        <v>26</v>
      </c>
      <c r="D4" s="257">
        <f>'5-αντίγραφα'!O4+'5-αντίγραφα'!S4+'5-αντίγραφα'!U4+'5-αντίγραφα'!AC4</f>
        <v>6</v>
      </c>
      <c r="E4" s="253">
        <f>'6-μεταγραφή'!P4</f>
        <v>40</v>
      </c>
      <c r="F4" s="253">
        <f>'6-μεταγραφή'!O4</f>
        <v>0</v>
      </c>
      <c r="G4" s="254">
        <f>'6-μεταγραφή'!Q4</f>
        <v>0</v>
      </c>
      <c r="H4" s="253">
        <f>'7-προςΔΟΥ'!U4</f>
        <v>50</v>
      </c>
      <c r="I4" s="253">
        <f>'7-προςΔΟΥ'!P4</f>
        <v>0</v>
      </c>
      <c r="J4" s="253">
        <f>'7-προςΔΟΥ'!V4</f>
        <v>200</v>
      </c>
      <c r="K4" s="116">
        <v>30</v>
      </c>
      <c r="L4" s="116">
        <v>30</v>
      </c>
      <c r="M4" s="247">
        <v>30</v>
      </c>
      <c r="N4" s="247">
        <v>60</v>
      </c>
      <c r="O4" s="247">
        <v>60</v>
      </c>
      <c r="P4" s="247">
        <v>60</v>
      </c>
      <c r="Q4" s="247">
        <v>60</v>
      </c>
      <c r="R4" s="247">
        <v>60</v>
      </c>
      <c r="S4" s="247">
        <v>60</v>
      </c>
      <c r="T4" s="247">
        <v>5</v>
      </c>
      <c r="U4" s="247">
        <v>72</v>
      </c>
      <c r="V4" s="247">
        <v>3</v>
      </c>
      <c r="W4" s="247"/>
      <c r="X4" s="247"/>
      <c r="Y4" s="247"/>
      <c r="Z4" s="247">
        <f t="shared" si="0"/>
        <v>530</v>
      </c>
      <c r="AA4" s="247"/>
      <c r="AB4" s="247">
        <v>10</v>
      </c>
      <c r="AC4" s="247">
        <v>10</v>
      </c>
      <c r="AD4" s="247">
        <v>10</v>
      </c>
      <c r="AE4" s="247">
        <v>10</v>
      </c>
      <c r="AF4" s="247">
        <v>10</v>
      </c>
      <c r="AG4" s="247">
        <v>10</v>
      </c>
      <c r="AH4" s="247">
        <v>10</v>
      </c>
      <c r="AI4" s="247"/>
      <c r="AJ4" s="247"/>
      <c r="AK4" s="247"/>
      <c r="AL4" s="247"/>
      <c r="AM4" s="247">
        <f t="shared" si="1"/>
        <v>60</v>
      </c>
      <c r="AN4" s="247">
        <v>10</v>
      </c>
      <c r="AO4" s="247">
        <v>10</v>
      </c>
      <c r="AP4" s="247">
        <v>10</v>
      </c>
      <c r="AQ4" s="247">
        <v>10</v>
      </c>
      <c r="AR4" s="247">
        <v>10</v>
      </c>
      <c r="AS4" s="247">
        <f t="shared" si="2"/>
        <v>50</v>
      </c>
      <c r="AT4" s="247"/>
      <c r="AU4" s="247"/>
      <c r="AV4" s="247"/>
      <c r="AW4" s="247">
        <f t="shared" si="3"/>
        <v>0</v>
      </c>
      <c r="AX4" s="247"/>
      <c r="AY4" s="247"/>
      <c r="AZ4" s="247"/>
      <c r="BA4" s="247"/>
      <c r="BB4" s="247"/>
      <c r="BC4" s="247"/>
      <c r="BD4" s="247"/>
      <c r="BE4" s="247"/>
      <c r="BF4" s="116"/>
      <c r="BG4" s="248">
        <f t="shared" si="4"/>
        <v>0</v>
      </c>
      <c r="BH4" s="253">
        <f t="shared" si="5"/>
        <v>956</v>
      </c>
      <c r="BI4" s="38">
        <f>'10-φπα'!F4</f>
        <v>228</v>
      </c>
    </row>
    <row r="5" spans="1:61" s="19" customFormat="1">
      <c r="A5" s="28">
        <f>'1-συμβολαια'!A5</f>
        <v>0</v>
      </c>
      <c r="B5" s="246">
        <f>'1-συμβολαια'!C5</f>
        <v>0</v>
      </c>
      <c r="C5" s="257">
        <f>'5-αντίγραφα'!AF5</f>
        <v>26</v>
      </c>
      <c r="D5" s="257">
        <f>'5-αντίγραφα'!O5+'5-αντίγραφα'!S5+'5-αντίγραφα'!U5+'5-αντίγραφα'!AC5</f>
        <v>6</v>
      </c>
      <c r="E5" s="253">
        <f>'6-μεταγραφή'!P5</f>
        <v>40</v>
      </c>
      <c r="F5" s="253">
        <f>'6-μεταγραφή'!O5</f>
        <v>0</v>
      </c>
      <c r="G5" s="254">
        <f>'6-μεταγραφή'!Q5</f>
        <v>0</v>
      </c>
      <c r="H5" s="253">
        <f>'7-προςΔΟΥ'!U5</f>
        <v>50</v>
      </c>
      <c r="I5" s="253">
        <f>'7-προςΔΟΥ'!P5</f>
        <v>0</v>
      </c>
      <c r="J5" s="253">
        <f>'7-προςΔΟΥ'!V5</f>
        <v>200</v>
      </c>
      <c r="K5" s="116">
        <v>30</v>
      </c>
      <c r="L5" s="116">
        <v>30</v>
      </c>
      <c r="M5" s="247">
        <v>30</v>
      </c>
      <c r="N5" s="247">
        <v>60</v>
      </c>
      <c r="O5" s="247">
        <v>60</v>
      </c>
      <c r="P5" s="247">
        <v>60</v>
      </c>
      <c r="Q5" s="247">
        <v>60</v>
      </c>
      <c r="R5" s="247">
        <v>60</v>
      </c>
      <c r="S5" s="247">
        <v>60</v>
      </c>
      <c r="T5" s="247">
        <v>5</v>
      </c>
      <c r="U5" s="247">
        <v>72</v>
      </c>
      <c r="V5" s="247">
        <v>3</v>
      </c>
      <c r="W5" s="247"/>
      <c r="X5" s="247"/>
      <c r="Y5" s="247"/>
      <c r="Z5" s="247">
        <f t="shared" si="0"/>
        <v>530</v>
      </c>
      <c r="AA5" s="247"/>
      <c r="AB5" s="247">
        <v>10</v>
      </c>
      <c r="AC5" s="247">
        <v>10</v>
      </c>
      <c r="AD5" s="247">
        <v>10</v>
      </c>
      <c r="AE5" s="247">
        <v>10</v>
      </c>
      <c r="AF5" s="247">
        <v>10</v>
      </c>
      <c r="AG5" s="247">
        <v>10</v>
      </c>
      <c r="AH5" s="247">
        <v>10</v>
      </c>
      <c r="AI5" s="247"/>
      <c r="AJ5" s="247"/>
      <c r="AK5" s="247"/>
      <c r="AL5" s="247"/>
      <c r="AM5" s="247">
        <f t="shared" si="1"/>
        <v>60</v>
      </c>
      <c r="AN5" s="247">
        <v>10</v>
      </c>
      <c r="AO5" s="247">
        <v>10</v>
      </c>
      <c r="AP5" s="247">
        <v>10</v>
      </c>
      <c r="AQ5" s="247">
        <v>10</v>
      </c>
      <c r="AR5" s="247">
        <v>10</v>
      </c>
      <c r="AS5" s="247">
        <f t="shared" si="2"/>
        <v>50</v>
      </c>
      <c r="AT5" s="247"/>
      <c r="AU5" s="247"/>
      <c r="AV5" s="247"/>
      <c r="AW5" s="247">
        <f t="shared" si="3"/>
        <v>0</v>
      </c>
      <c r="AX5" s="247"/>
      <c r="AY5" s="247"/>
      <c r="AZ5" s="247"/>
      <c r="BA5" s="247"/>
      <c r="BB5" s="247"/>
      <c r="BC5" s="247"/>
      <c r="BD5" s="247"/>
      <c r="BE5" s="247"/>
      <c r="BF5" s="116"/>
      <c r="BG5" s="248">
        <f t="shared" si="4"/>
        <v>0</v>
      </c>
      <c r="BH5" s="253">
        <f t="shared" si="5"/>
        <v>956</v>
      </c>
      <c r="BI5" s="38">
        <f>'10-φπα'!F5</f>
        <v>228</v>
      </c>
    </row>
    <row r="6" spans="1:61" s="19" customFormat="1">
      <c r="A6" s="28">
        <f>'1-συμβολαια'!A6</f>
        <v>0</v>
      </c>
      <c r="B6" s="246">
        <f>'1-συμβολαια'!C6</f>
        <v>0</v>
      </c>
      <c r="C6" s="257">
        <f>'5-αντίγραφα'!AF6</f>
        <v>26</v>
      </c>
      <c r="D6" s="257">
        <f>'5-αντίγραφα'!O6+'5-αντίγραφα'!S6+'5-αντίγραφα'!U6+'5-αντίγραφα'!AC6</f>
        <v>6</v>
      </c>
      <c r="E6" s="253">
        <f>'6-μεταγραφή'!P6</f>
        <v>40</v>
      </c>
      <c r="F6" s="253">
        <f>'6-μεταγραφή'!O6</f>
        <v>0</v>
      </c>
      <c r="G6" s="254">
        <f>'6-μεταγραφή'!Q6</f>
        <v>0</v>
      </c>
      <c r="H6" s="253">
        <f>'7-προςΔΟΥ'!U6</f>
        <v>50</v>
      </c>
      <c r="I6" s="253">
        <f>'7-προςΔΟΥ'!P6</f>
        <v>0</v>
      </c>
      <c r="J6" s="253">
        <f>'7-προςΔΟΥ'!V6</f>
        <v>200</v>
      </c>
      <c r="K6" s="116">
        <v>30</v>
      </c>
      <c r="L6" s="116">
        <v>30</v>
      </c>
      <c r="M6" s="247">
        <v>30</v>
      </c>
      <c r="N6" s="247">
        <v>60</v>
      </c>
      <c r="O6" s="247">
        <v>60</v>
      </c>
      <c r="P6" s="247">
        <v>60</v>
      </c>
      <c r="Q6" s="247">
        <v>60</v>
      </c>
      <c r="R6" s="247">
        <v>60</v>
      </c>
      <c r="S6" s="247">
        <v>60</v>
      </c>
      <c r="T6" s="247">
        <v>5</v>
      </c>
      <c r="U6" s="247">
        <v>72</v>
      </c>
      <c r="V6" s="247">
        <v>3</v>
      </c>
      <c r="W6" s="247"/>
      <c r="X6" s="247"/>
      <c r="Y6" s="247"/>
      <c r="Z6" s="247">
        <f t="shared" si="0"/>
        <v>530</v>
      </c>
      <c r="AA6" s="247"/>
      <c r="AB6" s="247">
        <v>10</v>
      </c>
      <c r="AC6" s="247">
        <v>10</v>
      </c>
      <c r="AD6" s="247">
        <v>10</v>
      </c>
      <c r="AE6" s="247">
        <v>10</v>
      </c>
      <c r="AF6" s="247">
        <v>10</v>
      </c>
      <c r="AG6" s="247">
        <v>10</v>
      </c>
      <c r="AH6" s="247">
        <v>10</v>
      </c>
      <c r="AI6" s="247"/>
      <c r="AJ6" s="247"/>
      <c r="AK6" s="247"/>
      <c r="AL6" s="247"/>
      <c r="AM6" s="247">
        <f t="shared" si="1"/>
        <v>60</v>
      </c>
      <c r="AN6" s="247">
        <v>10</v>
      </c>
      <c r="AO6" s="247">
        <v>10</v>
      </c>
      <c r="AP6" s="247">
        <v>10</v>
      </c>
      <c r="AQ6" s="247">
        <v>10</v>
      </c>
      <c r="AR6" s="247">
        <v>10</v>
      </c>
      <c r="AS6" s="247">
        <f t="shared" si="2"/>
        <v>50</v>
      </c>
      <c r="AT6" s="247"/>
      <c r="AU6" s="247"/>
      <c r="AV6" s="247"/>
      <c r="AW6" s="247">
        <f t="shared" si="3"/>
        <v>0</v>
      </c>
      <c r="AX6" s="247"/>
      <c r="AY6" s="247"/>
      <c r="AZ6" s="247"/>
      <c r="BA6" s="247"/>
      <c r="BB6" s="247"/>
      <c r="BC6" s="247"/>
      <c r="BD6" s="247"/>
      <c r="BE6" s="247"/>
      <c r="BF6" s="116"/>
      <c r="BG6" s="248">
        <f t="shared" si="4"/>
        <v>0</v>
      </c>
      <c r="BH6" s="253">
        <f t="shared" ref="BH6:BH69" si="6">C6+E6+G6+H6+J6+Z6+AM6+AS6+AW6+BG6</f>
        <v>956</v>
      </c>
      <c r="BI6" s="38">
        <f>'10-φπα'!F6</f>
        <v>228</v>
      </c>
    </row>
    <row r="7" spans="1:61" s="19" customFormat="1">
      <c r="A7" s="28">
        <f>'1-συμβολαια'!A7</f>
        <v>0</v>
      </c>
      <c r="B7" s="246">
        <f>'1-συμβολαια'!C7</f>
        <v>0</v>
      </c>
      <c r="C7" s="257">
        <f>'5-αντίγραφα'!AF7</f>
        <v>26</v>
      </c>
      <c r="D7" s="257">
        <f>'5-αντίγραφα'!O7+'5-αντίγραφα'!S7+'5-αντίγραφα'!U7+'5-αντίγραφα'!AC7</f>
        <v>6</v>
      </c>
      <c r="E7" s="253">
        <f>'6-μεταγραφή'!P7</f>
        <v>40</v>
      </c>
      <c r="F7" s="253">
        <f>'6-μεταγραφή'!O7</f>
        <v>0</v>
      </c>
      <c r="G7" s="254">
        <f>'6-μεταγραφή'!Q7</f>
        <v>0</v>
      </c>
      <c r="H7" s="253">
        <f>'7-προςΔΟΥ'!U7</f>
        <v>50</v>
      </c>
      <c r="I7" s="253">
        <f>'7-προςΔΟΥ'!P7</f>
        <v>0</v>
      </c>
      <c r="J7" s="253">
        <f>'7-προςΔΟΥ'!V7</f>
        <v>200</v>
      </c>
      <c r="K7" s="116">
        <v>30</v>
      </c>
      <c r="L7" s="116">
        <v>30</v>
      </c>
      <c r="M7" s="247">
        <v>30</v>
      </c>
      <c r="N7" s="247">
        <v>60</v>
      </c>
      <c r="O7" s="247">
        <v>60</v>
      </c>
      <c r="P7" s="247">
        <v>60</v>
      </c>
      <c r="Q7" s="247">
        <v>60</v>
      </c>
      <c r="R7" s="247">
        <v>60</v>
      </c>
      <c r="S7" s="247">
        <v>60</v>
      </c>
      <c r="T7" s="247">
        <v>5</v>
      </c>
      <c r="U7" s="247">
        <v>72</v>
      </c>
      <c r="V7" s="247">
        <v>3</v>
      </c>
      <c r="W7" s="247"/>
      <c r="X7" s="247"/>
      <c r="Y7" s="247"/>
      <c r="Z7" s="247">
        <f t="shared" si="0"/>
        <v>530</v>
      </c>
      <c r="AA7" s="247"/>
      <c r="AB7" s="247">
        <v>10</v>
      </c>
      <c r="AC7" s="247">
        <v>10</v>
      </c>
      <c r="AD7" s="247">
        <v>10</v>
      </c>
      <c r="AE7" s="247">
        <v>10</v>
      </c>
      <c r="AF7" s="247">
        <v>10</v>
      </c>
      <c r="AG7" s="247">
        <v>10</v>
      </c>
      <c r="AH7" s="247">
        <v>10</v>
      </c>
      <c r="AI7" s="247"/>
      <c r="AJ7" s="247"/>
      <c r="AK7" s="247"/>
      <c r="AL7" s="247"/>
      <c r="AM7" s="247">
        <f t="shared" si="1"/>
        <v>60</v>
      </c>
      <c r="AN7" s="247">
        <v>10</v>
      </c>
      <c r="AO7" s="247">
        <v>10</v>
      </c>
      <c r="AP7" s="247">
        <v>10</v>
      </c>
      <c r="AQ7" s="247">
        <v>10</v>
      </c>
      <c r="AR7" s="247">
        <v>10</v>
      </c>
      <c r="AS7" s="247">
        <f t="shared" si="2"/>
        <v>50</v>
      </c>
      <c r="AT7" s="247"/>
      <c r="AU7" s="247"/>
      <c r="AV7" s="247"/>
      <c r="AW7" s="247">
        <f t="shared" si="3"/>
        <v>0</v>
      </c>
      <c r="AX7" s="247"/>
      <c r="AY7" s="247"/>
      <c r="AZ7" s="247"/>
      <c r="BA7" s="247"/>
      <c r="BB7" s="247"/>
      <c r="BC7" s="247"/>
      <c r="BD7" s="247"/>
      <c r="BE7" s="247"/>
      <c r="BF7" s="116"/>
      <c r="BG7" s="248">
        <f t="shared" si="4"/>
        <v>0</v>
      </c>
      <c r="BH7" s="253">
        <f t="shared" si="6"/>
        <v>956</v>
      </c>
      <c r="BI7" s="38">
        <f>'10-φπα'!F7</f>
        <v>228</v>
      </c>
    </row>
    <row r="8" spans="1:61" s="19" customFormat="1">
      <c r="A8" s="28">
        <f>'1-συμβολαια'!A8</f>
        <v>0</v>
      </c>
      <c r="B8" s="246">
        <f>'1-συμβολαια'!C8</f>
        <v>0</v>
      </c>
      <c r="C8" s="257">
        <f>'5-αντίγραφα'!AF8</f>
        <v>26</v>
      </c>
      <c r="D8" s="257">
        <f>'5-αντίγραφα'!O8+'5-αντίγραφα'!S8+'5-αντίγραφα'!U8+'5-αντίγραφα'!AC8</f>
        <v>6</v>
      </c>
      <c r="E8" s="253">
        <f>'6-μεταγραφή'!P8</f>
        <v>40</v>
      </c>
      <c r="F8" s="253">
        <f>'6-μεταγραφή'!O8</f>
        <v>0</v>
      </c>
      <c r="G8" s="254">
        <f>'6-μεταγραφή'!Q8</f>
        <v>0</v>
      </c>
      <c r="H8" s="253">
        <f>'7-προςΔΟΥ'!U8</f>
        <v>50</v>
      </c>
      <c r="I8" s="253">
        <f>'7-προςΔΟΥ'!P8</f>
        <v>0</v>
      </c>
      <c r="J8" s="253">
        <f>'7-προςΔΟΥ'!V8</f>
        <v>200</v>
      </c>
      <c r="K8" s="116">
        <v>30</v>
      </c>
      <c r="L8" s="116">
        <v>30</v>
      </c>
      <c r="M8" s="247">
        <v>30</v>
      </c>
      <c r="N8" s="247">
        <v>60</v>
      </c>
      <c r="O8" s="247">
        <v>60</v>
      </c>
      <c r="P8" s="247">
        <v>60</v>
      </c>
      <c r="Q8" s="247">
        <v>60</v>
      </c>
      <c r="R8" s="247">
        <v>60</v>
      </c>
      <c r="S8" s="247">
        <v>60</v>
      </c>
      <c r="T8" s="247">
        <v>5</v>
      </c>
      <c r="U8" s="247">
        <v>72</v>
      </c>
      <c r="V8" s="247">
        <v>3</v>
      </c>
      <c r="W8" s="247"/>
      <c r="X8" s="247"/>
      <c r="Y8" s="247"/>
      <c r="Z8" s="247">
        <f t="shared" si="0"/>
        <v>530</v>
      </c>
      <c r="AA8" s="247"/>
      <c r="AB8" s="247">
        <v>10</v>
      </c>
      <c r="AC8" s="247">
        <v>10</v>
      </c>
      <c r="AD8" s="247">
        <v>10</v>
      </c>
      <c r="AE8" s="247">
        <v>10</v>
      </c>
      <c r="AF8" s="247">
        <v>10</v>
      </c>
      <c r="AG8" s="247">
        <v>10</v>
      </c>
      <c r="AH8" s="247">
        <v>10</v>
      </c>
      <c r="AI8" s="247"/>
      <c r="AJ8" s="247"/>
      <c r="AK8" s="247"/>
      <c r="AL8" s="247"/>
      <c r="AM8" s="247">
        <f t="shared" ref="AM8:AM71" si="7">SUM(AB8:AG8)</f>
        <v>60</v>
      </c>
      <c r="AN8" s="247">
        <v>10</v>
      </c>
      <c r="AO8" s="247">
        <v>10</v>
      </c>
      <c r="AP8" s="247">
        <v>10</v>
      </c>
      <c r="AQ8" s="247">
        <v>10</v>
      </c>
      <c r="AR8" s="247">
        <v>10</v>
      </c>
      <c r="AS8" s="247">
        <f t="shared" si="2"/>
        <v>50</v>
      </c>
      <c r="AT8" s="247"/>
      <c r="AU8" s="247"/>
      <c r="AV8" s="247"/>
      <c r="AW8" s="247">
        <f t="shared" si="3"/>
        <v>0</v>
      </c>
      <c r="AX8" s="247"/>
      <c r="AY8" s="247"/>
      <c r="AZ8" s="247"/>
      <c r="BA8" s="247"/>
      <c r="BB8" s="247"/>
      <c r="BC8" s="247"/>
      <c r="BD8" s="247"/>
      <c r="BE8" s="247"/>
      <c r="BF8" s="116"/>
      <c r="BG8" s="248">
        <f t="shared" si="4"/>
        <v>0</v>
      </c>
      <c r="BH8" s="253">
        <f t="shared" si="6"/>
        <v>956</v>
      </c>
      <c r="BI8" s="38">
        <f>'10-φπα'!F8</f>
        <v>228</v>
      </c>
    </row>
    <row r="9" spans="1:61" s="19" customFormat="1">
      <c r="A9" s="28">
        <f>'1-συμβολαια'!A9</f>
        <v>0</v>
      </c>
      <c r="B9" s="246">
        <f>'1-συμβολαια'!C9</f>
        <v>0</v>
      </c>
      <c r="C9" s="257">
        <f>'5-αντίγραφα'!AF9</f>
        <v>26</v>
      </c>
      <c r="D9" s="257">
        <f>'5-αντίγραφα'!O9+'5-αντίγραφα'!S9+'5-αντίγραφα'!U9+'5-αντίγραφα'!AC9</f>
        <v>6</v>
      </c>
      <c r="E9" s="253">
        <f>'6-μεταγραφή'!P9</f>
        <v>40</v>
      </c>
      <c r="F9" s="253">
        <f>'6-μεταγραφή'!O9</f>
        <v>0</v>
      </c>
      <c r="G9" s="254">
        <f>'6-μεταγραφή'!Q9</f>
        <v>0</v>
      </c>
      <c r="H9" s="253">
        <f>'7-προςΔΟΥ'!U9</f>
        <v>50</v>
      </c>
      <c r="I9" s="253">
        <f>'7-προςΔΟΥ'!P9</f>
        <v>0</v>
      </c>
      <c r="J9" s="253">
        <f>'7-προςΔΟΥ'!V9</f>
        <v>200</v>
      </c>
      <c r="K9" s="116">
        <v>30</v>
      </c>
      <c r="L9" s="116">
        <v>30</v>
      </c>
      <c r="M9" s="247">
        <v>30</v>
      </c>
      <c r="N9" s="247">
        <v>60</v>
      </c>
      <c r="O9" s="247">
        <v>60</v>
      </c>
      <c r="P9" s="247">
        <v>60</v>
      </c>
      <c r="Q9" s="247">
        <v>60</v>
      </c>
      <c r="R9" s="247">
        <v>60</v>
      </c>
      <c r="S9" s="247">
        <v>60</v>
      </c>
      <c r="T9" s="247">
        <v>5</v>
      </c>
      <c r="U9" s="247">
        <v>72</v>
      </c>
      <c r="V9" s="247">
        <v>3</v>
      </c>
      <c r="W9" s="247"/>
      <c r="X9" s="247"/>
      <c r="Y9" s="247"/>
      <c r="Z9" s="247">
        <f t="shared" si="0"/>
        <v>530</v>
      </c>
      <c r="AA9" s="247"/>
      <c r="AB9" s="247">
        <v>10</v>
      </c>
      <c r="AC9" s="247">
        <v>10</v>
      </c>
      <c r="AD9" s="247">
        <v>10</v>
      </c>
      <c r="AE9" s="247">
        <v>10</v>
      </c>
      <c r="AF9" s="247">
        <v>10</v>
      </c>
      <c r="AG9" s="247">
        <v>10</v>
      </c>
      <c r="AH9" s="247">
        <v>10</v>
      </c>
      <c r="AI9" s="247"/>
      <c r="AJ9" s="247"/>
      <c r="AK9" s="247"/>
      <c r="AL9" s="247"/>
      <c r="AM9" s="247">
        <f t="shared" si="7"/>
        <v>60</v>
      </c>
      <c r="AN9" s="247">
        <v>10</v>
      </c>
      <c r="AO9" s="247">
        <v>10</v>
      </c>
      <c r="AP9" s="247">
        <v>10</v>
      </c>
      <c r="AQ9" s="247">
        <v>10</v>
      </c>
      <c r="AR9" s="247">
        <v>10</v>
      </c>
      <c r="AS9" s="247">
        <f t="shared" si="2"/>
        <v>50</v>
      </c>
      <c r="AT9" s="247"/>
      <c r="AU9" s="247"/>
      <c r="AV9" s="247"/>
      <c r="AW9" s="247">
        <f t="shared" si="3"/>
        <v>0</v>
      </c>
      <c r="AX9" s="247"/>
      <c r="AY9" s="247"/>
      <c r="AZ9" s="247"/>
      <c r="BA9" s="247"/>
      <c r="BB9" s="247"/>
      <c r="BC9" s="247"/>
      <c r="BD9" s="247"/>
      <c r="BE9" s="247"/>
      <c r="BF9" s="116"/>
      <c r="BG9" s="248">
        <f t="shared" si="4"/>
        <v>0</v>
      </c>
      <c r="BH9" s="253">
        <f t="shared" si="6"/>
        <v>956</v>
      </c>
      <c r="BI9" s="38">
        <f>'10-φπα'!F9</f>
        <v>228</v>
      </c>
    </row>
    <row r="10" spans="1:61" s="19" customFormat="1">
      <c r="A10" s="28">
        <f>'1-συμβολαια'!A10</f>
        <v>0</v>
      </c>
      <c r="B10" s="246">
        <f>'1-συμβολαια'!C10</f>
        <v>0</v>
      </c>
      <c r="C10" s="257">
        <f>'5-αντίγραφα'!AF10</f>
        <v>26</v>
      </c>
      <c r="D10" s="257">
        <f>'5-αντίγραφα'!O10+'5-αντίγραφα'!S10+'5-αντίγραφα'!U10+'5-αντίγραφα'!AC10</f>
        <v>6</v>
      </c>
      <c r="E10" s="253">
        <f>'6-μεταγραφή'!P10</f>
        <v>40</v>
      </c>
      <c r="F10" s="253">
        <f>'6-μεταγραφή'!O10</f>
        <v>0</v>
      </c>
      <c r="G10" s="254">
        <f>'6-μεταγραφή'!Q10</f>
        <v>0</v>
      </c>
      <c r="H10" s="253">
        <f>'7-προςΔΟΥ'!U10</f>
        <v>50</v>
      </c>
      <c r="I10" s="253">
        <f>'7-προςΔΟΥ'!P10</f>
        <v>0</v>
      </c>
      <c r="J10" s="253">
        <f>'7-προςΔΟΥ'!V10</f>
        <v>200</v>
      </c>
      <c r="K10" s="116">
        <v>30</v>
      </c>
      <c r="L10" s="116">
        <v>30</v>
      </c>
      <c r="M10" s="247">
        <v>30</v>
      </c>
      <c r="N10" s="247">
        <v>60</v>
      </c>
      <c r="O10" s="247">
        <v>60</v>
      </c>
      <c r="P10" s="247">
        <v>60</v>
      </c>
      <c r="Q10" s="247">
        <v>60</v>
      </c>
      <c r="R10" s="247">
        <v>60</v>
      </c>
      <c r="S10" s="247">
        <v>60</v>
      </c>
      <c r="T10" s="247">
        <v>5</v>
      </c>
      <c r="U10" s="247">
        <v>72</v>
      </c>
      <c r="V10" s="247">
        <v>3</v>
      </c>
      <c r="W10" s="247"/>
      <c r="X10" s="247"/>
      <c r="Y10" s="247"/>
      <c r="Z10" s="247">
        <f t="shared" si="0"/>
        <v>530</v>
      </c>
      <c r="AA10" s="247"/>
      <c r="AB10" s="247">
        <v>10</v>
      </c>
      <c r="AC10" s="247">
        <v>10</v>
      </c>
      <c r="AD10" s="247">
        <v>10</v>
      </c>
      <c r="AE10" s="247">
        <v>10</v>
      </c>
      <c r="AF10" s="247">
        <v>10</v>
      </c>
      <c r="AG10" s="247">
        <v>10</v>
      </c>
      <c r="AH10" s="247">
        <v>10</v>
      </c>
      <c r="AI10" s="247"/>
      <c r="AJ10" s="247"/>
      <c r="AK10" s="247"/>
      <c r="AL10" s="247"/>
      <c r="AM10" s="247">
        <f t="shared" si="7"/>
        <v>60</v>
      </c>
      <c r="AN10" s="247">
        <v>10</v>
      </c>
      <c r="AO10" s="247">
        <v>10</v>
      </c>
      <c r="AP10" s="247">
        <v>10</v>
      </c>
      <c r="AQ10" s="247">
        <v>10</v>
      </c>
      <c r="AR10" s="247">
        <v>10</v>
      </c>
      <c r="AS10" s="247">
        <f t="shared" si="2"/>
        <v>50</v>
      </c>
      <c r="AT10" s="247"/>
      <c r="AU10" s="247"/>
      <c r="AV10" s="247"/>
      <c r="AW10" s="247">
        <f t="shared" si="3"/>
        <v>0</v>
      </c>
      <c r="AX10" s="247"/>
      <c r="AY10" s="247"/>
      <c r="AZ10" s="247"/>
      <c r="BA10" s="247"/>
      <c r="BB10" s="247"/>
      <c r="BC10" s="247"/>
      <c r="BD10" s="247"/>
      <c r="BE10" s="247"/>
      <c r="BF10" s="116"/>
      <c r="BG10" s="248">
        <f t="shared" si="4"/>
        <v>0</v>
      </c>
      <c r="BH10" s="253">
        <f t="shared" si="6"/>
        <v>956</v>
      </c>
      <c r="BI10" s="38">
        <f>'10-φπα'!F10</f>
        <v>228</v>
      </c>
    </row>
    <row r="11" spans="1:61" s="19" customFormat="1">
      <c r="A11" s="28">
        <f>'1-συμβολαια'!A11</f>
        <v>0</v>
      </c>
      <c r="B11" s="246">
        <f>'1-συμβολαια'!C11</f>
        <v>0</v>
      </c>
      <c r="C11" s="257">
        <f>'5-αντίγραφα'!AF11</f>
        <v>26</v>
      </c>
      <c r="D11" s="257">
        <f>'5-αντίγραφα'!O11+'5-αντίγραφα'!S11+'5-αντίγραφα'!U11+'5-αντίγραφα'!AC11</f>
        <v>6</v>
      </c>
      <c r="E11" s="253">
        <f>'6-μεταγραφή'!P11</f>
        <v>40</v>
      </c>
      <c r="F11" s="253">
        <f>'6-μεταγραφή'!O11</f>
        <v>0</v>
      </c>
      <c r="G11" s="254">
        <f>'6-μεταγραφή'!Q11</f>
        <v>0</v>
      </c>
      <c r="H11" s="253">
        <f>'7-προςΔΟΥ'!U11</f>
        <v>50</v>
      </c>
      <c r="I11" s="253">
        <f>'7-προςΔΟΥ'!P11</f>
        <v>0</v>
      </c>
      <c r="J11" s="253">
        <f>'7-προςΔΟΥ'!V11</f>
        <v>200</v>
      </c>
      <c r="K11" s="116">
        <v>30</v>
      </c>
      <c r="L11" s="116">
        <v>30</v>
      </c>
      <c r="M11" s="247">
        <v>30</v>
      </c>
      <c r="N11" s="247">
        <v>60</v>
      </c>
      <c r="O11" s="247">
        <v>60</v>
      </c>
      <c r="P11" s="247">
        <v>60</v>
      </c>
      <c r="Q11" s="247">
        <v>60</v>
      </c>
      <c r="R11" s="247">
        <v>60</v>
      </c>
      <c r="S11" s="247">
        <v>60</v>
      </c>
      <c r="T11" s="247">
        <v>5</v>
      </c>
      <c r="U11" s="247">
        <v>72</v>
      </c>
      <c r="V11" s="247">
        <v>3</v>
      </c>
      <c r="W11" s="247"/>
      <c r="X11" s="247"/>
      <c r="Y11" s="247"/>
      <c r="Z11" s="247">
        <f t="shared" si="0"/>
        <v>530</v>
      </c>
      <c r="AA11" s="247"/>
      <c r="AB11" s="247">
        <v>10</v>
      </c>
      <c r="AC11" s="247">
        <v>10</v>
      </c>
      <c r="AD11" s="247">
        <v>10</v>
      </c>
      <c r="AE11" s="247">
        <v>10</v>
      </c>
      <c r="AF11" s="247">
        <v>10</v>
      </c>
      <c r="AG11" s="247">
        <v>10</v>
      </c>
      <c r="AH11" s="247">
        <v>10</v>
      </c>
      <c r="AI11" s="247"/>
      <c r="AJ11" s="247"/>
      <c r="AK11" s="247"/>
      <c r="AL11" s="247"/>
      <c r="AM11" s="247">
        <f t="shared" si="7"/>
        <v>60</v>
      </c>
      <c r="AN11" s="247">
        <v>10</v>
      </c>
      <c r="AO11" s="247">
        <v>10</v>
      </c>
      <c r="AP11" s="247">
        <v>10</v>
      </c>
      <c r="AQ11" s="247">
        <v>10</v>
      </c>
      <c r="AR11" s="247">
        <v>10</v>
      </c>
      <c r="AS11" s="247">
        <f t="shared" si="2"/>
        <v>50</v>
      </c>
      <c r="AT11" s="247"/>
      <c r="AU11" s="247"/>
      <c r="AV11" s="247"/>
      <c r="AW11" s="247">
        <f t="shared" si="3"/>
        <v>0</v>
      </c>
      <c r="AX11" s="247"/>
      <c r="AY11" s="247"/>
      <c r="AZ11" s="247"/>
      <c r="BA11" s="247"/>
      <c r="BB11" s="247"/>
      <c r="BC11" s="247"/>
      <c r="BD11" s="247"/>
      <c r="BE11" s="247"/>
      <c r="BF11" s="116"/>
      <c r="BG11" s="248">
        <f t="shared" si="4"/>
        <v>0</v>
      </c>
      <c r="BH11" s="253">
        <f t="shared" si="6"/>
        <v>956</v>
      </c>
      <c r="BI11" s="38">
        <f>'10-φπα'!F11</f>
        <v>228</v>
      </c>
    </row>
    <row r="12" spans="1:61" s="19" customFormat="1">
      <c r="A12" s="28">
        <f>'1-συμβολαια'!A12</f>
        <v>0</v>
      </c>
      <c r="B12" s="246">
        <f>'1-συμβολαια'!C12</f>
        <v>0</v>
      </c>
      <c r="C12" s="257">
        <f>'5-αντίγραφα'!AF12</f>
        <v>26</v>
      </c>
      <c r="D12" s="257">
        <f>'5-αντίγραφα'!O12+'5-αντίγραφα'!S12+'5-αντίγραφα'!U12+'5-αντίγραφα'!AC12</f>
        <v>6</v>
      </c>
      <c r="E12" s="253">
        <f>'6-μεταγραφή'!P12</f>
        <v>40</v>
      </c>
      <c r="F12" s="253">
        <f>'6-μεταγραφή'!O12</f>
        <v>0</v>
      </c>
      <c r="G12" s="254">
        <f>'6-μεταγραφή'!Q12</f>
        <v>0</v>
      </c>
      <c r="H12" s="253">
        <f>'7-προςΔΟΥ'!U12</f>
        <v>50</v>
      </c>
      <c r="I12" s="253">
        <f>'7-προςΔΟΥ'!P12</f>
        <v>0</v>
      </c>
      <c r="J12" s="253">
        <f>'7-προςΔΟΥ'!V12</f>
        <v>200</v>
      </c>
      <c r="K12" s="116">
        <v>30</v>
      </c>
      <c r="L12" s="116">
        <v>30</v>
      </c>
      <c r="M12" s="247">
        <v>30</v>
      </c>
      <c r="N12" s="247">
        <v>60</v>
      </c>
      <c r="O12" s="247">
        <v>60</v>
      </c>
      <c r="P12" s="247">
        <v>60</v>
      </c>
      <c r="Q12" s="247">
        <v>60</v>
      </c>
      <c r="R12" s="247">
        <v>60</v>
      </c>
      <c r="S12" s="247">
        <v>60</v>
      </c>
      <c r="T12" s="247">
        <v>5</v>
      </c>
      <c r="U12" s="247">
        <v>72</v>
      </c>
      <c r="V12" s="247">
        <v>3</v>
      </c>
      <c r="W12" s="247"/>
      <c r="X12" s="247"/>
      <c r="Y12" s="247"/>
      <c r="Z12" s="247">
        <f t="shared" si="0"/>
        <v>530</v>
      </c>
      <c r="AA12" s="247"/>
      <c r="AB12" s="247">
        <v>10</v>
      </c>
      <c r="AC12" s="247">
        <v>10</v>
      </c>
      <c r="AD12" s="247">
        <v>10</v>
      </c>
      <c r="AE12" s="247">
        <v>10</v>
      </c>
      <c r="AF12" s="247">
        <v>10</v>
      </c>
      <c r="AG12" s="247">
        <v>10</v>
      </c>
      <c r="AH12" s="247">
        <v>10</v>
      </c>
      <c r="AI12" s="247"/>
      <c r="AJ12" s="247"/>
      <c r="AK12" s="247"/>
      <c r="AL12" s="247"/>
      <c r="AM12" s="247">
        <f t="shared" si="7"/>
        <v>60</v>
      </c>
      <c r="AN12" s="247">
        <v>10</v>
      </c>
      <c r="AO12" s="247">
        <v>10</v>
      </c>
      <c r="AP12" s="247">
        <v>10</v>
      </c>
      <c r="AQ12" s="247">
        <v>10</v>
      </c>
      <c r="AR12" s="247">
        <v>10</v>
      </c>
      <c r="AS12" s="247">
        <f t="shared" si="2"/>
        <v>50</v>
      </c>
      <c r="AT12" s="247"/>
      <c r="AU12" s="247"/>
      <c r="AV12" s="247"/>
      <c r="AW12" s="247">
        <f t="shared" si="3"/>
        <v>0</v>
      </c>
      <c r="AX12" s="247"/>
      <c r="AY12" s="247"/>
      <c r="AZ12" s="247"/>
      <c r="BA12" s="247"/>
      <c r="BB12" s="247"/>
      <c r="BC12" s="247"/>
      <c r="BD12" s="247"/>
      <c r="BE12" s="247"/>
      <c r="BF12" s="116"/>
      <c r="BG12" s="248">
        <f t="shared" si="4"/>
        <v>0</v>
      </c>
      <c r="BH12" s="253">
        <f t="shared" si="6"/>
        <v>956</v>
      </c>
      <c r="BI12" s="38">
        <f>'10-φπα'!F12</f>
        <v>228</v>
      </c>
    </row>
    <row r="13" spans="1:61" s="19" customFormat="1">
      <c r="A13" s="28">
        <f>'1-συμβολαια'!A13</f>
        <v>0</v>
      </c>
      <c r="B13" s="246">
        <f>'1-συμβολαια'!C13</f>
        <v>0</v>
      </c>
      <c r="C13" s="257">
        <f>'5-αντίγραφα'!AF13</f>
        <v>26</v>
      </c>
      <c r="D13" s="257">
        <f>'5-αντίγραφα'!O13+'5-αντίγραφα'!S13+'5-αντίγραφα'!U13+'5-αντίγραφα'!AC13</f>
        <v>6</v>
      </c>
      <c r="E13" s="253">
        <f>'6-μεταγραφή'!P13</f>
        <v>40</v>
      </c>
      <c r="F13" s="253">
        <f>'6-μεταγραφή'!O13</f>
        <v>0</v>
      </c>
      <c r="G13" s="254">
        <f>'6-μεταγραφή'!Q13</f>
        <v>0</v>
      </c>
      <c r="H13" s="253">
        <f>'7-προςΔΟΥ'!U13</f>
        <v>50</v>
      </c>
      <c r="I13" s="253">
        <f>'7-προςΔΟΥ'!P13</f>
        <v>0</v>
      </c>
      <c r="J13" s="253">
        <f>'7-προςΔΟΥ'!V13</f>
        <v>200</v>
      </c>
      <c r="K13" s="116">
        <v>30</v>
      </c>
      <c r="L13" s="116">
        <v>30</v>
      </c>
      <c r="M13" s="247">
        <v>30</v>
      </c>
      <c r="N13" s="247">
        <v>60</v>
      </c>
      <c r="O13" s="247">
        <v>60</v>
      </c>
      <c r="P13" s="247">
        <v>60</v>
      </c>
      <c r="Q13" s="247">
        <v>60</v>
      </c>
      <c r="R13" s="247">
        <v>60</v>
      </c>
      <c r="S13" s="247">
        <v>60</v>
      </c>
      <c r="T13" s="247">
        <v>5</v>
      </c>
      <c r="U13" s="247">
        <v>72</v>
      </c>
      <c r="V13" s="247">
        <v>3</v>
      </c>
      <c r="W13" s="247"/>
      <c r="X13" s="247"/>
      <c r="Y13" s="247"/>
      <c r="Z13" s="247">
        <f t="shared" si="0"/>
        <v>530</v>
      </c>
      <c r="AA13" s="247"/>
      <c r="AB13" s="247">
        <v>10</v>
      </c>
      <c r="AC13" s="247">
        <v>10</v>
      </c>
      <c r="AD13" s="247">
        <v>10</v>
      </c>
      <c r="AE13" s="247">
        <v>10</v>
      </c>
      <c r="AF13" s="247">
        <v>10</v>
      </c>
      <c r="AG13" s="247">
        <v>10</v>
      </c>
      <c r="AH13" s="247">
        <v>10</v>
      </c>
      <c r="AI13" s="247"/>
      <c r="AJ13" s="247"/>
      <c r="AK13" s="247"/>
      <c r="AL13" s="247"/>
      <c r="AM13" s="247">
        <f t="shared" si="7"/>
        <v>60</v>
      </c>
      <c r="AN13" s="247">
        <v>10</v>
      </c>
      <c r="AO13" s="247">
        <v>10</v>
      </c>
      <c r="AP13" s="247">
        <v>10</v>
      </c>
      <c r="AQ13" s="247">
        <v>10</v>
      </c>
      <c r="AR13" s="247">
        <v>10</v>
      </c>
      <c r="AS13" s="247">
        <f t="shared" si="2"/>
        <v>50</v>
      </c>
      <c r="AT13" s="247"/>
      <c r="AU13" s="247"/>
      <c r="AV13" s="247"/>
      <c r="AW13" s="247">
        <f t="shared" si="3"/>
        <v>0</v>
      </c>
      <c r="AX13" s="247"/>
      <c r="AY13" s="247"/>
      <c r="AZ13" s="247"/>
      <c r="BA13" s="247"/>
      <c r="BB13" s="247"/>
      <c r="BC13" s="247"/>
      <c r="BD13" s="247"/>
      <c r="BE13" s="247"/>
      <c r="BF13" s="116"/>
      <c r="BG13" s="248">
        <f t="shared" si="4"/>
        <v>0</v>
      </c>
      <c r="BH13" s="253">
        <f t="shared" si="6"/>
        <v>956</v>
      </c>
      <c r="BI13" s="38">
        <f>'10-φπα'!F13</f>
        <v>228</v>
      </c>
    </row>
    <row r="14" spans="1:61" s="19" customFormat="1">
      <c r="A14" s="28">
        <f>'1-συμβολαια'!A14</f>
        <v>0</v>
      </c>
      <c r="B14" s="246">
        <f>'1-συμβολαια'!C14</f>
        <v>0</v>
      </c>
      <c r="C14" s="257">
        <f>'5-αντίγραφα'!AF14</f>
        <v>26</v>
      </c>
      <c r="D14" s="257">
        <f>'5-αντίγραφα'!O14+'5-αντίγραφα'!S14+'5-αντίγραφα'!U14+'5-αντίγραφα'!AC14</f>
        <v>6</v>
      </c>
      <c r="E14" s="253">
        <f>'6-μεταγραφή'!P14</f>
        <v>40</v>
      </c>
      <c r="F14" s="253">
        <f>'6-μεταγραφή'!O14</f>
        <v>0</v>
      </c>
      <c r="G14" s="254">
        <f>'6-μεταγραφή'!Q14</f>
        <v>0</v>
      </c>
      <c r="H14" s="253">
        <f>'7-προςΔΟΥ'!U14</f>
        <v>50</v>
      </c>
      <c r="I14" s="253">
        <f>'7-προςΔΟΥ'!P14</f>
        <v>0</v>
      </c>
      <c r="J14" s="253">
        <f>'7-προςΔΟΥ'!V14</f>
        <v>200</v>
      </c>
      <c r="K14" s="116">
        <v>30</v>
      </c>
      <c r="L14" s="116">
        <v>30</v>
      </c>
      <c r="M14" s="247">
        <v>30</v>
      </c>
      <c r="N14" s="247">
        <v>60</v>
      </c>
      <c r="O14" s="247">
        <v>60</v>
      </c>
      <c r="P14" s="247">
        <v>60</v>
      </c>
      <c r="Q14" s="247">
        <v>60</v>
      </c>
      <c r="R14" s="247">
        <v>60</v>
      </c>
      <c r="S14" s="247">
        <v>60</v>
      </c>
      <c r="T14" s="247">
        <v>5</v>
      </c>
      <c r="U14" s="247">
        <v>72</v>
      </c>
      <c r="V14" s="247">
        <v>3</v>
      </c>
      <c r="W14" s="247"/>
      <c r="X14" s="247"/>
      <c r="Y14" s="247"/>
      <c r="Z14" s="247">
        <f t="shared" si="0"/>
        <v>530</v>
      </c>
      <c r="AA14" s="247"/>
      <c r="AB14" s="247">
        <v>10</v>
      </c>
      <c r="AC14" s="247">
        <v>10</v>
      </c>
      <c r="AD14" s="247">
        <v>10</v>
      </c>
      <c r="AE14" s="247">
        <v>10</v>
      </c>
      <c r="AF14" s="247">
        <v>10</v>
      </c>
      <c r="AG14" s="247">
        <v>10</v>
      </c>
      <c r="AH14" s="247">
        <v>10</v>
      </c>
      <c r="AI14" s="247"/>
      <c r="AJ14" s="247"/>
      <c r="AK14" s="247"/>
      <c r="AL14" s="247"/>
      <c r="AM14" s="247">
        <f t="shared" si="7"/>
        <v>60</v>
      </c>
      <c r="AN14" s="247">
        <v>10</v>
      </c>
      <c r="AO14" s="247">
        <v>10</v>
      </c>
      <c r="AP14" s="247">
        <v>10</v>
      </c>
      <c r="AQ14" s="247">
        <v>10</v>
      </c>
      <c r="AR14" s="247">
        <v>10</v>
      </c>
      <c r="AS14" s="247">
        <f t="shared" si="2"/>
        <v>50</v>
      </c>
      <c r="AT14" s="247"/>
      <c r="AU14" s="247"/>
      <c r="AV14" s="247"/>
      <c r="AW14" s="247">
        <f t="shared" si="3"/>
        <v>0</v>
      </c>
      <c r="AX14" s="247"/>
      <c r="AY14" s="247"/>
      <c r="AZ14" s="247"/>
      <c r="BA14" s="247"/>
      <c r="BB14" s="247"/>
      <c r="BC14" s="247"/>
      <c r="BD14" s="247"/>
      <c r="BE14" s="247"/>
      <c r="BF14" s="116"/>
      <c r="BG14" s="248">
        <f t="shared" si="4"/>
        <v>0</v>
      </c>
      <c r="BH14" s="253">
        <f t="shared" si="6"/>
        <v>956</v>
      </c>
      <c r="BI14" s="38">
        <f>'10-φπα'!F14</f>
        <v>228</v>
      </c>
    </row>
    <row r="15" spans="1:61" s="19" customFormat="1">
      <c r="A15" s="28">
        <f>'1-συμβολαια'!A15</f>
        <v>0</v>
      </c>
      <c r="B15" s="246">
        <f>'1-συμβολαια'!C15</f>
        <v>0</v>
      </c>
      <c r="C15" s="257">
        <f>'5-αντίγραφα'!AF15</f>
        <v>26</v>
      </c>
      <c r="D15" s="257">
        <f>'5-αντίγραφα'!O15+'5-αντίγραφα'!S15+'5-αντίγραφα'!U15+'5-αντίγραφα'!AC15</f>
        <v>6</v>
      </c>
      <c r="E15" s="253">
        <f>'6-μεταγραφή'!P15</f>
        <v>40</v>
      </c>
      <c r="F15" s="253">
        <f>'6-μεταγραφή'!O15</f>
        <v>0</v>
      </c>
      <c r="G15" s="254">
        <f>'6-μεταγραφή'!Q15</f>
        <v>0</v>
      </c>
      <c r="H15" s="253">
        <f>'7-προςΔΟΥ'!U15</f>
        <v>50</v>
      </c>
      <c r="I15" s="253">
        <f>'7-προςΔΟΥ'!P15</f>
        <v>0</v>
      </c>
      <c r="J15" s="253">
        <f>'7-προςΔΟΥ'!V15</f>
        <v>200</v>
      </c>
      <c r="K15" s="116">
        <v>30</v>
      </c>
      <c r="L15" s="116">
        <v>30</v>
      </c>
      <c r="M15" s="247">
        <v>30</v>
      </c>
      <c r="N15" s="247">
        <v>60</v>
      </c>
      <c r="O15" s="247">
        <v>60</v>
      </c>
      <c r="P15" s="247">
        <v>60</v>
      </c>
      <c r="Q15" s="247">
        <v>60</v>
      </c>
      <c r="R15" s="247">
        <v>60</v>
      </c>
      <c r="S15" s="247">
        <v>60</v>
      </c>
      <c r="T15" s="247">
        <v>5</v>
      </c>
      <c r="U15" s="247">
        <v>72</v>
      </c>
      <c r="V15" s="247">
        <v>3</v>
      </c>
      <c r="W15" s="247"/>
      <c r="X15" s="247"/>
      <c r="Y15" s="247"/>
      <c r="Z15" s="247">
        <f t="shared" si="0"/>
        <v>530</v>
      </c>
      <c r="AA15" s="247"/>
      <c r="AB15" s="247">
        <v>10</v>
      </c>
      <c r="AC15" s="247">
        <v>10</v>
      </c>
      <c r="AD15" s="247">
        <v>10</v>
      </c>
      <c r="AE15" s="247">
        <v>10</v>
      </c>
      <c r="AF15" s="247">
        <v>10</v>
      </c>
      <c r="AG15" s="247">
        <v>10</v>
      </c>
      <c r="AH15" s="247">
        <v>10</v>
      </c>
      <c r="AI15" s="247"/>
      <c r="AJ15" s="247"/>
      <c r="AK15" s="247"/>
      <c r="AL15" s="247"/>
      <c r="AM15" s="247">
        <f t="shared" si="7"/>
        <v>60</v>
      </c>
      <c r="AN15" s="247">
        <v>10</v>
      </c>
      <c r="AO15" s="247">
        <v>10</v>
      </c>
      <c r="AP15" s="247">
        <v>10</v>
      </c>
      <c r="AQ15" s="247">
        <v>10</v>
      </c>
      <c r="AR15" s="247">
        <v>10</v>
      </c>
      <c r="AS15" s="247">
        <f t="shared" si="2"/>
        <v>50</v>
      </c>
      <c r="AT15" s="247"/>
      <c r="AU15" s="247"/>
      <c r="AV15" s="247"/>
      <c r="AW15" s="247">
        <f t="shared" si="3"/>
        <v>0</v>
      </c>
      <c r="AX15" s="247"/>
      <c r="AY15" s="247"/>
      <c r="AZ15" s="247"/>
      <c r="BA15" s="247"/>
      <c r="BB15" s="247"/>
      <c r="BC15" s="247"/>
      <c r="BD15" s="247"/>
      <c r="BE15" s="247"/>
      <c r="BF15" s="116"/>
      <c r="BG15" s="248">
        <f t="shared" si="4"/>
        <v>0</v>
      </c>
      <c r="BH15" s="253">
        <f t="shared" si="6"/>
        <v>956</v>
      </c>
      <c r="BI15" s="38">
        <f>'10-φπα'!F15</f>
        <v>228</v>
      </c>
    </row>
    <row r="16" spans="1:61" s="19" customFormat="1">
      <c r="A16" s="28">
        <f>'1-συμβολαια'!A16</f>
        <v>0</v>
      </c>
      <c r="B16" s="246">
        <f>'1-συμβολαια'!C16</f>
        <v>0</v>
      </c>
      <c r="C16" s="257">
        <f>'5-αντίγραφα'!AF16</f>
        <v>26</v>
      </c>
      <c r="D16" s="257">
        <f>'5-αντίγραφα'!O16+'5-αντίγραφα'!S16+'5-αντίγραφα'!U16+'5-αντίγραφα'!AC16</f>
        <v>6</v>
      </c>
      <c r="E16" s="253">
        <f>'6-μεταγραφή'!P16</f>
        <v>40</v>
      </c>
      <c r="F16" s="253">
        <f>'6-μεταγραφή'!O16</f>
        <v>0</v>
      </c>
      <c r="G16" s="254">
        <f>'6-μεταγραφή'!Q16</f>
        <v>0</v>
      </c>
      <c r="H16" s="253">
        <f>'7-προςΔΟΥ'!U16</f>
        <v>50</v>
      </c>
      <c r="I16" s="253">
        <f>'7-προςΔΟΥ'!P16</f>
        <v>0</v>
      </c>
      <c r="J16" s="253">
        <f>'7-προςΔΟΥ'!V16</f>
        <v>200</v>
      </c>
      <c r="K16" s="116">
        <v>30</v>
      </c>
      <c r="L16" s="116">
        <v>30</v>
      </c>
      <c r="M16" s="247">
        <v>30</v>
      </c>
      <c r="N16" s="247">
        <v>60</v>
      </c>
      <c r="O16" s="247">
        <v>60</v>
      </c>
      <c r="P16" s="247">
        <v>60</v>
      </c>
      <c r="Q16" s="247">
        <v>60</v>
      </c>
      <c r="R16" s="247">
        <v>60</v>
      </c>
      <c r="S16" s="247">
        <v>60</v>
      </c>
      <c r="T16" s="247">
        <v>5</v>
      </c>
      <c r="U16" s="247">
        <v>72</v>
      </c>
      <c r="V16" s="247">
        <v>3</v>
      </c>
      <c r="W16" s="247"/>
      <c r="X16" s="247"/>
      <c r="Y16" s="247"/>
      <c r="Z16" s="247">
        <f t="shared" si="0"/>
        <v>530</v>
      </c>
      <c r="AA16" s="247"/>
      <c r="AB16" s="247">
        <v>10</v>
      </c>
      <c r="AC16" s="247">
        <v>10</v>
      </c>
      <c r="AD16" s="247">
        <v>10</v>
      </c>
      <c r="AE16" s="247">
        <v>10</v>
      </c>
      <c r="AF16" s="247">
        <v>10</v>
      </c>
      <c r="AG16" s="247">
        <v>10</v>
      </c>
      <c r="AH16" s="247">
        <v>10</v>
      </c>
      <c r="AI16" s="247"/>
      <c r="AJ16" s="247"/>
      <c r="AK16" s="247"/>
      <c r="AL16" s="247"/>
      <c r="AM16" s="247">
        <f t="shared" si="7"/>
        <v>60</v>
      </c>
      <c r="AN16" s="247">
        <v>10</v>
      </c>
      <c r="AO16" s="247">
        <v>10</v>
      </c>
      <c r="AP16" s="247">
        <v>10</v>
      </c>
      <c r="AQ16" s="247">
        <v>10</v>
      </c>
      <c r="AR16" s="247">
        <v>10</v>
      </c>
      <c r="AS16" s="247">
        <f t="shared" si="2"/>
        <v>50</v>
      </c>
      <c r="AT16" s="247"/>
      <c r="AU16" s="247"/>
      <c r="AV16" s="247"/>
      <c r="AW16" s="247">
        <f t="shared" si="3"/>
        <v>0</v>
      </c>
      <c r="AX16" s="247"/>
      <c r="AY16" s="247"/>
      <c r="AZ16" s="247"/>
      <c r="BA16" s="247"/>
      <c r="BB16" s="247"/>
      <c r="BC16" s="247"/>
      <c r="BD16" s="247"/>
      <c r="BE16" s="247"/>
      <c r="BF16" s="116"/>
      <c r="BG16" s="248">
        <f t="shared" si="4"/>
        <v>0</v>
      </c>
      <c r="BH16" s="253">
        <f t="shared" si="6"/>
        <v>956</v>
      </c>
      <c r="BI16" s="38">
        <f>'10-φπα'!F16</f>
        <v>228</v>
      </c>
    </row>
    <row r="17" spans="1:61" s="19" customFormat="1">
      <c r="A17" s="28">
        <f>'1-συμβολαια'!A17</f>
        <v>0</v>
      </c>
      <c r="B17" s="246">
        <f>'1-συμβολαια'!C17</f>
        <v>0</v>
      </c>
      <c r="C17" s="257">
        <f>'5-αντίγραφα'!AF17</f>
        <v>26</v>
      </c>
      <c r="D17" s="257">
        <f>'5-αντίγραφα'!O17+'5-αντίγραφα'!S17+'5-αντίγραφα'!U17+'5-αντίγραφα'!AC17</f>
        <v>6</v>
      </c>
      <c r="E17" s="253">
        <f>'6-μεταγραφή'!P17</f>
        <v>40</v>
      </c>
      <c r="F17" s="253">
        <f>'6-μεταγραφή'!O17</f>
        <v>0</v>
      </c>
      <c r="G17" s="254">
        <f>'6-μεταγραφή'!Q17</f>
        <v>0</v>
      </c>
      <c r="H17" s="253">
        <f>'7-προςΔΟΥ'!U17</f>
        <v>50</v>
      </c>
      <c r="I17" s="253">
        <f>'7-προςΔΟΥ'!P17</f>
        <v>0</v>
      </c>
      <c r="J17" s="253">
        <f>'7-προςΔΟΥ'!V17</f>
        <v>200</v>
      </c>
      <c r="K17" s="116">
        <v>30</v>
      </c>
      <c r="L17" s="116">
        <v>30</v>
      </c>
      <c r="M17" s="247">
        <v>30</v>
      </c>
      <c r="N17" s="247">
        <v>60</v>
      </c>
      <c r="O17" s="247">
        <v>60</v>
      </c>
      <c r="P17" s="247">
        <v>60</v>
      </c>
      <c r="Q17" s="247">
        <v>60</v>
      </c>
      <c r="R17" s="247">
        <v>60</v>
      </c>
      <c r="S17" s="247">
        <v>60</v>
      </c>
      <c r="T17" s="247">
        <v>5</v>
      </c>
      <c r="U17" s="247">
        <v>72</v>
      </c>
      <c r="V17" s="247">
        <v>3</v>
      </c>
      <c r="W17" s="247"/>
      <c r="X17" s="247"/>
      <c r="Y17" s="247"/>
      <c r="Z17" s="247">
        <f t="shared" si="0"/>
        <v>530</v>
      </c>
      <c r="AA17" s="247"/>
      <c r="AB17" s="247">
        <v>10</v>
      </c>
      <c r="AC17" s="247">
        <v>10</v>
      </c>
      <c r="AD17" s="247">
        <v>10</v>
      </c>
      <c r="AE17" s="247">
        <v>10</v>
      </c>
      <c r="AF17" s="247">
        <v>10</v>
      </c>
      <c r="AG17" s="247">
        <v>10</v>
      </c>
      <c r="AH17" s="247">
        <v>10</v>
      </c>
      <c r="AI17" s="247"/>
      <c r="AJ17" s="247"/>
      <c r="AK17" s="247"/>
      <c r="AL17" s="247"/>
      <c r="AM17" s="247">
        <f t="shared" si="7"/>
        <v>60</v>
      </c>
      <c r="AN17" s="247">
        <v>10</v>
      </c>
      <c r="AO17" s="247">
        <v>10</v>
      </c>
      <c r="AP17" s="247">
        <v>10</v>
      </c>
      <c r="AQ17" s="247">
        <v>10</v>
      </c>
      <c r="AR17" s="247">
        <v>10</v>
      </c>
      <c r="AS17" s="247">
        <f t="shared" si="2"/>
        <v>50</v>
      </c>
      <c r="AT17" s="247"/>
      <c r="AU17" s="247"/>
      <c r="AV17" s="247"/>
      <c r="AW17" s="247">
        <f t="shared" si="3"/>
        <v>0</v>
      </c>
      <c r="AX17" s="247"/>
      <c r="AY17" s="247"/>
      <c r="AZ17" s="247"/>
      <c r="BA17" s="247"/>
      <c r="BB17" s="247"/>
      <c r="BC17" s="247"/>
      <c r="BD17" s="247"/>
      <c r="BE17" s="247"/>
      <c r="BF17" s="116"/>
      <c r="BG17" s="248">
        <f t="shared" si="4"/>
        <v>0</v>
      </c>
      <c r="BH17" s="253">
        <f t="shared" si="6"/>
        <v>956</v>
      </c>
      <c r="BI17" s="38">
        <f>'10-φπα'!F17</f>
        <v>228</v>
      </c>
    </row>
    <row r="18" spans="1:61" s="19" customFormat="1">
      <c r="A18" s="28">
        <f>'1-συμβολαια'!A18</f>
        <v>0</v>
      </c>
      <c r="B18" s="246">
        <f>'1-συμβολαια'!C18</f>
        <v>0</v>
      </c>
      <c r="C18" s="257">
        <f>'5-αντίγραφα'!AF18</f>
        <v>26</v>
      </c>
      <c r="D18" s="257">
        <f>'5-αντίγραφα'!O18+'5-αντίγραφα'!S18+'5-αντίγραφα'!U18+'5-αντίγραφα'!AC18</f>
        <v>6</v>
      </c>
      <c r="E18" s="253">
        <f>'6-μεταγραφή'!P18</f>
        <v>40</v>
      </c>
      <c r="F18" s="253">
        <f>'6-μεταγραφή'!O18</f>
        <v>0</v>
      </c>
      <c r="G18" s="254">
        <f>'6-μεταγραφή'!Q18</f>
        <v>0</v>
      </c>
      <c r="H18" s="253">
        <f>'7-προςΔΟΥ'!U18</f>
        <v>50</v>
      </c>
      <c r="I18" s="253">
        <f>'7-προςΔΟΥ'!P18</f>
        <v>0</v>
      </c>
      <c r="J18" s="253">
        <f>'7-προςΔΟΥ'!V18</f>
        <v>200</v>
      </c>
      <c r="K18" s="116">
        <v>30</v>
      </c>
      <c r="L18" s="116">
        <v>30</v>
      </c>
      <c r="M18" s="247">
        <v>30</v>
      </c>
      <c r="N18" s="247">
        <v>60</v>
      </c>
      <c r="O18" s="247">
        <v>60</v>
      </c>
      <c r="P18" s="247">
        <v>60</v>
      </c>
      <c r="Q18" s="247">
        <v>60</v>
      </c>
      <c r="R18" s="247">
        <v>60</v>
      </c>
      <c r="S18" s="247">
        <v>60</v>
      </c>
      <c r="T18" s="247">
        <v>5</v>
      </c>
      <c r="U18" s="247">
        <v>72</v>
      </c>
      <c r="V18" s="247">
        <v>3</v>
      </c>
      <c r="W18" s="247"/>
      <c r="X18" s="247"/>
      <c r="Y18" s="247"/>
      <c r="Z18" s="247">
        <f t="shared" si="0"/>
        <v>530</v>
      </c>
      <c r="AA18" s="247"/>
      <c r="AB18" s="247">
        <v>10</v>
      </c>
      <c r="AC18" s="247">
        <v>10</v>
      </c>
      <c r="AD18" s="247">
        <v>10</v>
      </c>
      <c r="AE18" s="247">
        <v>10</v>
      </c>
      <c r="AF18" s="247">
        <v>10</v>
      </c>
      <c r="AG18" s="247">
        <v>10</v>
      </c>
      <c r="AH18" s="247">
        <v>10</v>
      </c>
      <c r="AI18" s="247"/>
      <c r="AJ18" s="247"/>
      <c r="AK18" s="247"/>
      <c r="AL18" s="247"/>
      <c r="AM18" s="247">
        <f t="shared" si="7"/>
        <v>60</v>
      </c>
      <c r="AN18" s="247">
        <v>10</v>
      </c>
      <c r="AO18" s="247">
        <v>10</v>
      </c>
      <c r="AP18" s="247">
        <v>10</v>
      </c>
      <c r="AQ18" s="247">
        <v>10</v>
      </c>
      <c r="AR18" s="247">
        <v>10</v>
      </c>
      <c r="AS18" s="247">
        <f t="shared" si="2"/>
        <v>50</v>
      </c>
      <c r="AT18" s="247"/>
      <c r="AU18" s="247"/>
      <c r="AV18" s="247"/>
      <c r="AW18" s="247">
        <f t="shared" si="3"/>
        <v>0</v>
      </c>
      <c r="AX18" s="247"/>
      <c r="AY18" s="247"/>
      <c r="AZ18" s="247"/>
      <c r="BA18" s="247"/>
      <c r="BB18" s="247"/>
      <c r="BC18" s="247"/>
      <c r="BD18" s="247"/>
      <c r="BE18" s="247"/>
      <c r="BF18" s="116"/>
      <c r="BG18" s="248">
        <f t="shared" si="4"/>
        <v>0</v>
      </c>
      <c r="BH18" s="253">
        <f t="shared" si="6"/>
        <v>956</v>
      </c>
      <c r="BI18" s="38">
        <f>'10-φπα'!F18</f>
        <v>228</v>
      </c>
    </row>
    <row r="19" spans="1:61" s="19" customFormat="1">
      <c r="A19" s="28">
        <f>'1-συμβολαια'!A19</f>
        <v>0</v>
      </c>
      <c r="B19" s="246">
        <f>'1-συμβολαια'!C19</f>
        <v>0</v>
      </c>
      <c r="C19" s="257">
        <f>'5-αντίγραφα'!AF19</f>
        <v>26</v>
      </c>
      <c r="D19" s="257">
        <f>'5-αντίγραφα'!O19+'5-αντίγραφα'!S19+'5-αντίγραφα'!U19+'5-αντίγραφα'!AC19</f>
        <v>6</v>
      </c>
      <c r="E19" s="253">
        <f>'6-μεταγραφή'!P19</f>
        <v>40</v>
      </c>
      <c r="F19" s="253">
        <f>'6-μεταγραφή'!O19</f>
        <v>0</v>
      </c>
      <c r="G19" s="254">
        <f>'6-μεταγραφή'!Q19</f>
        <v>0</v>
      </c>
      <c r="H19" s="253">
        <f>'7-προςΔΟΥ'!U19</f>
        <v>50</v>
      </c>
      <c r="I19" s="253">
        <f>'7-προςΔΟΥ'!P19</f>
        <v>0</v>
      </c>
      <c r="J19" s="253">
        <f>'7-προςΔΟΥ'!V19</f>
        <v>200</v>
      </c>
      <c r="K19" s="116">
        <v>30</v>
      </c>
      <c r="L19" s="116">
        <v>30</v>
      </c>
      <c r="M19" s="247">
        <v>30</v>
      </c>
      <c r="N19" s="247">
        <v>60</v>
      </c>
      <c r="O19" s="247">
        <v>60</v>
      </c>
      <c r="P19" s="247">
        <v>60</v>
      </c>
      <c r="Q19" s="247">
        <v>60</v>
      </c>
      <c r="R19" s="247">
        <v>60</v>
      </c>
      <c r="S19" s="247">
        <v>60</v>
      </c>
      <c r="T19" s="247">
        <v>5</v>
      </c>
      <c r="U19" s="247">
        <v>72</v>
      </c>
      <c r="V19" s="247">
        <v>3</v>
      </c>
      <c r="W19" s="247"/>
      <c r="X19" s="247"/>
      <c r="Y19" s="247"/>
      <c r="Z19" s="247">
        <f t="shared" si="0"/>
        <v>530</v>
      </c>
      <c r="AA19" s="247"/>
      <c r="AB19" s="247">
        <v>10</v>
      </c>
      <c r="AC19" s="247">
        <v>10</v>
      </c>
      <c r="AD19" s="247">
        <v>10</v>
      </c>
      <c r="AE19" s="247">
        <v>10</v>
      </c>
      <c r="AF19" s="247">
        <v>10</v>
      </c>
      <c r="AG19" s="247">
        <v>10</v>
      </c>
      <c r="AH19" s="247">
        <v>10</v>
      </c>
      <c r="AI19" s="247"/>
      <c r="AJ19" s="247"/>
      <c r="AK19" s="247"/>
      <c r="AL19" s="247"/>
      <c r="AM19" s="247">
        <f t="shared" si="7"/>
        <v>60</v>
      </c>
      <c r="AN19" s="247">
        <v>10</v>
      </c>
      <c r="AO19" s="247">
        <v>10</v>
      </c>
      <c r="AP19" s="247">
        <v>10</v>
      </c>
      <c r="AQ19" s="247">
        <v>10</v>
      </c>
      <c r="AR19" s="247">
        <v>10</v>
      </c>
      <c r="AS19" s="247">
        <f t="shared" si="2"/>
        <v>50</v>
      </c>
      <c r="AT19" s="247"/>
      <c r="AU19" s="247"/>
      <c r="AV19" s="247"/>
      <c r="AW19" s="247">
        <f t="shared" si="3"/>
        <v>0</v>
      </c>
      <c r="AX19" s="247"/>
      <c r="AY19" s="247"/>
      <c r="AZ19" s="247"/>
      <c r="BA19" s="247"/>
      <c r="BB19" s="247"/>
      <c r="BC19" s="247"/>
      <c r="BD19" s="247"/>
      <c r="BE19" s="247"/>
      <c r="BF19" s="116"/>
      <c r="BG19" s="248">
        <f t="shared" si="4"/>
        <v>0</v>
      </c>
      <c r="BH19" s="253">
        <f t="shared" si="6"/>
        <v>956</v>
      </c>
      <c r="BI19" s="38">
        <f>'10-φπα'!F19</f>
        <v>228</v>
      </c>
    </row>
    <row r="20" spans="1:61" s="19" customFormat="1">
      <c r="A20" s="28">
        <f>'1-συμβολαια'!A20</f>
        <v>0</v>
      </c>
      <c r="B20" s="246">
        <f>'1-συμβολαια'!C20</f>
        <v>0</v>
      </c>
      <c r="C20" s="257">
        <f>'5-αντίγραφα'!AF20</f>
        <v>26</v>
      </c>
      <c r="D20" s="257">
        <f>'5-αντίγραφα'!O20+'5-αντίγραφα'!S20+'5-αντίγραφα'!U20+'5-αντίγραφα'!AC20</f>
        <v>6</v>
      </c>
      <c r="E20" s="253">
        <f>'6-μεταγραφή'!P20</f>
        <v>40</v>
      </c>
      <c r="F20" s="253">
        <f>'6-μεταγραφή'!O20</f>
        <v>0</v>
      </c>
      <c r="G20" s="254">
        <f>'6-μεταγραφή'!Q20</f>
        <v>0</v>
      </c>
      <c r="H20" s="253">
        <f>'7-προςΔΟΥ'!U20</f>
        <v>50</v>
      </c>
      <c r="I20" s="253">
        <f>'7-προςΔΟΥ'!P20</f>
        <v>0</v>
      </c>
      <c r="J20" s="253">
        <f>'7-προςΔΟΥ'!V20</f>
        <v>200</v>
      </c>
      <c r="K20" s="116">
        <v>30</v>
      </c>
      <c r="L20" s="116">
        <v>30</v>
      </c>
      <c r="M20" s="247">
        <v>30</v>
      </c>
      <c r="N20" s="247">
        <v>60</v>
      </c>
      <c r="O20" s="247">
        <v>60</v>
      </c>
      <c r="P20" s="247">
        <v>60</v>
      </c>
      <c r="Q20" s="247">
        <v>60</v>
      </c>
      <c r="R20" s="247">
        <v>60</v>
      </c>
      <c r="S20" s="247">
        <v>60</v>
      </c>
      <c r="T20" s="247">
        <v>5</v>
      </c>
      <c r="U20" s="247">
        <v>72</v>
      </c>
      <c r="V20" s="247">
        <v>3</v>
      </c>
      <c r="W20" s="247"/>
      <c r="X20" s="247"/>
      <c r="Y20" s="247"/>
      <c r="Z20" s="247">
        <f t="shared" si="0"/>
        <v>530</v>
      </c>
      <c r="AA20" s="247"/>
      <c r="AB20" s="247">
        <v>10</v>
      </c>
      <c r="AC20" s="247">
        <v>10</v>
      </c>
      <c r="AD20" s="247">
        <v>10</v>
      </c>
      <c r="AE20" s="247">
        <v>10</v>
      </c>
      <c r="AF20" s="247">
        <v>10</v>
      </c>
      <c r="AG20" s="247">
        <v>10</v>
      </c>
      <c r="AH20" s="247">
        <v>10</v>
      </c>
      <c r="AI20" s="247"/>
      <c r="AJ20" s="247"/>
      <c r="AK20" s="247"/>
      <c r="AL20" s="247"/>
      <c r="AM20" s="247">
        <f t="shared" si="7"/>
        <v>60</v>
      </c>
      <c r="AN20" s="247">
        <v>10</v>
      </c>
      <c r="AO20" s="247">
        <v>10</v>
      </c>
      <c r="AP20" s="247">
        <v>10</v>
      </c>
      <c r="AQ20" s="247">
        <v>10</v>
      </c>
      <c r="AR20" s="247">
        <v>10</v>
      </c>
      <c r="AS20" s="247">
        <f t="shared" si="2"/>
        <v>50</v>
      </c>
      <c r="AT20" s="247"/>
      <c r="AU20" s="247"/>
      <c r="AV20" s="247"/>
      <c r="AW20" s="247">
        <f t="shared" si="3"/>
        <v>0</v>
      </c>
      <c r="AX20" s="247"/>
      <c r="AY20" s="247"/>
      <c r="AZ20" s="247"/>
      <c r="BA20" s="247"/>
      <c r="BB20" s="247"/>
      <c r="BC20" s="247"/>
      <c r="BD20" s="247"/>
      <c r="BE20" s="247"/>
      <c r="BF20" s="116"/>
      <c r="BG20" s="248">
        <f t="shared" si="4"/>
        <v>0</v>
      </c>
      <c r="BH20" s="253">
        <f t="shared" si="6"/>
        <v>956</v>
      </c>
      <c r="BI20" s="38">
        <f>'10-φπα'!F20</f>
        <v>228</v>
      </c>
    </row>
    <row r="21" spans="1:61" s="19" customFormat="1">
      <c r="A21" s="28">
        <f>'1-συμβολαια'!A21</f>
        <v>0</v>
      </c>
      <c r="B21" s="246">
        <f>'1-συμβολαια'!C21</f>
        <v>0</v>
      </c>
      <c r="C21" s="257">
        <f>'5-αντίγραφα'!AF21</f>
        <v>26</v>
      </c>
      <c r="D21" s="257">
        <f>'5-αντίγραφα'!O21+'5-αντίγραφα'!S21+'5-αντίγραφα'!U21+'5-αντίγραφα'!AC21</f>
        <v>6</v>
      </c>
      <c r="E21" s="253">
        <f>'6-μεταγραφή'!P21</f>
        <v>40</v>
      </c>
      <c r="F21" s="253">
        <f>'6-μεταγραφή'!O21</f>
        <v>0</v>
      </c>
      <c r="G21" s="254">
        <f>'6-μεταγραφή'!Q21</f>
        <v>0</v>
      </c>
      <c r="H21" s="253">
        <f>'7-προςΔΟΥ'!U21</f>
        <v>50</v>
      </c>
      <c r="I21" s="253">
        <f>'7-προςΔΟΥ'!P21</f>
        <v>0</v>
      </c>
      <c r="J21" s="253">
        <f>'7-προςΔΟΥ'!V21</f>
        <v>200</v>
      </c>
      <c r="K21" s="116">
        <v>30</v>
      </c>
      <c r="L21" s="116">
        <v>30</v>
      </c>
      <c r="M21" s="247">
        <v>30</v>
      </c>
      <c r="N21" s="247">
        <v>60</v>
      </c>
      <c r="O21" s="247">
        <v>60</v>
      </c>
      <c r="P21" s="247">
        <v>60</v>
      </c>
      <c r="Q21" s="247">
        <v>60</v>
      </c>
      <c r="R21" s="247">
        <v>60</v>
      </c>
      <c r="S21" s="247">
        <v>60</v>
      </c>
      <c r="T21" s="247">
        <v>5</v>
      </c>
      <c r="U21" s="247">
        <v>72</v>
      </c>
      <c r="V21" s="247">
        <v>3</v>
      </c>
      <c r="W21" s="247"/>
      <c r="X21" s="247"/>
      <c r="Y21" s="247"/>
      <c r="Z21" s="247">
        <f t="shared" si="0"/>
        <v>530</v>
      </c>
      <c r="AA21" s="247"/>
      <c r="AB21" s="247">
        <v>10</v>
      </c>
      <c r="AC21" s="247">
        <v>10</v>
      </c>
      <c r="AD21" s="247">
        <v>10</v>
      </c>
      <c r="AE21" s="247">
        <v>10</v>
      </c>
      <c r="AF21" s="247">
        <v>10</v>
      </c>
      <c r="AG21" s="247">
        <v>10</v>
      </c>
      <c r="AH21" s="247">
        <v>10</v>
      </c>
      <c r="AI21" s="247"/>
      <c r="AJ21" s="247"/>
      <c r="AK21" s="247"/>
      <c r="AL21" s="247"/>
      <c r="AM21" s="247">
        <f t="shared" si="7"/>
        <v>60</v>
      </c>
      <c r="AN21" s="247">
        <v>10</v>
      </c>
      <c r="AO21" s="247">
        <v>10</v>
      </c>
      <c r="AP21" s="247">
        <v>10</v>
      </c>
      <c r="AQ21" s="247">
        <v>10</v>
      </c>
      <c r="AR21" s="247">
        <v>10</v>
      </c>
      <c r="AS21" s="247">
        <f t="shared" si="2"/>
        <v>50</v>
      </c>
      <c r="AT21" s="247"/>
      <c r="AU21" s="247"/>
      <c r="AV21" s="247"/>
      <c r="AW21" s="247">
        <f t="shared" si="3"/>
        <v>0</v>
      </c>
      <c r="AX21" s="247"/>
      <c r="AY21" s="247"/>
      <c r="AZ21" s="247"/>
      <c r="BA21" s="247"/>
      <c r="BB21" s="247"/>
      <c r="BC21" s="247"/>
      <c r="BD21" s="247"/>
      <c r="BE21" s="247"/>
      <c r="BF21" s="116"/>
      <c r="BG21" s="248">
        <f t="shared" si="4"/>
        <v>0</v>
      </c>
      <c r="BH21" s="253">
        <f t="shared" si="6"/>
        <v>956</v>
      </c>
      <c r="BI21" s="38">
        <f>'10-φπα'!F21</f>
        <v>228</v>
      </c>
    </row>
    <row r="22" spans="1:61" s="19" customFormat="1">
      <c r="A22" s="28">
        <f>'1-συμβολαια'!A22</f>
        <v>0</v>
      </c>
      <c r="B22" s="246">
        <f>'1-συμβολαια'!C22</f>
        <v>0</v>
      </c>
      <c r="C22" s="257">
        <f>'5-αντίγραφα'!AF22</f>
        <v>26</v>
      </c>
      <c r="D22" s="257">
        <f>'5-αντίγραφα'!O22+'5-αντίγραφα'!S22+'5-αντίγραφα'!U22+'5-αντίγραφα'!AC22</f>
        <v>6</v>
      </c>
      <c r="E22" s="253">
        <f>'6-μεταγραφή'!P22</f>
        <v>40</v>
      </c>
      <c r="F22" s="253">
        <f>'6-μεταγραφή'!O22</f>
        <v>0</v>
      </c>
      <c r="G22" s="254">
        <f>'6-μεταγραφή'!Q22</f>
        <v>0</v>
      </c>
      <c r="H22" s="253">
        <f>'7-προςΔΟΥ'!U22</f>
        <v>50</v>
      </c>
      <c r="I22" s="253">
        <f>'7-προςΔΟΥ'!P22</f>
        <v>0</v>
      </c>
      <c r="J22" s="253">
        <f>'7-προςΔΟΥ'!V22</f>
        <v>200</v>
      </c>
      <c r="K22" s="116">
        <v>30</v>
      </c>
      <c r="L22" s="116">
        <v>30</v>
      </c>
      <c r="M22" s="247">
        <v>30</v>
      </c>
      <c r="N22" s="247">
        <v>60</v>
      </c>
      <c r="O22" s="247">
        <v>60</v>
      </c>
      <c r="P22" s="247">
        <v>60</v>
      </c>
      <c r="Q22" s="247">
        <v>60</v>
      </c>
      <c r="R22" s="247">
        <v>60</v>
      </c>
      <c r="S22" s="247">
        <v>60</v>
      </c>
      <c r="T22" s="247">
        <v>5</v>
      </c>
      <c r="U22" s="247">
        <v>72</v>
      </c>
      <c r="V22" s="247">
        <v>3</v>
      </c>
      <c r="W22" s="247"/>
      <c r="X22" s="247"/>
      <c r="Y22" s="247"/>
      <c r="Z22" s="247">
        <f t="shared" si="0"/>
        <v>530</v>
      </c>
      <c r="AA22" s="247"/>
      <c r="AB22" s="247">
        <v>10</v>
      </c>
      <c r="AC22" s="247">
        <v>10</v>
      </c>
      <c r="AD22" s="247">
        <v>10</v>
      </c>
      <c r="AE22" s="247">
        <v>10</v>
      </c>
      <c r="AF22" s="247">
        <v>10</v>
      </c>
      <c r="AG22" s="247">
        <v>10</v>
      </c>
      <c r="AH22" s="247">
        <v>10</v>
      </c>
      <c r="AI22" s="247"/>
      <c r="AJ22" s="247"/>
      <c r="AK22" s="247"/>
      <c r="AL22" s="247"/>
      <c r="AM22" s="247">
        <f t="shared" si="7"/>
        <v>60</v>
      </c>
      <c r="AN22" s="247">
        <v>10</v>
      </c>
      <c r="AO22" s="247">
        <v>10</v>
      </c>
      <c r="AP22" s="247">
        <v>10</v>
      </c>
      <c r="AQ22" s="247">
        <v>10</v>
      </c>
      <c r="AR22" s="247">
        <v>10</v>
      </c>
      <c r="AS22" s="247">
        <f t="shared" si="2"/>
        <v>50</v>
      </c>
      <c r="AT22" s="247"/>
      <c r="AU22" s="247"/>
      <c r="AV22" s="247"/>
      <c r="AW22" s="247">
        <f t="shared" si="3"/>
        <v>0</v>
      </c>
      <c r="AX22" s="247"/>
      <c r="AY22" s="247"/>
      <c r="AZ22" s="247"/>
      <c r="BA22" s="247"/>
      <c r="BB22" s="247"/>
      <c r="BC22" s="247"/>
      <c r="BD22" s="247"/>
      <c r="BE22" s="247"/>
      <c r="BF22" s="116"/>
      <c r="BG22" s="248">
        <f t="shared" si="4"/>
        <v>0</v>
      </c>
      <c r="BH22" s="253">
        <f t="shared" si="6"/>
        <v>956</v>
      </c>
      <c r="BI22" s="38">
        <f>'10-φπα'!F22</f>
        <v>228</v>
      </c>
    </row>
    <row r="23" spans="1:61" s="19" customFormat="1">
      <c r="A23" s="28">
        <f>'1-συμβολαια'!A23</f>
        <v>0</v>
      </c>
      <c r="B23" s="246">
        <f>'1-συμβολαια'!C23</f>
        <v>0</v>
      </c>
      <c r="C23" s="257">
        <f>'5-αντίγραφα'!AF23</f>
        <v>26</v>
      </c>
      <c r="D23" s="257">
        <f>'5-αντίγραφα'!O23+'5-αντίγραφα'!S23+'5-αντίγραφα'!U23+'5-αντίγραφα'!AC23</f>
        <v>6</v>
      </c>
      <c r="E23" s="253">
        <f>'6-μεταγραφή'!P23</f>
        <v>40</v>
      </c>
      <c r="F23" s="253">
        <f>'6-μεταγραφή'!O23</f>
        <v>0</v>
      </c>
      <c r="G23" s="254">
        <f>'6-μεταγραφή'!Q23</f>
        <v>0</v>
      </c>
      <c r="H23" s="253">
        <f>'7-προςΔΟΥ'!U23</f>
        <v>50</v>
      </c>
      <c r="I23" s="253">
        <f>'7-προςΔΟΥ'!P23</f>
        <v>0</v>
      </c>
      <c r="J23" s="253">
        <f>'7-προςΔΟΥ'!V23</f>
        <v>200</v>
      </c>
      <c r="K23" s="116">
        <v>30</v>
      </c>
      <c r="L23" s="116">
        <v>30</v>
      </c>
      <c r="M23" s="247">
        <v>30</v>
      </c>
      <c r="N23" s="247">
        <v>60</v>
      </c>
      <c r="O23" s="247">
        <v>60</v>
      </c>
      <c r="P23" s="247">
        <v>60</v>
      </c>
      <c r="Q23" s="247">
        <v>60</v>
      </c>
      <c r="R23" s="247">
        <v>60</v>
      </c>
      <c r="S23" s="247">
        <v>60</v>
      </c>
      <c r="T23" s="247">
        <v>5</v>
      </c>
      <c r="U23" s="247">
        <v>72</v>
      </c>
      <c r="V23" s="247">
        <v>3</v>
      </c>
      <c r="W23" s="247"/>
      <c r="X23" s="247"/>
      <c r="Y23" s="247"/>
      <c r="Z23" s="247">
        <f t="shared" si="0"/>
        <v>530</v>
      </c>
      <c r="AA23" s="247"/>
      <c r="AB23" s="247">
        <v>10</v>
      </c>
      <c r="AC23" s="247">
        <v>10</v>
      </c>
      <c r="AD23" s="247">
        <v>10</v>
      </c>
      <c r="AE23" s="247">
        <v>10</v>
      </c>
      <c r="AF23" s="247">
        <v>10</v>
      </c>
      <c r="AG23" s="247">
        <v>10</v>
      </c>
      <c r="AH23" s="247">
        <v>10</v>
      </c>
      <c r="AI23" s="247"/>
      <c r="AJ23" s="247"/>
      <c r="AK23" s="247"/>
      <c r="AL23" s="247"/>
      <c r="AM23" s="247">
        <f t="shared" si="7"/>
        <v>60</v>
      </c>
      <c r="AN23" s="247">
        <v>10</v>
      </c>
      <c r="AO23" s="247">
        <v>10</v>
      </c>
      <c r="AP23" s="247">
        <v>10</v>
      </c>
      <c r="AQ23" s="247">
        <v>10</v>
      </c>
      <c r="AR23" s="247">
        <v>10</v>
      </c>
      <c r="AS23" s="247">
        <f t="shared" si="2"/>
        <v>50</v>
      </c>
      <c r="AT23" s="247"/>
      <c r="AU23" s="247"/>
      <c r="AV23" s="247"/>
      <c r="AW23" s="247">
        <f t="shared" si="3"/>
        <v>0</v>
      </c>
      <c r="AX23" s="247"/>
      <c r="AY23" s="247"/>
      <c r="AZ23" s="247"/>
      <c r="BA23" s="247"/>
      <c r="BB23" s="247"/>
      <c r="BC23" s="247"/>
      <c r="BD23" s="247"/>
      <c r="BE23" s="247"/>
      <c r="BF23" s="116"/>
      <c r="BG23" s="248">
        <f t="shared" si="4"/>
        <v>0</v>
      </c>
      <c r="BH23" s="253">
        <f t="shared" si="6"/>
        <v>956</v>
      </c>
      <c r="BI23" s="38">
        <f>'10-φπα'!F23</f>
        <v>228</v>
      </c>
    </row>
    <row r="24" spans="1:61" s="19" customFormat="1">
      <c r="A24" s="28">
        <f>'1-συμβολαια'!A24</f>
        <v>0</v>
      </c>
      <c r="B24" s="246">
        <f>'1-συμβολαια'!C24</f>
        <v>0</v>
      </c>
      <c r="C24" s="257">
        <f>'5-αντίγραφα'!AF24</f>
        <v>26</v>
      </c>
      <c r="D24" s="257">
        <f>'5-αντίγραφα'!O24+'5-αντίγραφα'!S24+'5-αντίγραφα'!U24+'5-αντίγραφα'!AC24</f>
        <v>6</v>
      </c>
      <c r="E24" s="253">
        <f>'6-μεταγραφή'!P24</f>
        <v>40</v>
      </c>
      <c r="F24" s="253">
        <f>'6-μεταγραφή'!O24</f>
        <v>0</v>
      </c>
      <c r="G24" s="254">
        <f>'6-μεταγραφή'!Q24</f>
        <v>0</v>
      </c>
      <c r="H24" s="253">
        <f>'7-προςΔΟΥ'!U24</f>
        <v>50</v>
      </c>
      <c r="I24" s="253">
        <f>'7-προςΔΟΥ'!P24</f>
        <v>0</v>
      </c>
      <c r="J24" s="253">
        <f>'7-προςΔΟΥ'!V24</f>
        <v>200</v>
      </c>
      <c r="K24" s="116">
        <v>30</v>
      </c>
      <c r="L24" s="116">
        <v>30</v>
      </c>
      <c r="M24" s="247">
        <v>30</v>
      </c>
      <c r="N24" s="247">
        <v>60</v>
      </c>
      <c r="O24" s="247">
        <v>60</v>
      </c>
      <c r="P24" s="247">
        <v>60</v>
      </c>
      <c r="Q24" s="247">
        <v>60</v>
      </c>
      <c r="R24" s="247">
        <v>60</v>
      </c>
      <c r="S24" s="247">
        <v>60</v>
      </c>
      <c r="T24" s="247">
        <v>5</v>
      </c>
      <c r="U24" s="247">
        <v>72</v>
      </c>
      <c r="V24" s="247">
        <v>3</v>
      </c>
      <c r="W24" s="247"/>
      <c r="X24" s="247"/>
      <c r="Y24" s="247"/>
      <c r="Z24" s="247">
        <f t="shared" si="0"/>
        <v>530</v>
      </c>
      <c r="AA24" s="247"/>
      <c r="AB24" s="247">
        <v>10</v>
      </c>
      <c r="AC24" s="247">
        <v>10</v>
      </c>
      <c r="AD24" s="247">
        <v>10</v>
      </c>
      <c r="AE24" s="247">
        <v>10</v>
      </c>
      <c r="AF24" s="247">
        <v>10</v>
      </c>
      <c r="AG24" s="247">
        <v>10</v>
      </c>
      <c r="AH24" s="247">
        <v>10</v>
      </c>
      <c r="AI24" s="247"/>
      <c r="AJ24" s="247"/>
      <c r="AK24" s="247"/>
      <c r="AL24" s="247"/>
      <c r="AM24" s="247">
        <f t="shared" si="7"/>
        <v>60</v>
      </c>
      <c r="AN24" s="247">
        <v>10</v>
      </c>
      <c r="AO24" s="247">
        <v>10</v>
      </c>
      <c r="AP24" s="247">
        <v>10</v>
      </c>
      <c r="AQ24" s="247">
        <v>10</v>
      </c>
      <c r="AR24" s="247">
        <v>10</v>
      </c>
      <c r="AS24" s="247">
        <f t="shared" si="2"/>
        <v>50</v>
      </c>
      <c r="AT24" s="247"/>
      <c r="AU24" s="247"/>
      <c r="AV24" s="247"/>
      <c r="AW24" s="247">
        <f t="shared" si="3"/>
        <v>0</v>
      </c>
      <c r="AX24" s="247"/>
      <c r="AY24" s="247"/>
      <c r="AZ24" s="247"/>
      <c r="BA24" s="247"/>
      <c r="BB24" s="247"/>
      <c r="BC24" s="247"/>
      <c r="BD24" s="247"/>
      <c r="BE24" s="247"/>
      <c r="BF24" s="116"/>
      <c r="BG24" s="248">
        <f t="shared" si="4"/>
        <v>0</v>
      </c>
      <c r="BH24" s="253">
        <f t="shared" si="6"/>
        <v>956</v>
      </c>
      <c r="BI24" s="38">
        <f>'10-φπα'!F24</f>
        <v>228</v>
      </c>
    </row>
    <row r="25" spans="1:61" s="19" customFormat="1">
      <c r="A25" s="28">
        <f>'1-συμβολαια'!A25</f>
        <v>0</v>
      </c>
      <c r="B25" s="246">
        <f>'1-συμβολαια'!C25</f>
        <v>0</v>
      </c>
      <c r="C25" s="257">
        <f>'5-αντίγραφα'!AF25</f>
        <v>26</v>
      </c>
      <c r="D25" s="257">
        <f>'5-αντίγραφα'!O25+'5-αντίγραφα'!S25+'5-αντίγραφα'!U25+'5-αντίγραφα'!AC25</f>
        <v>6</v>
      </c>
      <c r="E25" s="253">
        <f>'6-μεταγραφή'!P25</f>
        <v>40</v>
      </c>
      <c r="F25" s="253">
        <f>'6-μεταγραφή'!O25</f>
        <v>0</v>
      </c>
      <c r="G25" s="254">
        <f>'6-μεταγραφή'!Q25</f>
        <v>0</v>
      </c>
      <c r="H25" s="253">
        <f>'7-προςΔΟΥ'!U25</f>
        <v>50</v>
      </c>
      <c r="I25" s="253">
        <f>'7-προςΔΟΥ'!P25</f>
        <v>0</v>
      </c>
      <c r="J25" s="253">
        <f>'7-προςΔΟΥ'!V25</f>
        <v>200</v>
      </c>
      <c r="K25" s="116">
        <v>30</v>
      </c>
      <c r="L25" s="116">
        <v>30</v>
      </c>
      <c r="M25" s="247">
        <v>30</v>
      </c>
      <c r="N25" s="247">
        <v>60</v>
      </c>
      <c r="O25" s="247">
        <v>60</v>
      </c>
      <c r="P25" s="247">
        <v>60</v>
      </c>
      <c r="Q25" s="247">
        <v>60</v>
      </c>
      <c r="R25" s="247">
        <v>60</v>
      </c>
      <c r="S25" s="247">
        <v>60</v>
      </c>
      <c r="T25" s="247">
        <v>5</v>
      </c>
      <c r="U25" s="247">
        <v>72</v>
      </c>
      <c r="V25" s="247">
        <v>3</v>
      </c>
      <c r="W25" s="247"/>
      <c r="X25" s="247"/>
      <c r="Y25" s="247"/>
      <c r="Z25" s="247">
        <f t="shared" si="0"/>
        <v>530</v>
      </c>
      <c r="AA25" s="247"/>
      <c r="AB25" s="247">
        <v>10</v>
      </c>
      <c r="AC25" s="247">
        <v>10</v>
      </c>
      <c r="AD25" s="247">
        <v>10</v>
      </c>
      <c r="AE25" s="247">
        <v>10</v>
      </c>
      <c r="AF25" s="247">
        <v>10</v>
      </c>
      <c r="AG25" s="247">
        <v>10</v>
      </c>
      <c r="AH25" s="247">
        <v>10</v>
      </c>
      <c r="AI25" s="247"/>
      <c r="AJ25" s="247"/>
      <c r="AK25" s="247"/>
      <c r="AL25" s="247"/>
      <c r="AM25" s="247">
        <f t="shared" si="7"/>
        <v>60</v>
      </c>
      <c r="AN25" s="247">
        <v>10</v>
      </c>
      <c r="AO25" s="247">
        <v>10</v>
      </c>
      <c r="AP25" s="247">
        <v>10</v>
      </c>
      <c r="AQ25" s="247">
        <v>10</v>
      </c>
      <c r="AR25" s="247">
        <v>10</v>
      </c>
      <c r="AS25" s="247">
        <f t="shared" si="2"/>
        <v>50</v>
      </c>
      <c r="AT25" s="247"/>
      <c r="AU25" s="247"/>
      <c r="AV25" s="247"/>
      <c r="AW25" s="247">
        <f t="shared" si="3"/>
        <v>0</v>
      </c>
      <c r="AX25" s="247"/>
      <c r="AY25" s="247"/>
      <c r="AZ25" s="247"/>
      <c r="BA25" s="247"/>
      <c r="BB25" s="247"/>
      <c r="BC25" s="247"/>
      <c r="BD25" s="247"/>
      <c r="BE25" s="247"/>
      <c r="BF25" s="116"/>
      <c r="BG25" s="248">
        <f t="shared" si="4"/>
        <v>0</v>
      </c>
      <c r="BH25" s="253">
        <f t="shared" si="6"/>
        <v>956</v>
      </c>
      <c r="BI25" s="38">
        <f>'10-φπα'!F25</f>
        <v>228</v>
      </c>
    </row>
    <row r="26" spans="1:61" s="19" customFormat="1">
      <c r="A26" s="28">
        <f>'1-συμβολαια'!A26</f>
        <v>0</v>
      </c>
      <c r="B26" s="246">
        <f>'1-συμβολαια'!C26</f>
        <v>0</v>
      </c>
      <c r="C26" s="257">
        <f>'5-αντίγραφα'!AF26</f>
        <v>26</v>
      </c>
      <c r="D26" s="257">
        <f>'5-αντίγραφα'!O26+'5-αντίγραφα'!S26+'5-αντίγραφα'!U26+'5-αντίγραφα'!AC26</f>
        <v>6</v>
      </c>
      <c r="E26" s="253">
        <f>'6-μεταγραφή'!P26</f>
        <v>40</v>
      </c>
      <c r="F26" s="253">
        <f>'6-μεταγραφή'!O26</f>
        <v>0</v>
      </c>
      <c r="G26" s="254">
        <f>'6-μεταγραφή'!Q26</f>
        <v>0</v>
      </c>
      <c r="H26" s="253">
        <f>'7-προςΔΟΥ'!U26</f>
        <v>50</v>
      </c>
      <c r="I26" s="253">
        <f>'7-προςΔΟΥ'!P26</f>
        <v>0</v>
      </c>
      <c r="J26" s="253">
        <f>'7-προςΔΟΥ'!V26</f>
        <v>200</v>
      </c>
      <c r="K26" s="116">
        <v>30</v>
      </c>
      <c r="L26" s="116">
        <v>30</v>
      </c>
      <c r="M26" s="247">
        <v>30</v>
      </c>
      <c r="N26" s="247">
        <v>60</v>
      </c>
      <c r="O26" s="247">
        <v>60</v>
      </c>
      <c r="P26" s="247">
        <v>60</v>
      </c>
      <c r="Q26" s="247">
        <v>60</v>
      </c>
      <c r="R26" s="247">
        <v>60</v>
      </c>
      <c r="S26" s="247">
        <v>60</v>
      </c>
      <c r="T26" s="247">
        <v>5</v>
      </c>
      <c r="U26" s="247">
        <v>72</v>
      </c>
      <c r="V26" s="247">
        <v>3</v>
      </c>
      <c r="W26" s="247"/>
      <c r="X26" s="247"/>
      <c r="Y26" s="247"/>
      <c r="Z26" s="247">
        <f t="shared" si="0"/>
        <v>530</v>
      </c>
      <c r="AA26" s="247"/>
      <c r="AB26" s="247">
        <v>10</v>
      </c>
      <c r="AC26" s="247">
        <v>10</v>
      </c>
      <c r="AD26" s="247">
        <v>10</v>
      </c>
      <c r="AE26" s="247">
        <v>10</v>
      </c>
      <c r="AF26" s="247">
        <v>10</v>
      </c>
      <c r="AG26" s="247">
        <v>10</v>
      </c>
      <c r="AH26" s="247">
        <v>10</v>
      </c>
      <c r="AI26" s="247"/>
      <c r="AJ26" s="247"/>
      <c r="AK26" s="247"/>
      <c r="AL26" s="247"/>
      <c r="AM26" s="247">
        <f t="shared" si="7"/>
        <v>60</v>
      </c>
      <c r="AN26" s="247">
        <v>10</v>
      </c>
      <c r="AO26" s="247">
        <v>10</v>
      </c>
      <c r="AP26" s="247">
        <v>10</v>
      </c>
      <c r="AQ26" s="247">
        <v>10</v>
      </c>
      <c r="AR26" s="247">
        <v>10</v>
      </c>
      <c r="AS26" s="247">
        <f t="shared" si="2"/>
        <v>50</v>
      </c>
      <c r="AT26" s="247"/>
      <c r="AU26" s="247"/>
      <c r="AV26" s="247"/>
      <c r="AW26" s="247">
        <f t="shared" si="3"/>
        <v>0</v>
      </c>
      <c r="AX26" s="247"/>
      <c r="AY26" s="247"/>
      <c r="AZ26" s="247"/>
      <c r="BA26" s="247"/>
      <c r="BB26" s="247"/>
      <c r="BC26" s="247"/>
      <c r="BD26" s="247"/>
      <c r="BE26" s="247"/>
      <c r="BF26" s="116"/>
      <c r="BG26" s="248">
        <f t="shared" si="4"/>
        <v>0</v>
      </c>
      <c r="BH26" s="253">
        <f t="shared" si="6"/>
        <v>956</v>
      </c>
      <c r="BI26" s="38">
        <f>'10-φπα'!F26</f>
        <v>228</v>
      </c>
    </row>
    <row r="27" spans="1:61" s="19" customFormat="1">
      <c r="A27" s="28">
        <f>'1-συμβολαια'!A27</f>
        <v>0</v>
      </c>
      <c r="B27" s="246">
        <f>'1-συμβολαια'!C27</f>
        <v>0</v>
      </c>
      <c r="C27" s="257">
        <f>'5-αντίγραφα'!AF27</f>
        <v>26</v>
      </c>
      <c r="D27" s="257">
        <f>'5-αντίγραφα'!O27+'5-αντίγραφα'!S27+'5-αντίγραφα'!U27+'5-αντίγραφα'!AC27</f>
        <v>6</v>
      </c>
      <c r="E27" s="253">
        <f>'6-μεταγραφή'!P27</f>
        <v>40</v>
      </c>
      <c r="F27" s="253">
        <f>'6-μεταγραφή'!O27</f>
        <v>0</v>
      </c>
      <c r="G27" s="254">
        <f>'6-μεταγραφή'!Q27</f>
        <v>0</v>
      </c>
      <c r="H27" s="253">
        <f>'7-προςΔΟΥ'!U27</f>
        <v>50</v>
      </c>
      <c r="I27" s="253">
        <f>'7-προςΔΟΥ'!P27</f>
        <v>0</v>
      </c>
      <c r="J27" s="253">
        <f>'7-προςΔΟΥ'!V27</f>
        <v>200</v>
      </c>
      <c r="K27" s="116">
        <v>30</v>
      </c>
      <c r="L27" s="116">
        <v>30</v>
      </c>
      <c r="M27" s="247">
        <v>30</v>
      </c>
      <c r="N27" s="247">
        <v>60</v>
      </c>
      <c r="O27" s="247">
        <v>60</v>
      </c>
      <c r="P27" s="247">
        <v>60</v>
      </c>
      <c r="Q27" s="247">
        <v>60</v>
      </c>
      <c r="R27" s="247">
        <v>60</v>
      </c>
      <c r="S27" s="247">
        <v>60</v>
      </c>
      <c r="T27" s="247">
        <v>5</v>
      </c>
      <c r="U27" s="247">
        <v>72</v>
      </c>
      <c r="V27" s="247">
        <v>3</v>
      </c>
      <c r="W27" s="247"/>
      <c r="X27" s="247"/>
      <c r="Y27" s="247"/>
      <c r="Z27" s="247">
        <f t="shared" si="0"/>
        <v>530</v>
      </c>
      <c r="AA27" s="247"/>
      <c r="AB27" s="247">
        <v>10</v>
      </c>
      <c r="AC27" s="247">
        <v>10</v>
      </c>
      <c r="AD27" s="247">
        <v>10</v>
      </c>
      <c r="AE27" s="247">
        <v>10</v>
      </c>
      <c r="AF27" s="247">
        <v>10</v>
      </c>
      <c r="AG27" s="247">
        <v>10</v>
      </c>
      <c r="AH27" s="247">
        <v>10</v>
      </c>
      <c r="AI27" s="247"/>
      <c r="AJ27" s="247"/>
      <c r="AK27" s="247"/>
      <c r="AL27" s="247"/>
      <c r="AM27" s="247">
        <f t="shared" si="7"/>
        <v>60</v>
      </c>
      <c r="AN27" s="247">
        <v>10</v>
      </c>
      <c r="AO27" s="247">
        <v>10</v>
      </c>
      <c r="AP27" s="247">
        <v>10</v>
      </c>
      <c r="AQ27" s="247">
        <v>10</v>
      </c>
      <c r="AR27" s="247">
        <v>10</v>
      </c>
      <c r="AS27" s="247">
        <f t="shared" si="2"/>
        <v>50</v>
      </c>
      <c r="AT27" s="247"/>
      <c r="AU27" s="247"/>
      <c r="AV27" s="247"/>
      <c r="AW27" s="247">
        <f t="shared" si="3"/>
        <v>0</v>
      </c>
      <c r="AX27" s="247"/>
      <c r="AY27" s="247"/>
      <c r="AZ27" s="247"/>
      <c r="BA27" s="247"/>
      <c r="BB27" s="247"/>
      <c r="BC27" s="247"/>
      <c r="BD27" s="247"/>
      <c r="BE27" s="247"/>
      <c r="BF27" s="116"/>
      <c r="BG27" s="248">
        <f t="shared" si="4"/>
        <v>0</v>
      </c>
      <c r="BH27" s="253">
        <f t="shared" si="6"/>
        <v>956</v>
      </c>
      <c r="BI27" s="38">
        <f>'10-φπα'!F27</f>
        <v>228</v>
      </c>
    </row>
    <row r="28" spans="1:61" s="19" customFormat="1">
      <c r="A28" s="28">
        <f>'1-συμβολαια'!A28</f>
        <v>0</v>
      </c>
      <c r="B28" s="246">
        <f>'1-συμβολαια'!C28</f>
        <v>0</v>
      </c>
      <c r="C28" s="257">
        <f>'5-αντίγραφα'!AF28</f>
        <v>26</v>
      </c>
      <c r="D28" s="257">
        <f>'5-αντίγραφα'!O28+'5-αντίγραφα'!S28+'5-αντίγραφα'!U28+'5-αντίγραφα'!AC28</f>
        <v>6</v>
      </c>
      <c r="E28" s="253">
        <f>'6-μεταγραφή'!P28</f>
        <v>40</v>
      </c>
      <c r="F28" s="253">
        <f>'6-μεταγραφή'!O28</f>
        <v>0</v>
      </c>
      <c r="G28" s="254">
        <f>'6-μεταγραφή'!Q28</f>
        <v>0</v>
      </c>
      <c r="H28" s="253">
        <f>'7-προςΔΟΥ'!U28</f>
        <v>50</v>
      </c>
      <c r="I28" s="253">
        <f>'7-προςΔΟΥ'!P28</f>
        <v>0</v>
      </c>
      <c r="J28" s="253">
        <f>'7-προςΔΟΥ'!V28</f>
        <v>200</v>
      </c>
      <c r="K28" s="116">
        <v>30</v>
      </c>
      <c r="L28" s="116">
        <v>30</v>
      </c>
      <c r="M28" s="247">
        <v>30</v>
      </c>
      <c r="N28" s="247">
        <v>60</v>
      </c>
      <c r="O28" s="247">
        <v>60</v>
      </c>
      <c r="P28" s="247">
        <v>60</v>
      </c>
      <c r="Q28" s="247">
        <v>60</v>
      </c>
      <c r="R28" s="247">
        <v>60</v>
      </c>
      <c r="S28" s="247">
        <v>60</v>
      </c>
      <c r="T28" s="247">
        <v>5</v>
      </c>
      <c r="U28" s="247">
        <v>72</v>
      </c>
      <c r="V28" s="247">
        <v>3</v>
      </c>
      <c r="W28" s="247"/>
      <c r="X28" s="247"/>
      <c r="Y28" s="247"/>
      <c r="Z28" s="247">
        <f t="shared" si="0"/>
        <v>530</v>
      </c>
      <c r="AA28" s="247"/>
      <c r="AB28" s="247">
        <v>10</v>
      </c>
      <c r="AC28" s="247">
        <v>10</v>
      </c>
      <c r="AD28" s="247">
        <v>10</v>
      </c>
      <c r="AE28" s="247">
        <v>10</v>
      </c>
      <c r="AF28" s="247">
        <v>10</v>
      </c>
      <c r="AG28" s="247">
        <v>10</v>
      </c>
      <c r="AH28" s="247">
        <v>10</v>
      </c>
      <c r="AI28" s="247"/>
      <c r="AJ28" s="247"/>
      <c r="AK28" s="247"/>
      <c r="AL28" s="247"/>
      <c r="AM28" s="247">
        <f t="shared" si="7"/>
        <v>60</v>
      </c>
      <c r="AN28" s="247">
        <v>10</v>
      </c>
      <c r="AO28" s="247">
        <v>10</v>
      </c>
      <c r="AP28" s="247">
        <v>10</v>
      </c>
      <c r="AQ28" s="247">
        <v>10</v>
      </c>
      <c r="AR28" s="247">
        <v>10</v>
      </c>
      <c r="AS28" s="247">
        <f t="shared" si="2"/>
        <v>50</v>
      </c>
      <c r="AT28" s="247"/>
      <c r="AU28" s="247"/>
      <c r="AV28" s="247"/>
      <c r="AW28" s="247">
        <f t="shared" si="3"/>
        <v>0</v>
      </c>
      <c r="AX28" s="247"/>
      <c r="AY28" s="247"/>
      <c r="AZ28" s="247"/>
      <c r="BA28" s="247"/>
      <c r="BB28" s="247"/>
      <c r="BC28" s="247"/>
      <c r="BD28" s="247"/>
      <c r="BE28" s="247"/>
      <c r="BF28" s="116"/>
      <c r="BG28" s="248">
        <f t="shared" si="4"/>
        <v>0</v>
      </c>
      <c r="BH28" s="253">
        <f t="shared" si="6"/>
        <v>956</v>
      </c>
      <c r="BI28" s="38">
        <f>'10-φπα'!F28</f>
        <v>228</v>
      </c>
    </row>
    <row r="29" spans="1:61" s="19" customFormat="1">
      <c r="A29" s="28">
        <f>'1-συμβολαια'!A29</f>
        <v>0</v>
      </c>
      <c r="B29" s="246">
        <f>'1-συμβολαια'!C29</f>
        <v>0</v>
      </c>
      <c r="C29" s="257">
        <f>'5-αντίγραφα'!AF29</f>
        <v>26</v>
      </c>
      <c r="D29" s="257">
        <f>'5-αντίγραφα'!O29+'5-αντίγραφα'!S29+'5-αντίγραφα'!U29+'5-αντίγραφα'!AC29</f>
        <v>6</v>
      </c>
      <c r="E29" s="253">
        <f>'6-μεταγραφή'!P29</f>
        <v>40</v>
      </c>
      <c r="F29" s="253">
        <f>'6-μεταγραφή'!O29</f>
        <v>0</v>
      </c>
      <c r="G29" s="254">
        <f>'6-μεταγραφή'!Q29</f>
        <v>0</v>
      </c>
      <c r="H29" s="253">
        <f>'7-προςΔΟΥ'!U29</f>
        <v>50</v>
      </c>
      <c r="I29" s="253">
        <f>'7-προςΔΟΥ'!P29</f>
        <v>0</v>
      </c>
      <c r="J29" s="253">
        <f>'7-προςΔΟΥ'!V29</f>
        <v>200</v>
      </c>
      <c r="K29" s="116">
        <v>30</v>
      </c>
      <c r="L29" s="116">
        <v>30</v>
      </c>
      <c r="M29" s="247">
        <v>30</v>
      </c>
      <c r="N29" s="247">
        <v>60</v>
      </c>
      <c r="O29" s="247">
        <v>60</v>
      </c>
      <c r="P29" s="247">
        <v>60</v>
      </c>
      <c r="Q29" s="247">
        <v>60</v>
      </c>
      <c r="R29" s="247">
        <v>60</v>
      </c>
      <c r="S29" s="247">
        <v>60</v>
      </c>
      <c r="T29" s="247">
        <v>5</v>
      </c>
      <c r="U29" s="247">
        <v>72</v>
      </c>
      <c r="V29" s="247">
        <v>3</v>
      </c>
      <c r="W29" s="247"/>
      <c r="X29" s="247"/>
      <c r="Y29" s="247"/>
      <c r="Z29" s="247">
        <f t="shared" si="0"/>
        <v>530</v>
      </c>
      <c r="AA29" s="247"/>
      <c r="AB29" s="247">
        <v>10</v>
      </c>
      <c r="AC29" s="247">
        <v>10</v>
      </c>
      <c r="AD29" s="247">
        <v>10</v>
      </c>
      <c r="AE29" s="247">
        <v>10</v>
      </c>
      <c r="AF29" s="247">
        <v>10</v>
      </c>
      <c r="AG29" s="247">
        <v>10</v>
      </c>
      <c r="AH29" s="247">
        <v>10</v>
      </c>
      <c r="AI29" s="247"/>
      <c r="AJ29" s="247"/>
      <c r="AK29" s="247"/>
      <c r="AL29" s="247"/>
      <c r="AM29" s="247">
        <f t="shared" si="7"/>
        <v>60</v>
      </c>
      <c r="AN29" s="247">
        <v>10</v>
      </c>
      <c r="AO29" s="247">
        <v>10</v>
      </c>
      <c r="AP29" s="247">
        <v>10</v>
      </c>
      <c r="AQ29" s="247">
        <v>10</v>
      </c>
      <c r="AR29" s="247">
        <v>10</v>
      </c>
      <c r="AS29" s="247">
        <f t="shared" si="2"/>
        <v>50</v>
      </c>
      <c r="AT29" s="247"/>
      <c r="AU29" s="247"/>
      <c r="AV29" s="247"/>
      <c r="AW29" s="247">
        <f t="shared" si="3"/>
        <v>0</v>
      </c>
      <c r="AX29" s="247"/>
      <c r="AY29" s="247"/>
      <c r="AZ29" s="247"/>
      <c r="BA29" s="247"/>
      <c r="BB29" s="247"/>
      <c r="BC29" s="247"/>
      <c r="BD29" s="247"/>
      <c r="BE29" s="247"/>
      <c r="BF29" s="116"/>
      <c r="BG29" s="248">
        <f t="shared" si="4"/>
        <v>0</v>
      </c>
      <c r="BH29" s="253">
        <f t="shared" si="6"/>
        <v>956</v>
      </c>
      <c r="BI29" s="38">
        <f>'10-φπα'!F29</f>
        <v>228</v>
      </c>
    </row>
    <row r="30" spans="1:61" s="19" customFormat="1">
      <c r="A30" s="28">
        <f>'1-συμβολαια'!A30</f>
        <v>0</v>
      </c>
      <c r="B30" s="246">
        <f>'1-συμβολαια'!C30</f>
        <v>0</v>
      </c>
      <c r="C30" s="257">
        <f>'5-αντίγραφα'!AF30</f>
        <v>26</v>
      </c>
      <c r="D30" s="257">
        <f>'5-αντίγραφα'!O30+'5-αντίγραφα'!S30+'5-αντίγραφα'!U30+'5-αντίγραφα'!AC30</f>
        <v>6</v>
      </c>
      <c r="E30" s="253">
        <f>'6-μεταγραφή'!P30</f>
        <v>40</v>
      </c>
      <c r="F30" s="253">
        <f>'6-μεταγραφή'!O30</f>
        <v>0</v>
      </c>
      <c r="G30" s="254">
        <f>'6-μεταγραφή'!Q30</f>
        <v>0</v>
      </c>
      <c r="H30" s="253">
        <f>'7-προςΔΟΥ'!U30</f>
        <v>50</v>
      </c>
      <c r="I30" s="253">
        <f>'7-προςΔΟΥ'!P30</f>
        <v>0</v>
      </c>
      <c r="J30" s="253">
        <f>'7-προςΔΟΥ'!V30</f>
        <v>200</v>
      </c>
      <c r="K30" s="116">
        <v>30</v>
      </c>
      <c r="L30" s="116">
        <v>30</v>
      </c>
      <c r="M30" s="247">
        <v>30</v>
      </c>
      <c r="N30" s="247">
        <v>60</v>
      </c>
      <c r="O30" s="247">
        <v>60</v>
      </c>
      <c r="P30" s="247">
        <v>60</v>
      </c>
      <c r="Q30" s="247">
        <v>60</v>
      </c>
      <c r="R30" s="247">
        <v>60</v>
      </c>
      <c r="S30" s="247">
        <v>60</v>
      </c>
      <c r="T30" s="247">
        <v>5</v>
      </c>
      <c r="U30" s="247">
        <v>72</v>
      </c>
      <c r="V30" s="247">
        <v>3</v>
      </c>
      <c r="W30" s="247"/>
      <c r="X30" s="247"/>
      <c r="Y30" s="247"/>
      <c r="Z30" s="247">
        <f t="shared" si="0"/>
        <v>530</v>
      </c>
      <c r="AA30" s="247"/>
      <c r="AB30" s="247">
        <v>10</v>
      </c>
      <c r="AC30" s="247">
        <v>10</v>
      </c>
      <c r="AD30" s="247">
        <v>10</v>
      </c>
      <c r="AE30" s="247">
        <v>10</v>
      </c>
      <c r="AF30" s="247">
        <v>10</v>
      </c>
      <c r="AG30" s="247">
        <v>10</v>
      </c>
      <c r="AH30" s="247">
        <v>10</v>
      </c>
      <c r="AI30" s="247"/>
      <c r="AJ30" s="247"/>
      <c r="AK30" s="247"/>
      <c r="AL30" s="247"/>
      <c r="AM30" s="247">
        <f t="shared" si="7"/>
        <v>60</v>
      </c>
      <c r="AN30" s="247">
        <v>10</v>
      </c>
      <c r="AO30" s="247">
        <v>10</v>
      </c>
      <c r="AP30" s="247">
        <v>10</v>
      </c>
      <c r="AQ30" s="247">
        <v>10</v>
      </c>
      <c r="AR30" s="247">
        <v>10</v>
      </c>
      <c r="AS30" s="247">
        <f t="shared" si="2"/>
        <v>50</v>
      </c>
      <c r="AT30" s="247"/>
      <c r="AU30" s="247"/>
      <c r="AV30" s="247"/>
      <c r="AW30" s="247">
        <f t="shared" si="3"/>
        <v>0</v>
      </c>
      <c r="AX30" s="247"/>
      <c r="AY30" s="247"/>
      <c r="AZ30" s="247"/>
      <c r="BA30" s="247"/>
      <c r="BB30" s="247"/>
      <c r="BC30" s="247"/>
      <c r="BD30" s="247"/>
      <c r="BE30" s="247"/>
      <c r="BF30" s="116"/>
      <c r="BG30" s="248">
        <f t="shared" si="4"/>
        <v>0</v>
      </c>
      <c r="BH30" s="253">
        <f t="shared" si="6"/>
        <v>956</v>
      </c>
      <c r="BI30" s="38">
        <f>'10-φπα'!F30</f>
        <v>228</v>
      </c>
    </row>
    <row r="31" spans="1:61" s="19" customFormat="1">
      <c r="A31" s="28">
        <f>'1-συμβολαια'!A31</f>
        <v>0</v>
      </c>
      <c r="B31" s="246">
        <f>'1-συμβολαια'!C31</f>
        <v>0</v>
      </c>
      <c r="C31" s="257">
        <f>'5-αντίγραφα'!AF31</f>
        <v>26</v>
      </c>
      <c r="D31" s="257">
        <f>'5-αντίγραφα'!O31+'5-αντίγραφα'!S31+'5-αντίγραφα'!U31+'5-αντίγραφα'!AC31</f>
        <v>6</v>
      </c>
      <c r="E31" s="253">
        <f>'6-μεταγραφή'!P31</f>
        <v>40</v>
      </c>
      <c r="F31" s="253">
        <f>'6-μεταγραφή'!O31</f>
        <v>0</v>
      </c>
      <c r="G31" s="254">
        <f>'6-μεταγραφή'!Q31</f>
        <v>0</v>
      </c>
      <c r="H31" s="253">
        <f>'7-προςΔΟΥ'!U31</f>
        <v>50</v>
      </c>
      <c r="I31" s="253">
        <f>'7-προςΔΟΥ'!P31</f>
        <v>0</v>
      </c>
      <c r="J31" s="253">
        <f>'7-προςΔΟΥ'!V31</f>
        <v>200</v>
      </c>
      <c r="K31" s="116">
        <v>30</v>
      </c>
      <c r="L31" s="116">
        <v>30</v>
      </c>
      <c r="M31" s="247">
        <v>30</v>
      </c>
      <c r="N31" s="247">
        <v>60</v>
      </c>
      <c r="O31" s="247">
        <v>60</v>
      </c>
      <c r="P31" s="247">
        <v>60</v>
      </c>
      <c r="Q31" s="247">
        <v>60</v>
      </c>
      <c r="R31" s="247">
        <v>60</v>
      </c>
      <c r="S31" s="247">
        <v>60</v>
      </c>
      <c r="T31" s="247">
        <v>5</v>
      </c>
      <c r="U31" s="247">
        <v>72</v>
      </c>
      <c r="V31" s="247">
        <v>3</v>
      </c>
      <c r="W31" s="247"/>
      <c r="X31" s="247"/>
      <c r="Y31" s="247"/>
      <c r="Z31" s="247">
        <f t="shared" si="0"/>
        <v>530</v>
      </c>
      <c r="AA31" s="247"/>
      <c r="AB31" s="247">
        <v>10</v>
      </c>
      <c r="AC31" s="247">
        <v>10</v>
      </c>
      <c r="AD31" s="247">
        <v>10</v>
      </c>
      <c r="AE31" s="247">
        <v>10</v>
      </c>
      <c r="AF31" s="247">
        <v>10</v>
      </c>
      <c r="AG31" s="247">
        <v>10</v>
      </c>
      <c r="AH31" s="247">
        <v>10</v>
      </c>
      <c r="AI31" s="247"/>
      <c r="AJ31" s="247"/>
      <c r="AK31" s="247"/>
      <c r="AL31" s="247"/>
      <c r="AM31" s="247">
        <f t="shared" si="7"/>
        <v>60</v>
      </c>
      <c r="AN31" s="247">
        <v>10</v>
      </c>
      <c r="AO31" s="247">
        <v>10</v>
      </c>
      <c r="AP31" s="247">
        <v>10</v>
      </c>
      <c r="AQ31" s="247">
        <v>10</v>
      </c>
      <c r="AR31" s="247">
        <v>10</v>
      </c>
      <c r="AS31" s="247">
        <f t="shared" si="2"/>
        <v>50</v>
      </c>
      <c r="AT31" s="247"/>
      <c r="AU31" s="247"/>
      <c r="AV31" s="247"/>
      <c r="AW31" s="247">
        <f t="shared" si="3"/>
        <v>0</v>
      </c>
      <c r="AX31" s="247"/>
      <c r="AY31" s="247"/>
      <c r="AZ31" s="247"/>
      <c r="BA31" s="247"/>
      <c r="BB31" s="247"/>
      <c r="BC31" s="247"/>
      <c r="BD31" s="247"/>
      <c r="BE31" s="247"/>
      <c r="BF31" s="116"/>
      <c r="BG31" s="248">
        <f t="shared" si="4"/>
        <v>0</v>
      </c>
      <c r="BH31" s="253">
        <f t="shared" si="6"/>
        <v>956</v>
      </c>
      <c r="BI31" s="38">
        <f>'10-φπα'!F31</f>
        <v>228</v>
      </c>
    </row>
    <row r="32" spans="1:61" s="19" customFormat="1">
      <c r="A32" s="28">
        <f>'1-συμβολαια'!A32</f>
        <v>0</v>
      </c>
      <c r="B32" s="246">
        <f>'1-συμβολαια'!C32</f>
        <v>0</v>
      </c>
      <c r="C32" s="257">
        <f>'5-αντίγραφα'!AF32</f>
        <v>26</v>
      </c>
      <c r="D32" s="257">
        <f>'5-αντίγραφα'!O32+'5-αντίγραφα'!S32+'5-αντίγραφα'!U32+'5-αντίγραφα'!AC32</f>
        <v>6</v>
      </c>
      <c r="E32" s="253">
        <f>'6-μεταγραφή'!P32</f>
        <v>40</v>
      </c>
      <c r="F32" s="253">
        <f>'6-μεταγραφή'!O32</f>
        <v>0</v>
      </c>
      <c r="G32" s="254">
        <f>'6-μεταγραφή'!Q32</f>
        <v>0</v>
      </c>
      <c r="H32" s="253">
        <f>'7-προςΔΟΥ'!U32</f>
        <v>50</v>
      </c>
      <c r="I32" s="253">
        <f>'7-προςΔΟΥ'!P32</f>
        <v>0</v>
      </c>
      <c r="J32" s="253">
        <f>'7-προςΔΟΥ'!V32</f>
        <v>200</v>
      </c>
      <c r="K32" s="116">
        <v>30</v>
      </c>
      <c r="L32" s="116">
        <v>30</v>
      </c>
      <c r="M32" s="247">
        <v>30</v>
      </c>
      <c r="N32" s="247">
        <v>60</v>
      </c>
      <c r="O32" s="247">
        <v>60</v>
      </c>
      <c r="P32" s="247">
        <v>60</v>
      </c>
      <c r="Q32" s="247">
        <v>60</v>
      </c>
      <c r="R32" s="247">
        <v>60</v>
      </c>
      <c r="S32" s="247">
        <v>60</v>
      </c>
      <c r="T32" s="247">
        <v>5</v>
      </c>
      <c r="U32" s="247">
        <v>72</v>
      </c>
      <c r="V32" s="247">
        <v>3</v>
      </c>
      <c r="W32" s="247"/>
      <c r="X32" s="247"/>
      <c r="Y32" s="247"/>
      <c r="Z32" s="247">
        <f t="shared" si="0"/>
        <v>530</v>
      </c>
      <c r="AA32" s="247"/>
      <c r="AB32" s="247">
        <v>10</v>
      </c>
      <c r="AC32" s="247">
        <v>10</v>
      </c>
      <c r="AD32" s="247">
        <v>10</v>
      </c>
      <c r="AE32" s="247">
        <v>10</v>
      </c>
      <c r="AF32" s="247">
        <v>10</v>
      </c>
      <c r="AG32" s="247">
        <v>10</v>
      </c>
      <c r="AH32" s="247">
        <v>10</v>
      </c>
      <c r="AI32" s="247"/>
      <c r="AJ32" s="247"/>
      <c r="AK32" s="247"/>
      <c r="AL32" s="247"/>
      <c r="AM32" s="247">
        <f t="shared" si="7"/>
        <v>60</v>
      </c>
      <c r="AN32" s="247">
        <v>10</v>
      </c>
      <c r="AO32" s="247">
        <v>10</v>
      </c>
      <c r="AP32" s="247">
        <v>10</v>
      </c>
      <c r="AQ32" s="247">
        <v>10</v>
      </c>
      <c r="AR32" s="247">
        <v>10</v>
      </c>
      <c r="AS32" s="247">
        <f t="shared" si="2"/>
        <v>50</v>
      </c>
      <c r="AT32" s="247"/>
      <c r="AU32" s="247"/>
      <c r="AV32" s="247"/>
      <c r="AW32" s="247">
        <f t="shared" si="3"/>
        <v>0</v>
      </c>
      <c r="AX32" s="247"/>
      <c r="AY32" s="247"/>
      <c r="AZ32" s="247"/>
      <c r="BA32" s="247"/>
      <c r="BB32" s="247"/>
      <c r="BC32" s="247"/>
      <c r="BD32" s="247"/>
      <c r="BE32" s="247"/>
      <c r="BF32" s="116"/>
      <c r="BG32" s="248">
        <f t="shared" si="4"/>
        <v>0</v>
      </c>
      <c r="BH32" s="253">
        <f t="shared" si="6"/>
        <v>956</v>
      </c>
      <c r="BI32" s="38">
        <f>'10-φπα'!F32</f>
        <v>228</v>
      </c>
    </row>
    <row r="33" spans="1:61" s="19" customFormat="1">
      <c r="A33" s="28">
        <f>'1-συμβολαια'!A33</f>
        <v>0</v>
      </c>
      <c r="B33" s="246">
        <f>'1-συμβολαια'!C33</f>
        <v>0</v>
      </c>
      <c r="C33" s="257">
        <f>'5-αντίγραφα'!AF33</f>
        <v>26</v>
      </c>
      <c r="D33" s="257">
        <f>'5-αντίγραφα'!O33+'5-αντίγραφα'!S33+'5-αντίγραφα'!U33+'5-αντίγραφα'!AC33</f>
        <v>6</v>
      </c>
      <c r="E33" s="253">
        <f>'6-μεταγραφή'!P33</f>
        <v>40</v>
      </c>
      <c r="F33" s="253">
        <f>'6-μεταγραφή'!O33</f>
        <v>0</v>
      </c>
      <c r="G33" s="254">
        <f>'6-μεταγραφή'!Q33</f>
        <v>0</v>
      </c>
      <c r="H33" s="253">
        <f>'7-προςΔΟΥ'!U33</f>
        <v>50</v>
      </c>
      <c r="I33" s="253">
        <f>'7-προςΔΟΥ'!P33</f>
        <v>0</v>
      </c>
      <c r="J33" s="253">
        <f>'7-προςΔΟΥ'!V33</f>
        <v>200</v>
      </c>
      <c r="K33" s="116">
        <v>30</v>
      </c>
      <c r="L33" s="116">
        <v>30</v>
      </c>
      <c r="M33" s="247">
        <v>30</v>
      </c>
      <c r="N33" s="247">
        <v>60</v>
      </c>
      <c r="O33" s="247">
        <v>60</v>
      </c>
      <c r="P33" s="247">
        <v>60</v>
      </c>
      <c r="Q33" s="247">
        <v>60</v>
      </c>
      <c r="R33" s="247">
        <v>60</v>
      </c>
      <c r="S33" s="247">
        <v>60</v>
      </c>
      <c r="T33" s="247">
        <v>5</v>
      </c>
      <c r="U33" s="247">
        <v>72</v>
      </c>
      <c r="V33" s="247">
        <v>3</v>
      </c>
      <c r="W33" s="247"/>
      <c r="X33" s="247"/>
      <c r="Y33" s="247"/>
      <c r="Z33" s="247">
        <f t="shared" si="0"/>
        <v>530</v>
      </c>
      <c r="AA33" s="247"/>
      <c r="AB33" s="247">
        <v>10</v>
      </c>
      <c r="AC33" s="247">
        <v>10</v>
      </c>
      <c r="AD33" s="247">
        <v>10</v>
      </c>
      <c r="AE33" s="247">
        <v>10</v>
      </c>
      <c r="AF33" s="247">
        <v>10</v>
      </c>
      <c r="AG33" s="247">
        <v>10</v>
      </c>
      <c r="AH33" s="247">
        <v>10</v>
      </c>
      <c r="AI33" s="247"/>
      <c r="AJ33" s="247"/>
      <c r="AK33" s="247"/>
      <c r="AL33" s="247"/>
      <c r="AM33" s="247">
        <f t="shared" si="7"/>
        <v>60</v>
      </c>
      <c r="AN33" s="247">
        <v>10</v>
      </c>
      <c r="AO33" s="247">
        <v>10</v>
      </c>
      <c r="AP33" s="247">
        <v>10</v>
      </c>
      <c r="AQ33" s="247">
        <v>10</v>
      </c>
      <c r="AR33" s="247">
        <v>10</v>
      </c>
      <c r="AS33" s="247">
        <f t="shared" si="2"/>
        <v>50</v>
      </c>
      <c r="AT33" s="247"/>
      <c r="AU33" s="247"/>
      <c r="AV33" s="247"/>
      <c r="AW33" s="247">
        <f t="shared" si="3"/>
        <v>0</v>
      </c>
      <c r="AX33" s="247"/>
      <c r="AY33" s="247"/>
      <c r="AZ33" s="247"/>
      <c r="BA33" s="247"/>
      <c r="BB33" s="247"/>
      <c r="BC33" s="247"/>
      <c r="BD33" s="247"/>
      <c r="BE33" s="247"/>
      <c r="BF33" s="116"/>
      <c r="BG33" s="248">
        <f t="shared" si="4"/>
        <v>0</v>
      </c>
      <c r="BH33" s="253">
        <f t="shared" si="6"/>
        <v>956</v>
      </c>
      <c r="BI33" s="38">
        <f>'10-φπα'!F33</f>
        <v>228</v>
      </c>
    </row>
    <row r="34" spans="1:61" s="19" customFormat="1">
      <c r="A34" s="28">
        <f>'1-συμβολαια'!A34</f>
        <v>0</v>
      </c>
      <c r="B34" s="246">
        <f>'1-συμβολαια'!C34</f>
        <v>0</v>
      </c>
      <c r="C34" s="257">
        <f>'5-αντίγραφα'!AF34</f>
        <v>26</v>
      </c>
      <c r="D34" s="257">
        <f>'5-αντίγραφα'!O34+'5-αντίγραφα'!S34+'5-αντίγραφα'!U34+'5-αντίγραφα'!AC34</f>
        <v>6</v>
      </c>
      <c r="E34" s="253">
        <f>'6-μεταγραφή'!P34</f>
        <v>40</v>
      </c>
      <c r="F34" s="253">
        <f>'6-μεταγραφή'!O34</f>
        <v>0</v>
      </c>
      <c r="G34" s="254">
        <f>'6-μεταγραφή'!Q34</f>
        <v>0</v>
      </c>
      <c r="H34" s="253">
        <f>'7-προςΔΟΥ'!U34</f>
        <v>50</v>
      </c>
      <c r="I34" s="253">
        <f>'7-προςΔΟΥ'!P34</f>
        <v>0</v>
      </c>
      <c r="J34" s="253">
        <f>'7-προςΔΟΥ'!V34</f>
        <v>200</v>
      </c>
      <c r="K34" s="116">
        <v>30</v>
      </c>
      <c r="L34" s="116">
        <v>30</v>
      </c>
      <c r="M34" s="247">
        <v>30</v>
      </c>
      <c r="N34" s="247">
        <v>60</v>
      </c>
      <c r="O34" s="247">
        <v>60</v>
      </c>
      <c r="P34" s="247">
        <v>60</v>
      </c>
      <c r="Q34" s="247">
        <v>60</v>
      </c>
      <c r="R34" s="247">
        <v>60</v>
      </c>
      <c r="S34" s="247">
        <v>60</v>
      </c>
      <c r="T34" s="247">
        <v>5</v>
      </c>
      <c r="U34" s="247">
        <v>72</v>
      </c>
      <c r="V34" s="247">
        <v>3</v>
      </c>
      <c r="W34" s="247"/>
      <c r="X34" s="247"/>
      <c r="Y34" s="247"/>
      <c r="Z34" s="247">
        <f t="shared" si="0"/>
        <v>530</v>
      </c>
      <c r="AA34" s="247"/>
      <c r="AB34" s="247">
        <v>10</v>
      </c>
      <c r="AC34" s="247">
        <v>10</v>
      </c>
      <c r="AD34" s="247">
        <v>10</v>
      </c>
      <c r="AE34" s="247">
        <v>10</v>
      </c>
      <c r="AF34" s="247">
        <v>10</v>
      </c>
      <c r="AG34" s="247">
        <v>10</v>
      </c>
      <c r="AH34" s="247">
        <v>10</v>
      </c>
      <c r="AI34" s="247"/>
      <c r="AJ34" s="247"/>
      <c r="AK34" s="247"/>
      <c r="AL34" s="247"/>
      <c r="AM34" s="247">
        <f t="shared" si="7"/>
        <v>60</v>
      </c>
      <c r="AN34" s="247">
        <v>10</v>
      </c>
      <c r="AO34" s="247">
        <v>10</v>
      </c>
      <c r="AP34" s="247">
        <v>10</v>
      </c>
      <c r="AQ34" s="247">
        <v>10</v>
      </c>
      <c r="AR34" s="247">
        <v>10</v>
      </c>
      <c r="AS34" s="247">
        <f t="shared" si="2"/>
        <v>50</v>
      </c>
      <c r="AT34" s="247"/>
      <c r="AU34" s="247"/>
      <c r="AV34" s="247"/>
      <c r="AW34" s="247">
        <f t="shared" si="3"/>
        <v>0</v>
      </c>
      <c r="AX34" s="247"/>
      <c r="AY34" s="247"/>
      <c r="AZ34" s="247"/>
      <c r="BA34" s="247"/>
      <c r="BB34" s="247"/>
      <c r="BC34" s="247"/>
      <c r="BD34" s="247"/>
      <c r="BE34" s="247"/>
      <c r="BF34" s="116"/>
      <c r="BG34" s="248">
        <f t="shared" si="4"/>
        <v>0</v>
      </c>
      <c r="BH34" s="253">
        <f t="shared" si="6"/>
        <v>956</v>
      </c>
      <c r="BI34" s="38">
        <f>'10-φπα'!F34</f>
        <v>228</v>
      </c>
    </row>
    <row r="35" spans="1:61" s="19" customFormat="1">
      <c r="A35" s="28">
        <f>'1-συμβολαια'!A35</f>
        <v>0</v>
      </c>
      <c r="B35" s="246">
        <f>'1-συμβολαια'!C35</f>
        <v>0</v>
      </c>
      <c r="C35" s="257">
        <f>'5-αντίγραφα'!AF35</f>
        <v>26</v>
      </c>
      <c r="D35" s="257">
        <f>'5-αντίγραφα'!O35+'5-αντίγραφα'!S35+'5-αντίγραφα'!U35+'5-αντίγραφα'!AC35</f>
        <v>6</v>
      </c>
      <c r="E35" s="253">
        <f>'6-μεταγραφή'!P35</f>
        <v>40</v>
      </c>
      <c r="F35" s="253">
        <f>'6-μεταγραφή'!O35</f>
        <v>0</v>
      </c>
      <c r="G35" s="254">
        <f>'6-μεταγραφή'!Q35</f>
        <v>0</v>
      </c>
      <c r="H35" s="253">
        <f>'7-προςΔΟΥ'!U35</f>
        <v>50</v>
      </c>
      <c r="I35" s="253">
        <f>'7-προςΔΟΥ'!P35</f>
        <v>0</v>
      </c>
      <c r="J35" s="253">
        <f>'7-προςΔΟΥ'!V35</f>
        <v>200</v>
      </c>
      <c r="K35" s="116">
        <v>30</v>
      </c>
      <c r="L35" s="116">
        <v>30</v>
      </c>
      <c r="M35" s="247">
        <v>30</v>
      </c>
      <c r="N35" s="247">
        <v>60</v>
      </c>
      <c r="O35" s="247">
        <v>60</v>
      </c>
      <c r="P35" s="247">
        <v>60</v>
      </c>
      <c r="Q35" s="247">
        <v>60</v>
      </c>
      <c r="R35" s="247">
        <v>60</v>
      </c>
      <c r="S35" s="247">
        <v>60</v>
      </c>
      <c r="T35" s="247">
        <v>5</v>
      </c>
      <c r="U35" s="247">
        <v>72</v>
      </c>
      <c r="V35" s="247">
        <v>3</v>
      </c>
      <c r="W35" s="247"/>
      <c r="X35" s="247"/>
      <c r="Y35" s="247"/>
      <c r="Z35" s="247">
        <f t="shared" si="0"/>
        <v>530</v>
      </c>
      <c r="AA35" s="247"/>
      <c r="AB35" s="247">
        <v>10</v>
      </c>
      <c r="AC35" s="247">
        <v>10</v>
      </c>
      <c r="AD35" s="247">
        <v>10</v>
      </c>
      <c r="AE35" s="247">
        <v>10</v>
      </c>
      <c r="AF35" s="247">
        <v>10</v>
      </c>
      <c r="AG35" s="247">
        <v>10</v>
      </c>
      <c r="AH35" s="247">
        <v>10</v>
      </c>
      <c r="AI35" s="247"/>
      <c r="AJ35" s="247"/>
      <c r="AK35" s="247"/>
      <c r="AL35" s="247"/>
      <c r="AM35" s="247">
        <f t="shared" si="7"/>
        <v>60</v>
      </c>
      <c r="AN35" s="247">
        <v>10</v>
      </c>
      <c r="AO35" s="247">
        <v>10</v>
      </c>
      <c r="AP35" s="247">
        <v>10</v>
      </c>
      <c r="AQ35" s="247">
        <v>10</v>
      </c>
      <c r="AR35" s="247">
        <v>10</v>
      </c>
      <c r="AS35" s="247">
        <f t="shared" si="2"/>
        <v>50</v>
      </c>
      <c r="AT35" s="247"/>
      <c r="AU35" s="247"/>
      <c r="AV35" s="247"/>
      <c r="AW35" s="247">
        <f t="shared" si="3"/>
        <v>0</v>
      </c>
      <c r="AX35" s="247"/>
      <c r="AY35" s="247"/>
      <c r="AZ35" s="247"/>
      <c r="BA35" s="247"/>
      <c r="BB35" s="247"/>
      <c r="BC35" s="247"/>
      <c r="BD35" s="247"/>
      <c r="BE35" s="247"/>
      <c r="BF35" s="116"/>
      <c r="BG35" s="248">
        <f t="shared" si="4"/>
        <v>0</v>
      </c>
      <c r="BH35" s="253">
        <f t="shared" si="6"/>
        <v>956</v>
      </c>
      <c r="BI35" s="38">
        <f>'10-φπα'!F35</f>
        <v>228</v>
      </c>
    </row>
    <row r="36" spans="1:61" s="19" customFormat="1">
      <c r="A36" s="28">
        <f>'1-συμβολαια'!A36</f>
        <v>0</v>
      </c>
      <c r="B36" s="246">
        <f>'1-συμβολαια'!C36</f>
        <v>0</v>
      </c>
      <c r="C36" s="257">
        <f>'5-αντίγραφα'!AF36</f>
        <v>26</v>
      </c>
      <c r="D36" s="257">
        <f>'5-αντίγραφα'!O36+'5-αντίγραφα'!S36+'5-αντίγραφα'!U36+'5-αντίγραφα'!AC36</f>
        <v>6</v>
      </c>
      <c r="E36" s="253">
        <f>'6-μεταγραφή'!P36</f>
        <v>40</v>
      </c>
      <c r="F36" s="253">
        <f>'6-μεταγραφή'!O36</f>
        <v>0</v>
      </c>
      <c r="G36" s="254">
        <f>'6-μεταγραφή'!Q36</f>
        <v>0</v>
      </c>
      <c r="H36" s="253">
        <f>'7-προςΔΟΥ'!U36</f>
        <v>50</v>
      </c>
      <c r="I36" s="253">
        <f>'7-προςΔΟΥ'!P36</f>
        <v>0</v>
      </c>
      <c r="J36" s="253">
        <f>'7-προςΔΟΥ'!V36</f>
        <v>200</v>
      </c>
      <c r="K36" s="116">
        <v>30</v>
      </c>
      <c r="L36" s="116">
        <v>30</v>
      </c>
      <c r="M36" s="247">
        <v>30</v>
      </c>
      <c r="N36" s="247">
        <v>60</v>
      </c>
      <c r="O36" s="247">
        <v>60</v>
      </c>
      <c r="P36" s="247">
        <v>60</v>
      </c>
      <c r="Q36" s="247">
        <v>60</v>
      </c>
      <c r="R36" s="247">
        <v>60</v>
      </c>
      <c r="S36" s="247">
        <v>60</v>
      </c>
      <c r="T36" s="247">
        <v>5</v>
      </c>
      <c r="U36" s="247">
        <v>72</v>
      </c>
      <c r="V36" s="247">
        <v>3</v>
      </c>
      <c r="W36" s="247"/>
      <c r="X36" s="247"/>
      <c r="Y36" s="247"/>
      <c r="Z36" s="247">
        <f t="shared" si="0"/>
        <v>530</v>
      </c>
      <c r="AA36" s="247"/>
      <c r="AB36" s="247">
        <v>10</v>
      </c>
      <c r="AC36" s="247">
        <v>10</v>
      </c>
      <c r="AD36" s="247">
        <v>10</v>
      </c>
      <c r="AE36" s="247">
        <v>10</v>
      </c>
      <c r="AF36" s="247">
        <v>10</v>
      </c>
      <c r="AG36" s="247">
        <v>10</v>
      </c>
      <c r="AH36" s="247">
        <v>10</v>
      </c>
      <c r="AI36" s="247"/>
      <c r="AJ36" s="247"/>
      <c r="AK36" s="247"/>
      <c r="AL36" s="247"/>
      <c r="AM36" s="247">
        <f t="shared" si="7"/>
        <v>60</v>
      </c>
      <c r="AN36" s="247">
        <v>10</v>
      </c>
      <c r="AO36" s="247">
        <v>10</v>
      </c>
      <c r="AP36" s="247">
        <v>10</v>
      </c>
      <c r="AQ36" s="247">
        <v>10</v>
      </c>
      <c r="AR36" s="247">
        <v>10</v>
      </c>
      <c r="AS36" s="247">
        <f t="shared" si="2"/>
        <v>50</v>
      </c>
      <c r="AT36" s="247"/>
      <c r="AU36" s="247"/>
      <c r="AV36" s="247"/>
      <c r="AW36" s="247">
        <f t="shared" si="3"/>
        <v>0</v>
      </c>
      <c r="AX36" s="247"/>
      <c r="AY36" s="247"/>
      <c r="AZ36" s="247"/>
      <c r="BA36" s="247"/>
      <c r="BB36" s="247"/>
      <c r="BC36" s="247"/>
      <c r="BD36" s="247"/>
      <c r="BE36" s="247"/>
      <c r="BF36" s="116"/>
      <c r="BG36" s="248">
        <f t="shared" si="4"/>
        <v>0</v>
      </c>
      <c r="BH36" s="253">
        <f t="shared" si="6"/>
        <v>956</v>
      </c>
      <c r="BI36" s="38">
        <f>'10-φπα'!F36</f>
        <v>228</v>
      </c>
    </row>
    <row r="37" spans="1:61" s="19" customFormat="1">
      <c r="A37" s="28">
        <f>'1-συμβολαια'!A37</f>
        <v>0</v>
      </c>
      <c r="B37" s="246">
        <f>'1-συμβολαια'!C37</f>
        <v>0</v>
      </c>
      <c r="C37" s="257">
        <f>'5-αντίγραφα'!AF37</f>
        <v>26</v>
      </c>
      <c r="D37" s="257">
        <f>'5-αντίγραφα'!O37+'5-αντίγραφα'!S37+'5-αντίγραφα'!U37+'5-αντίγραφα'!AC37</f>
        <v>6</v>
      </c>
      <c r="E37" s="253">
        <f>'6-μεταγραφή'!P37</f>
        <v>40</v>
      </c>
      <c r="F37" s="253">
        <f>'6-μεταγραφή'!O37</f>
        <v>0</v>
      </c>
      <c r="G37" s="254">
        <f>'6-μεταγραφή'!Q37</f>
        <v>0</v>
      </c>
      <c r="H37" s="253">
        <f>'7-προςΔΟΥ'!U37</f>
        <v>50</v>
      </c>
      <c r="I37" s="253">
        <f>'7-προςΔΟΥ'!P37</f>
        <v>0</v>
      </c>
      <c r="J37" s="253">
        <f>'7-προςΔΟΥ'!V37</f>
        <v>200</v>
      </c>
      <c r="K37" s="116">
        <v>30</v>
      </c>
      <c r="L37" s="116">
        <v>30</v>
      </c>
      <c r="M37" s="247">
        <v>30</v>
      </c>
      <c r="N37" s="247">
        <v>60</v>
      </c>
      <c r="O37" s="247">
        <v>60</v>
      </c>
      <c r="P37" s="247">
        <v>60</v>
      </c>
      <c r="Q37" s="247">
        <v>60</v>
      </c>
      <c r="R37" s="247">
        <v>60</v>
      </c>
      <c r="S37" s="247">
        <v>60</v>
      </c>
      <c r="T37" s="247">
        <v>5</v>
      </c>
      <c r="U37" s="247">
        <v>72</v>
      </c>
      <c r="V37" s="247">
        <v>3</v>
      </c>
      <c r="W37" s="247"/>
      <c r="X37" s="247"/>
      <c r="Y37" s="247"/>
      <c r="Z37" s="247">
        <f t="shared" si="0"/>
        <v>530</v>
      </c>
      <c r="AA37" s="247"/>
      <c r="AB37" s="247">
        <v>10</v>
      </c>
      <c r="AC37" s="247">
        <v>10</v>
      </c>
      <c r="AD37" s="247">
        <v>10</v>
      </c>
      <c r="AE37" s="247">
        <v>10</v>
      </c>
      <c r="AF37" s="247">
        <v>10</v>
      </c>
      <c r="AG37" s="247">
        <v>10</v>
      </c>
      <c r="AH37" s="247">
        <v>10</v>
      </c>
      <c r="AI37" s="247"/>
      <c r="AJ37" s="247"/>
      <c r="AK37" s="247"/>
      <c r="AL37" s="247"/>
      <c r="AM37" s="247">
        <f t="shared" si="7"/>
        <v>60</v>
      </c>
      <c r="AN37" s="247">
        <v>10</v>
      </c>
      <c r="AO37" s="247">
        <v>10</v>
      </c>
      <c r="AP37" s="247">
        <v>10</v>
      </c>
      <c r="AQ37" s="247">
        <v>10</v>
      </c>
      <c r="AR37" s="247">
        <v>10</v>
      </c>
      <c r="AS37" s="247">
        <f t="shared" si="2"/>
        <v>50</v>
      </c>
      <c r="AT37" s="247"/>
      <c r="AU37" s="247"/>
      <c r="AV37" s="247"/>
      <c r="AW37" s="247">
        <f t="shared" si="3"/>
        <v>0</v>
      </c>
      <c r="AX37" s="247"/>
      <c r="AY37" s="247"/>
      <c r="AZ37" s="247"/>
      <c r="BA37" s="247"/>
      <c r="BB37" s="247"/>
      <c r="BC37" s="247"/>
      <c r="BD37" s="247"/>
      <c r="BE37" s="247"/>
      <c r="BF37" s="116"/>
      <c r="BG37" s="248">
        <f t="shared" si="4"/>
        <v>0</v>
      </c>
      <c r="BH37" s="253">
        <f t="shared" si="6"/>
        <v>956</v>
      </c>
      <c r="BI37" s="38">
        <f>'10-φπα'!F37</f>
        <v>228</v>
      </c>
    </row>
    <row r="38" spans="1:61" s="19" customFormat="1">
      <c r="A38" s="28">
        <f>'1-συμβολαια'!A38</f>
        <v>0</v>
      </c>
      <c r="B38" s="246">
        <f>'1-συμβολαια'!C38</f>
        <v>0</v>
      </c>
      <c r="C38" s="257">
        <f>'5-αντίγραφα'!AF38</f>
        <v>26</v>
      </c>
      <c r="D38" s="257">
        <f>'5-αντίγραφα'!O38+'5-αντίγραφα'!S38+'5-αντίγραφα'!U38+'5-αντίγραφα'!AC38</f>
        <v>6</v>
      </c>
      <c r="E38" s="253">
        <f>'6-μεταγραφή'!P38</f>
        <v>40</v>
      </c>
      <c r="F38" s="253">
        <f>'6-μεταγραφή'!O38</f>
        <v>0</v>
      </c>
      <c r="G38" s="254">
        <f>'6-μεταγραφή'!Q38</f>
        <v>0</v>
      </c>
      <c r="H38" s="253">
        <f>'7-προςΔΟΥ'!U38</f>
        <v>50</v>
      </c>
      <c r="I38" s="253">
        <f>'7-προςΔΟΥ'!P38</f>
        <v>0</v>
      </c>
      <c r="J38" s="253">
        <f>'7-προςΔΟΥ'!V38</f>
        <v>200</v>
      </c>
      <c r="K38" s="116">
        <v>30</v>
      </c>
      <c r="L38" s="116">
        <v>30</v>
      </c>
      <c r="M38" s="247">
        <v>30</v>
      </c>
      <c r="N38" s="247">
        <v>60</v>
      </c>
      <c r="O38" s="247">
        <v>60</v>
      </c>
      <c r="P38" s="247">
        <v>60</v>
      </c>
      <c r="Q38" s="247">
        <v>60</v>
      </c>
      <c r="R38" s="247">
        <v>60</v>
      </c>
      <c r="S38" s="247">
        <v>60</v>
      </c>
      <c r="T38" s="247">
        <v>5</v>
      </c>
      <c r="U38" s="247">
        <v>72</v>
      </c>
      <c r="V38" s="247">
        <v>3</v>
      </c>
      <c r="W38" s="247"/>
      <c r="X38" s="247"/>
      <c r="Y38" s="247"/>
      <c r="Z38" s="247">
        <f t="shared" si="0"/>
        <v>530</v>
      </c>
      <c r="AA38" s="247"/>
      <c r="AB38" s="247">
        <v>10</v>
      </c>
      <c r="AC38" s="247">
        <v>10</v>
      </c>
      <c r="AD38" s="247">
        <v>10</v>
      </c>
      <c r="AE38" s="247">
        <v>10</v>
      </c>
      <c r="AF38" s="247">
        <v>10</v>
      </c>
      <c r="AG38" s="247">
        <v>10</v>
      </c>
      <c r="AH38" s="247">
        <v>10</v>
      </c>
      <c r="AI38" s="247"/>
      <c r="AJ38" s="247"/>
      <c r="AK38" s="247"/>
      <c r="AL38" s="247"/>
      <c r="AM38" s="247">
        <f t="shared" si="7"/>
        <v>60</v>
      </c>
      <c r="AN38" s="247">
        <v>10</v>
      </c>
      <c r="AO38" s="247">
        <v>10</v>
      </c>
      <c r="AP38" s="247">
        <v>10</v>
      </c>
      <c r="AQ38" s="247">
        <v>10</v>
      </c>
      <c r="AR38" s="247">
        <v>10</v>
      </c>
      <c r="AS38" s="247">
        <f t="shared" si="2"/>
        <v>50</v>
      </c>
      <c r="AT38" s="247"/>
      <c r="AU38" s="247"/>
      <c r="AV38" s="247"/>
      <c r="AW38" s="247">
        <f t="shared" si="3"/>
        <v>0</v>
      </c>
      <c r="AX38" s="247"/>
      <c r="AY38" s="247"/>
      <c r="AZ38" s="247"/>
      <c r="BA38" s="247"/>
      <c r="BB38" s="247"/>
      <c r="BC38" s="247"/>
      <c r="BD38" s="247"/>
      <c r="BE38" s="247"/>
      <c r="BF38" s="116"/>
      <c r="BG38" s="248">
        <f t="shared" si="4"/>
        <v>0</v>
      </c>
      <c r="BH38" s="253">
        <f t="shared" si="6"/>
        <v>956</v>
      </c>
      <c r="BI38" s="38">
        <f>'10-φπα'!F38</f>
        <v>228</v>
      </c>
    </row>
    <row r="39" spans="1:61" s="19" customFormat="1">
      <c r="A39" s="28">
        <f>'1-συμβολαια'!A39</f>
        <v>0</v>
      </c>
      <c r="B39" s="246">
        <f>'1-συμβολαια'!C39</f>
        <v>0</v>
      </c>
      <c r="C39" s="257">
        <f>'5-αντίγραφα'!AF39</f>
        <v>26</v>
      </c>
      <c r="D39" s="257">
        <f>'5-αντίγραφα'!O39+'5-αντίγραφα'!S39+'5-αντίγραφα'!U39+'5-αντίγραφα'!AC39</f>
        <v>6</v>
      </c>
      <c r="E39" s="253">
        <f>'6-μεταγραφή'!P39</f>
        <v>40</v>
      </c>
      <c r="F39" s="253">
        <f>'6-μεταγραφή'!O39</f>
        <v>0</v>
      </c>
      <c r="G39" s="254">
        <f>'6-μεταγραφή'!Q39</f>
        <v>0</v>
      </c>
      <c r="H39" s="253">
        <f>'7-προςΔΟΥ'!U39</f>
        <v>50</v>
      </c>
      <c r="I39" s="253">
        <f>'7-προςΔΟΥ'!P39</f>
        <v>0</v>
      </c>
      <c r="J39" s="253">
        <f>'7-προςΔΟΥ'!V39</f>
        <v>200</v>
      </c>
      <c r="K39" s="116">
        <v>30</v>
      </c>
      <c r="L39" s="116">
        <v>30</v>
      </c>
      <c r="M39" s="247">
        <v>30</v>
      </c>
      <c r="N39" s="247">
        <v>60</v>
      </c>
      <c r="O39" s="247">
        <v>60</v>
      </c>
      <c r="P39" s="247">
        <v>60</v>
      </c>
      <c r="Q39" s="247">
        <v>60</v>
      </c>
      <c r="R39" s="247">
        <v>60</v>
      </c>
      <c r="S39" s="247">
        <v>60</v>
      </c>
      <c r="T39" s="247">
        <v>5</v>
      </c>
      <c r="U39" s="247">
        <v>72</v>
      </c>
      <c r="V39" s="247">
        <v>3</v>
      </c>
      <c r="W39" s="247"/>
      <c r="X39" s="247"/>
      <c r="Y39" s="247"/>
      <c r="Z39" s="247">
        <f t="shared" si="0"/>
        <v>530</v>
      </c>
      <c r="AA39" s="247"/>
      <c r="AB39" s="247">
        <v>10</v>
      </c>
      <c r="AC39" s="247">
        <v>10</v>
      </c>
      <c r="AD39" s="247">
        <v>10</v>
      </c>
      <c r="AE39" s="247">
        <v>10</v>
      </c>
      <c r="AF39" s="247">
        <v>10</v>
      </c>
      <c r="AG39" s="247">
        <v>10</v>
      </c>
      <c r="AH39" s="247">
        <v>10</v>
      </c>
      <c r="AI39" s="247"/>
      <c r="AJ39" s="247"/>
      <c r="AK39" s="247"/>
      <c r="AL39" s="247"/>
      <c r="AM39" s="247">
        <f t="shared" si="7"/>
        <v>60</v>
      </c>
      <c r="AN39" s="247">
        <v>10</v>
      </c>
      <c r="AO39" s="247">
        <v>10</v>
      </c>
      <c r="AP39" s="247">
        <v>10</v>
      </c>
      <c r="AQ39" s="247">
        <v>10</v>
      </c>
      <c r="AR39" s="247">
        <v>10</v>
      </c>
      <c r="AS39" s="247">
        <f t="shared" si="2"/>
        <v>50</v>
      </c>
      <c r="AT39" s="247"/>
      <c r="AU39" s="247"/>
      <c r="AV39" s="247"/>
      <c r="AW39" s="247">
        <f t="shared" si="3"/>
        <v>0</v>
      </c>
      <c r="AX39" s="247"/>
      <c r="AY39" s="247"/>
      <c r="AZ39" s="247"/>
      <c r="BA39" s="247"/>
      <c r="BB39" s="247"/>
      <c r="BC39" s="247"/>
      <c r="BD39" s="247"/>
      <c r="BE39" s="247"/>
      <c r="BF39" s="116"/>
      <c r="BG39" s="248">
        <f t="shared" si="4"/>
        <v>0</v>
      </c>
      <c r="BH39" s="253">
        <f t="shared" si="6"/>
        <v>956</v>
      </c>
      <c r="BI39" s="38">
        <f>'10-φπα'!F39</f>
        <v>228</v>
      </c>
    </row>
    <row r="40" spans="1:61" s="19" customFormat="1">
      <c r="A40" s="28">
        <f>'1-συμβολαια'!A40</f>
        <v>0</v>
      </c>
      <c r="B40" s="246">
        <f>'1-συμβολαια'!C40</f>
        <v>0</v>
      </c>
      <c r="C40" s="257">
        <f>'5-αντίγραφα'!AF40</f>
        <v>26</v>
      </c>
      <c r="D40" s="257">
        <f>'5-αντίγραφα'!O40+'5-αντίγραφα'!S40+'5-αντίγραφα'!U40+'5-αντίγραφα'!AC40</f>
        <v>6</v>
      </c>
      <c r="E40" s="253">
        <f>'6-μεταγραφή'!P40</f>
        <v>40</v>
      </c>
      <c r="F40" s="253">
        <f>'6-μεταγραφή'!O40</f>
        <v>0</v>
      </c>
      <c r="G40" s="254">
        <f>'6-μεταγραφή'!Q40</f>
        <v>0</v>
      </c>
      <c r="H40" s="253">
        <f>'7-προςΔΟΥ'!U40</f>
        <v>50</v>
      </c>
      <c r="I40" s="253">
        <f>'7-προςΔΟΥ'!P40</f>
        <v>0</v>
      </c>
      <c r="J40" s="253">
        <f>'7-προςΔΟΥ'!V40</f>
        <v>200</v>
      </c>
      <c r="K40" s="116">
        <v>30</v>
      </c>
      <c r="L40" s="116">
        <v>30</v>
      </c>
      <c r="M40" s="247">
        <v>30</v>
      </c>
      <c r="N40" s="247">
        <v>60</v>
      </c>
      <c r="O40" s="247">
        <v>60</v>
      </c>
      <c r="P40" s="247">
        <v>60</v>
      </c>
      <c r="Q40" s="247">
        <v>60</v>
      </c>
      <c r="R40" s="247">
        <v>60</v>
      </c>
      <c r="S40" s="247">
        <v>60</v>
      </c>
      <c r="T40" s="247">
        <v>5</v>
      </c>
      <c r="U40" s="247">
        <v>72</v>
      </c>
      <c r="V40" s="247">
        <v>3</v>
      </c>
      <c r="W40" s="247"/>
      <c r="X40" s="247"/>
      <c r="Y40" s="247"/>
      <c r="Z40" s="247">
        <f t="shared" si="0"/>
        <v>530</v>
      </c>
      <c r="AA40" s="247"/>
      <c r="AB40" s="247">
        <v>10</v>
      </c>
      <c r="AC40" s="247">
        <v>10</v>
      </c>
      <c r="AD40" s="247">
        <v>10</v>
      </c>
      <c r="AE40" s="247">
        <v>10</v>
      </c>
      <c r="AF40" s="247">
        <v>10</v>
      </c>
      <c r="AG40" s="247">
        <v>10</v>
      </c>
      <c r="AH40" s="247">
        <v>10</v>
      </c>
      <c r="AI40" s="247"/>
      <c r="AJ40" s="247"/>
      <c r="AK40" s="247"/>
      <c r="AL40" s="247"/>
      <c r="AM40" s="247">
        <f t="shared" si="7"/>
        <v>60</v>
      </c>
      <c r="AN40" s="247">
        <v>10</v>
      </c>
      <c r="AO40" s="247">
        <v>10</v>
      </c>
      <c r="AP40" s="247">
        <v>10</v>
      </c>
      <c r="AQ40" s="247">
        <v>10</v>
      </c>
      <c r="AR40" s="247">
        <v>10</v>
      </c>
      <c r="AS40" s="247">
        <f t="shared" si="2"/>
        <v>50</v>
      </c>
      <c r="AT40" s="247"/>
      <c r="AU40" s="247"/>
      <c r="AV40" s="247"/>
      <c r="AW40" s="247">
        <f t="shared" si="3"/>
        <v>0</v>
      </c>
      <c r="AX40" s="247"/>
      <c r="AY40" s="247"/>
      <c r="AZ40" s="247"/>
      <c r="BA40" s="247"/>
      <c r="BB40" s="247"/>
      <c r="BC40" s="247"/>
      <c r="BD40" s="247"/>
      <c r="BE40" s="247"/>
      <c r="BF40" s="116"/>
      <c r="BG40" s="248">
        <f t="shared" si="4"/>
        <v>0</v>
      </c>
      <c r="BH40" s="253">
        <f t="shared" si="6"/>
        <v>956</v>
      </c>
      <c r="BI40" s="38">
        <f>'10-φπα'!F40</f>
        <v>228</v>
      </c>
    </row>
    <row r="41" spans="1:61" s="19" customFormat="1">
      <c r="A41" s="28">
        <f>'1-συμβολαια'!A41</f>
        <v>0</v>
      </c>
      <c r="B41" s="246">
        <f>'1-συμβολαια'!C41</f>
        <v>0</v>
      </c>
      <c r="C41" s="257">
        <f>'5-αντίγραφα'!AF41</f>
        <v>26</v>
      </c>
      <c r="D41" s="257">
        <f>'5-αντίγραφα'!O41+'5-αντίγραφα'!S41+'5-αντίγραφα'!U41+'5-αντίγραφα'!AC41</f>
        <v>6</v>
      </c>
      <c r="E41" s="253">
        <f>'6-μεταγραφή'!P41</f>
        <v>40</v>
      </c>
      <c r="F41" s="253">
        <f>'6-μεταγραφή'!O41</f>
        <v>0</v>
      </c>
      <c r="G41" s="254">
        <f>'6-μεταγραφή'!Q41</f>
        <v>0</v>
      </c>
      <c r="H41" s="253">
        <f>'7-προςΔΟΥ'!U41</f>
        <v>50</v>
      </c>
      <c r="I41" s="253">
        <f>'7-προςΔΟΥ'!P41</f>
        <v>0</v>
      </c>
      <c r="J41" s="253">
        <f>'7-προςΔΟΥ'!V41</f>
        <v>200</v>
      </c>
      <c r="K41" s="116">
        <v>30</v>
      </c>
      <c r="L41" s="116">
        <v>30</v>
      </c>
      <c r="M41" s="247">
        <v>30</v>
      </c>
      <c r="N41" s="247">
        <v>60</v>
      </c>
      <c r="O41" s="247">
        <v>60</v>
      </c>
      <c r="P41" s="247">
        <v>60</v>
      </c>
      <c r="Q41" s="247">
        <v>60</v>
      </c>
      <c r="R41" s="247">
        <v>60</v>
      </c>
      <c r="S41" s="247">
        <v>60</v>
      </c>
      <c r="T41" s="247">
        <v>5</v>
      </c>
      <c r="U41" s="247">
        <v>72</v>
      </c>
      <c r="V41" s="247">
        <v>3</v>
      </c>
      <c r="W41" s="247"/>
      <c r="X41" s="247"/>
      <c r="Y41" s="247"/>
      <c r="Z41" s="247">
        <f t="shared" si="0"/>
        <v>530</v>
      </c>
      <c r="AA41" s="247"/>
      <c r="AB41" s="247">
        <v>10</v>
      </c>
      <c r="AC41" s="247">
        <v>10</v>
      </c>
      <c r="AD41" s="247">
        <v>10</v>
      </c>
      <c r="AE41" s="247">
        <v>10</v>
      </c>
      <c r="AF41" s="247">
        <v>10</v>
      </c>
      <c r="AG41" s="247">
        <v>10</v>
      </c>
      <c r="AH41" s="247">
        <v>10</v>
      </c>
      <c r="AI41" s="247"/>
      <c r="AJ41" s="247"/>
      <c r="AK41" s="247"/>
      <c r="AL41" s="247"/>
      <c r="AM41" s="247">
        <f t="shared" si="7"/>
        <v>60</v>
      </c>
      <c r="AN41" s="247">
        <v>10</v>
      </c>
      <c r="AO41" s="247">
        <v>10</v>
      </c>
      <c r="AP41" s="247">
        <v>10</v>
      </c>
      <c r="AQ41" s="247">
        <v>10</v>
      </c>
      <c r="AR41" s="247">
        <v>10</v>
      </c>
      <c r="AS41" s="247">
        <f t="shared" si="2"/>
        <v>50</v>
      </c>
      <c r="AT41" s="247"/>
      <c r="AU41" s="247"/>
      <c r="AV41" s="247"/>
      <c r="AW41" s="247">
        <f t="shared" si="3"/>
        <v>0</v>
      </c>
      <c r="AX41" s="247"/>
      <c r="AY41" s="247"/>
      <c r="AZ41" s="247"/>
      <c r="BA41" s="247"/>
      <c r="BB41" s="247"/>
      <c r="BC41" s="247"/>
      <c r="BD41" s="247"/>
      <c r="BE41" s="247"/>
      <c r="BF41" s="116"/>
      <c r="BG41" s="248">
        <f t="shared" si="4"/>
        <v>0</v>
      </c>
      <c r="BH41" s="253">
        <f t="shared" si="6"/>
        <v>956</v>
      </c>
      <c r="BI41" s="38">
        <f>'10-φπα'!F41</f>
        <v>228</v>
      </c>
    </row>
    <row r="42" spans="1:61" s="19" customFormat="1">
      <c r="A42" s="28">
        <f>'1-συμβολαια'!A42</f>
        <v>0</v>
      </c>
      <c r="B42" s="246">
        <f>'1-συμβολαια'!C42</f>
        <v>0</v>
      </c>
      <c r="C42" s="257">
        <f>'5-αντίγραφα'!AF42</f>
        <v>26</v>
      </c>
      <c r="D42" s="257">
        <f>'5-αντίγραφα'!O42+'5-αντίγραφα'!S42+'5-αντίγραφα'!U42+'5-αντίγραφα'!AC42</f>
        <v>6</v>
      </c>
      <c r="E42" s="253">
        <f>'6-μεταγραφή'!P42</f>
        <v>40</v>
      </c>
      <c r="F42" s="253">
        <f>'6-μεταγραφή'!O42</f>
        <v>0</v>
      </c>
      <c r="G42" s="254">
        <f>'6-μεταγραφή'!Q42</f>
        <v>0</v>
      </c>
      <c r="H42" s="253">
        <f>'7-προςΔΟΥ'!U42</f>
        <v>50</v>
      </c>
      <c r="I42" s="253">
        <f>'7-προςΔΟΥ'!P42</f>
        <v>0</v>
      </c>
      <c r="J42" s="253">
        <f>'7-προςΔΟΥ'!V42</f>
        <v>200</v>
      </c>
      <c r="K42" s="116">
        <v>30</v>
      </c>
      <c r="L42" s="116">
        <v>30</v>
      </c>
      <c r="M42" s="247">
        <v>30</v>
      </c>
      <c r="N42" s="247">
        <v>60</v>
      </c>
      <c r="O42" s="247">
        <v>60</v>
      </c>
      <c r="P42" s="247">
        <v>60</v>
      </c>
      <c r="Q42" s="247">
        <v>60</v>
      </c>
      <c r="R42" s="247">
        <v>60</v>
      </c>
      <c r="S42" s="247">
        <v>60</v>
      </c>
      <c r="T42" s="247">
        <v>5</v>
      </c>
      <c r="U42" s="247">
        <v>72</v>
      </c>
      <c r="V42" s="247">
        <v>3</v>
      </c>
      <c r="W42" s="247"/>
      <c r="X42" s="247"/>
      <c r="Y42" s="247"/>
      <c r="Z42" s="247">
        <f t="shared" si="0"/>
        <v>530</v>
      </c>
      <c r="AA42" s="247"/>
      <c r="AB42" s="247">
        <v>10</v>
      </c>
      <c r="AC42" s="247">
        <v>10</v>
      </c>
      <c r="AD42" s="247">
        <v>10</v>
      </c>
      <c r="AE42" s="247">
        <v>10</v>
      </c>
      <c r="AF42" s="247">
        <v>10</v>
      </c>
      <c r="AG42" s="247">
        <v>10</v>
      </c>
      <c r="AH42" s="247">
        <v>10</v>
      </c>
      <c r="AI42" s="247"/>
      <c r="AJ42" s="247"/>
      <c r="AK42" s="247"/>
      <c r="AL42" s="247"/>
      <c r="AM42" s="247">
        <f t="shared" si="7"/>
        <v>60</v>
      </c>
      <c r="AN42" s="247">
        <v>10</v>
      </c>
      <c r="AO42" s="247">
        <v>10</v>
      </c>
      <c r="AP42" s="247">
        <v>10</v>
      </c>
      <c r="AQ42" s="247">
        <v>10</v>
      </c>
      <c r="AR42" s="247">
        <v>10</v>
      </c>
      <c r="AS42" s="247">
        <f t="shared" si="2"/>
        <v>50</v>
      </c>
      <c r="AT42" s="247"/>
      <c r="AU42" s="247"/>
      <c r="AV42" s="247"/>
      <c r="AW42" s="247">
        <f t="shared" si="3"/>
        <v>0</v>
      </c>
      <c r="AX42" s="247"/>
      <c r="AY42" s="247"/>
      <c r="AZ42" s="247"/>
      <c r="BA42" s="247"/>
      <c r="BB42" s="247"/>
      <c r="BC42" s="247"/>
      <c r="BD42" s="247"/>
      <c r="BE42" s="247"/>
      <c r="BF42" s="116"/>
      <c r="BG42" s="248">
        <f t="shared" si="4"/>
        <v>0</v>
      </c>
      <c r="BH42" s="253">
        <f t="shared" si="6"/>
        <v>956</v>
      </c>
      <c r="BI42" s="38">
        <f>'10-φπα'!F42</f>
        <v>228</v>
      </c>
    </row>
    <row r="43" spans="1:61" s="19" customFormat="1">
      <c r="A43" s="28">
        <f>'1-συμβολαια'!A43</f>
        <v>0</v>
      </c>
      <c r="B43" s="246">
        <f>'1-συμβολαια'!C43</f>
        <v>0</v>
      </c>
      <c r="C43" s="257">
        <f>'5-αντίγραφα'!AF43</f>
        <v>26</v>
      </c>
      <c r="D43" s="257">
        <f>'5-αντίγραφα'!O43+'5-αντίγραφα'!S43+'5-αντίγραφα'!U43+'5-αντίγραφα'!AC43</f>
        <v>6</v>
      </c>
      <c r="E43" s="253">
        <f>'6-μεταγραφή'!P43</f>
        <v>40</v>
      </c>
      <c r="F43" s="253">
        <f>'6-μεταγραφή'!O43</f>
        <v>0</v>
      </c>
      <c r="G43" s="254">
        <f>'6-μεταγραφή'!Q43</f>
        <v>0</v>
      </c>
      <c r="H43" s="253">
        <f>'7-προςΔΟΥ'!U43</f>
        <v>50</v>
      </c>
      <c r="I43" s="253">
        <f>'7-προςΔΟΥ'!P43</f>
        <v>0</v>
      </c>
      <c r="J43" s="253">
        <f>'7-προςΔΟΥ'!V43</f>
        <v>200</v>
      </c>
      <c r="K43" s="116">
        <v>30</v>
      </c>
      <c r="L43" s="116">
        <v>30</v>
      </c>
      <c r="M43" s="247">
        <v>30</v>
      </c>
      <c r="N43" s="247">
        <v>60</v>
      </c>
      <c r="O43" s="247">
        <v>60</v>
      </c>
      <c r="P43" s="247">
        <v>60</v>
      </c>
      <c r="Q43" s="247">
        <v>60</v>
      </c>
      <c r="R43" s="247">
        <v>60</v>
      </c>
      <c r="S43" s="247">
        <v>60</v>
      </c>
      <c r="T43" s="247">
        <v>5</v>
      </c>
      <c r="U43" s="247">
        <v>72</v>
      </c>
      <c r="V43" s="247">
        <v>3</v>
      </c>
      <c r="W43" s="247"/>
      <c r="X43" s="247"/>
      <c r="Y43" s="247"/>
      <c r="Z43" s="247">
        <f t="shared" si="0"/>
        <v>530</v>
      </c>
      <c r="AA43" s="247"/>
      <c r="AB43" s="247">
        <v>10</v>
      </c>
      <c r="AC43" s="247">
        <v>10</v>
      </c>
      <c r="AD43" s="247">
        <v>10</v>
      </c>
      <c r="AE43" s="247">
        <v>10</v>
      </c>
      <c r="AF43" s="247">
        <v>10</v>
      </c>
      <c r="AG43" s="247">
        <v>10</v>
      </c>
      <c r="AH43" s="247">
        <v>10</v>
      </c>
      <c r="AI43" s="247"/>
      <c r="AJ43" s="247"/>
      <c r="AK43" s="247"/>
      <c r="AL43" s="247"/>
      <c r="AM43" s="247">
        <f t="shared" si="7"/>
        <v>60</v>
      </c>
      <c r="AN43" s="247">
        <v>10</v>
      </c>
      <c r="AO43" s="247">
        <v>10</v>
      </c>
      <c r="AP43" s="247">
        <v>10</v>
      </c>
      <c r="AQ43" s="247">
        <v>10</v>
      </c>
      <c r="AR43" s="247">
        <v>10</v>
      </c>
      <c r="AS43" s="247">
        <f t="shared" si="2"/>
        <v>50</v>
      </c>
      <c r="AT43" s="247"/>
      <c r="AU43" s="247"/>
      <c r="AV43" s="247"/>
      <c r="AW43" s="247">
        <f t="shared" si="3"/>
        <v>0</v>
      </c>
      <c r="AX43" s="247"/>
      <c r="AY43" s="247"/>
      <c r="AZ43" s="247"/>
      <c r="BA43" s="247"/>
      <c r="BB43" s="247"/>
      <c r="BC43" s="247"/>
      <c r="BD43" s="247"/>
      <c r="BE43" s="247"/>
      <c r="BF43" s="116"/>
      <c r="BG43" s="248">
        <f t="shared" si="4"/>
        <v>0</v>
      </c>
      <c r="BH43" s="253">
        <f t="shared" si="6"/>
        <v>956</v>
      </c>
      <c r="BI43" s="38">
        <f>'10-φπα'!F43</f>
        <v>228</v>
      </c>
    </row>
    <row r="44" spans="1:61" s="19" customFormat="1">
      <c r="A44" s="28">
        <f>'1-συμβολαια'!A44</f>
        <v>0</v>
      </c>
      <c r="B44" s="246">
        <f>'1-συμβολαια'!C44</f>
        <v>0</v>
      </c>
      <c r="C44" s="257">
        <f>'5-αντίγραφα'!AF44</f>
        <v>26</v>
      </c>
      <c r="D44" s="257">
        <f>'5-αντίγραφα'!O44+'5-αντίγραφα'!S44+'5-αντίγραφα'!U44+'5-αντίγραφα'!AC44</f>
        <v>6</v>
      </c>
      <c r="E44" s="253">
        <f>'6-μεταγραφή'!P44</f>
        <v>40</v>
      </c>
      <c r="F44" s="253">
        <f>'6-μεταγραφή'!O44</f>
        <v>0</v>
      </c>
      <c r="G44" s="254">
        <f>'6-μεταγραφή'!Q44</f>
        <v>0</v>
      </c>
      <c r="H44" s="253">
        <f>'7-προςΔΟΥ'!U44</f>
        <v>50</v>
      </c>
      <c r="I44" s="253">
        <f>'7-προςΔΟΥ'!P44</f>
        <v>0</v>
      </c>
      <c r="J44" s="253">
        <f>'7-προςΔΟΥ'!V44</f>
        <v>200</v>
      </c>
      <c r="K44" s="116">
        <v>30</v>
      </c>
      <c r="L44" s="116">
        <v>30</v>
      </c>
      <c r="M44" s="247">
        <v>30</v>
      </c>
      <c r="N44" s="247">
        <v>60</v>
      </c>
      <c r="O44" s="247">
        <v>60</v>
      </c>
      <c r="P44" s="247">
        <v>60</v>
      </c>
      <c r="Q44" s="247">
        <v>60</v>
      </c>
      <c r="R44" s="247">
        <v>60</v>
      </c>
      <c r="S44" s="247">
        <v>60</v>
      </c>
      <c r="T44" s="247">
        <v>5</v>
      </c>
      <c r="U44" s="247">
        <v>72</v>
      </c>
      <c r="V44" s="247">
        <v>3</v>
      </c>
      <c r="W44" s="247"/>
      <c r="X44" s="247"/>
      <c r="Y44" s="247"/>
      <c r="Z44" s="247">
        <f t="shared" si="0"/>
        <v>530</v>
      </c>
      <c r="AA44" s="247"/>
      <c r="AB44" s="247">
        <v>10</v>
      </c>
      <c r="AC44" s="247">
        <v>10</v>
      </c>
      <c r="AD44" s="247">
        <v>10</v>
      </c>
      <c r="AE44" s="247">
        <v>10</v>
      </c>
      <c r="AF44" s="247">
        <v>10</v>
      </c>
      <c r="AG44" s="247">
        <v>10</v>
      </c>
      <c r="AH44" s="247">
        <v>10</v>
      </c>
      <c r="AI44" s="247"/>
      <c r="AJ44" s="247"/>
      <c r="AK44" s="247"/>
      <c r="AL44" s="247"/>
      <c r="AM44" s="247">
        <f t="shared" si="7"/>
        <v>60</v>
      </c>
      <c r="AN44" s="247">
        <v>10</v>
      </c>
      <c r="AO44" s="247">
        <v>10</v>
      </c>
      <c r="AP44" s="247">
        <v>10</v>
      </c>
      <c r="AQ44" s="247">
        <v>10</v>
      </c>
      <c r="AR44" s="247">
        <v>10</v>
      </c>
      <c r="AS44" s="247">
        <f t="shared" si="2"/>
        <v>50</v>
      </c>
      <c r="AT44" s="247"/>
      <c r="AU44" s="247"/>
      <c r="AV44" s="247"/>
      <c r="AW44" s="247">
        <f t="shared" si="3"/>
        <v>0</v>
      </c>
      <c r="AX44" s="247"/>
      <c r="AY44" s="247"/>
      <c r="AZ44" s="247"/>
      <c r="BA44" s="247"/>
      <c r="BB44" s="247"/>
      <c r="BC44" s="247"/>
      <c r="BD44" s="247"/>
      <c r="BE44" s="247"/>
      <c r="BF44" s="116"/>
      <c r="BG44" s="248">
        <f t="shared" si="4"/>
        <v>0</v>
      </c>
      <c r="BH44" s="253">
        <f t="shared" si="6"/>
        <v>956</v>
      </c>
      <c r="BI44" s="38">
        <f>'10-φπα'!F44</f>
        <v>228</v>
      </c>
    </row>
    <row r="45" spans="1:61" s="19" customFormat="1">
      <c r="A45" s="28">
        <f>'1-συμβολαια'!A45</f>
        <v>0</v>
      </c>
      <c r="B45" s="246">
        <f>'1-συμβολαια'!C45</f>
        <v>0</v>
      </c>
      <c r="C45" s="257">
        <f>'5-αντίγραφα'!AF45</f>
        <v>26</v>
      </c>
      <c r="D45" s="257">
        <f>'5-αντίγραφα'!O45+'5-αντίγραφα'!S45+'5-αντίγραφα'!U45+'5-αντίγραφα'!AC45</f>
        <v>6</v>
      </c>
      <c r="E45" s="253">
        <f>'6-μεταγραφή'!P45</f>
        <v>40</v>
      </c>
      <c r="F45" s="253">
        <f>'6-μεταγραφή'!O45</f>
        <v>0</v>
      </c>
      <c r="G45" s="254">
        <f>'6-μεταγραφή'!Q45</f>
        <v>0</v>
      </c>
      <c r="H45" s="253">
        <f>'7-προςΔΟΥ'!U45</f>
        <v>50</v>
      </c>
      <c r="I45" s="253">
        <f>'7-προςΔΟΥ'!P45</f>
        <v>0</v>
      </c>
      <c r="J45" s="253">
        <f>'7-προςΔΟΥ'!V45</f>
        <v>200</v>
      </c>
      <c r="K45" s="116">
        <v>30</v>
      </c>
      <c r="L45" s="116">
        <v>30</v>
      </c>
      <c r="M45" s="247">
        <v>30</v>
      </c>
      <c r="N45" s="247">
        <v>60</v>
      </c>
      <c r="O45" s="247">
        <v>60</v>
      </c>
      <c r="P45" s="247">
        <v>60</v>
      </c>
      <c r="Q45" s="247">
        <v>60</v>
      </c>
      <c r="R45" s="247">
        <v>60</v>
      </c>
      <c r="S45" s="247">
        <v>60</v>
      </c>
      <c r="T45" s="247">
        <v>5</v>
      </c>
      <c r="U45" s="247">
        <v>72</v>
      </c>
      <c r="V45" s="247">
        <v>3</v>
      </c>
      <c r="W45" s="247"/>
      <c r="X45" s="247"/>
      <c r="Y45" s="247"/>
      <c r="Z45" s="247">
        <f t="shared" si="0"/>
        <v>530</v>
      </c>
      <c r="AA45" s="247"/>
      <c r="AB45" s="247">
        <v>10</v>
      </c>
      <c r="AC45" s="247">
        <v>10</v>
      </c>
      <c r="AD45" s="247">
        <v>10</v>
      </c>
      <c r="AE45" s="247">
        <v>10</v>
      </c>
      <c r="AF45" s="247">
        <v>10</v>
      </c>
      <c r="AG45" s="247">
        <v>10</v>
      </c>
      <c r="AH45" s="247">
        <v>10</v>
      </c>
      <c r="AI45" s="247"/>
      <c r="AJ45" s="247"/>
      <c r="AK45" s="247"/>
      <c r="AL45" s="247"/>
      <c r="AM45" s="247">
        <f t="shared" si="7"/>
        <v>60</v>
      </c>
      <c r="AN45" s="247">
        <v>10</v>
      </c>
      <c r="AO45" s="247">
        <v>10</v>
      </c>
      <c r="AP45" s="247">
        <v>10</v>
      </c>
      <c r="AQ45" s="247">
        <v>10</v>
      </c>
      <c r="AR45" s="247">
        <v>10</v>
      </c>
      <c r="AS45" s="247">
        <f t="shared" si="2"/>
        <v>50</v>
      </c>
      <c r="AT45" s="247"/>
      <c r="AU45" s="247"/>
      <c r="AV45" s="247"/>
      <c r="AW45" s="247">
        <f t="shared" si="3"/>
        <v>0</v>
      </c>
      <c r="AX45" s="247"/>
      <c r="AY45" s="247"/>
      <c r="AZ45" s="247"/>
      <c r="BA45" s="247"/>
      <c r="BB45" s="247"/>
      <c r="BC45" s="247"/>
      <c r="BD45" s="247"/>
      <c r="BE45" s="247"/>
      <c r="BF45" s="116"/>
      <c r="BG45" s="248">
        <f t="shared" si="4"/>
        <v>0</v>
      </c>
      <c r="BH45" s="253">
        <f t="shared" si="6"/>
        <v>956</v>
      </c>
      <c r="BI45" s="38">
        <f>'10-φπα'!F45</f>
        <v>228</v>
      </c>
    </row>
    <row r="46" spans="1:61" s="19" customFormat="1">
      <c r="A46" s="28">
        <f>'1-συμβολαια'!A46</f>
        <v>0</v>
      </c>
      <c r="B46" s="246">
        <f>'1-συμβολαια'!C46</f>
        <v>0</v>
      </c>
      <c r="C46" s="257">
        <f>'5-αντίγραφα'!AF46</f>
        <v>26</v>
      </c>
      <c r="D46" s="257">
        <f>'5-αντίγραφα'!O46+'5-αντίγραφα'!S46+'5-αντίγραφα'!U46+'5-αντίγραφα'!AC46</f>
        <v>6</v>
      </c>
      <c r="E46" s="253">
        <f>'6-μεταγραφή'!P46</f>
        <v>40</v>
      </c>
      <c r="F46" s="253">
        <f>'6-μεταγραφή'!O46</f>
        <v>0</v>
      </c>
      <c r="G46" s="254">
        <f>'6-μεταγραφή'!Q46</f>
        <v>0</v>
      </c>
      <c r="H46" s="253">
        <f>'7-προςΔΟΥ'!U46</f>
        <v>50</v>
      </c>
      <c r="I46" s="253">
        <f>'7-προςΔΟΥ'!P46</f>
        <v>0</v>
      </c>
      <c r="J46" s="253">
        <f>'7-προςΔΟΥ'!V46</f>
        <v>200</v>
      </c>
      <c r="K46" s="116">
        <v>30</v>
      </c>
      <c r="L46" s="116">
        <v>30</v>
      </c>
      <c r="M46" s="247">
        <v>30</v>
      </c>
      <c r="N46" s="247">
        <v>60</v>
      </c>
      <c r="O46" s="247">
        <v>60</v>
      </c>
      <c r="P46" s="247">
        <v>60</v>
      </c>
      <c r="Q46" s="247">
        <v>60</v>
      </c>
      <c r="R46" s="247">
        <v>60</v>
      </c>
      <c r="S46" s="247">
        <v>60</v>
      </c>
      <c r="T46" s="247">
        <v>5</v>
      </c>
      <c r="U46" s="247">
        <v>72</v>
      </c>
      <c r="V46" s="247">
        <v>3</v>
      </c>
      <c r="W46" s="247"/>
      <c r="X46" s="247"/>
      <c r="Y46" s="247"/>
      <c r="Z46" s="247">
        <f t="shared" si="0"/>
        <v>530</v>
      </c>
      <c r="AA46" s="247"/>
      <c r="AB46" s="247">
        <v>10</v>
      </c>
      <c r="AC46" s="247">
        <v>10</v>
      </c>
      <c r="AD46" s="247">
        <v>10</v>
      </c>
      <c r="AE46" s="247">
        <v>10</v>
      </c>
      <c r="AF46" s="247">
        <v>10</v>
      </c>
      <c r="AG46" s="247">
        <v>10</v>
      </c>
      <c r="AH46" s="247">
        <v>10</v>
      </c>
      <c r="AI46" s="247"/>
      <c r="AJ46" s="247"/>
      <c r="AK46" s="247"/>
      <c r="AL46" s="247"/>
      <c r="AM46" s="247">
        <f t="shared" si="7"/>
        <v>60</v>
      </c>
      <c r="AN46" s="247">
        <v>10</v>
      </c>
      <c r="AO46" s="247">
        <v>10</v>
      </c>
      <c r="AP46" s="247">
        <v>10</v>
      </c>
      <c r="AQ46" s="247">
        <v>10</v>
      </c>
      <c r="AR46" s="247">
        <v>10</v>
      </c>
      <c r="AS46" s="247">
        <f t="shared" si="2"/>
        <v>50</v>
      </c>
      <c r="AT46" s="247"/>
      <c r="AU46" s="247"/>
      <c r="AV46" s="247"/>
      <c r="AW46" s="247">
        <f t="shared" si="3"/>
        <v>0</v>
      </c>
      <c r="AX46" s="247"/>
      <c r="AY46" s="247"/>
      <c r="AZ46" s="247"/>
      <c r="BA46" s="247"/>
      <c r="BB46" s="247"/>
      <c r="BC46" s="247"/>
      <c r="BD46" s="247"/>
      <c r="BE46" s="247"/>
      <c r="BF46" s="116"/>
      <c r="BG46" s="248">
        <f t="shared" si="4"/>
        <v>0</v>
      </c>
      <c r="BH46" s="253">
        <f t="shared" si="6"/>
        <v>956</v>
      </c>
      <c r="BI46" s="38">
        <f>'10-φπα'!F46</f>
        <v>228</v>
      </c>
    </row>
    <row r="47" spans="1:61" s="19" customFormat="1">
      <c r="A47" s="28">
        <f>'1-συμβολαια'!A47</f>
        <v>0</v>
      </c>
      <c r="B47" s="246">
        <f>'1-συμβολαια'!C47</f>
        <v>0</v>
      </c>
      <c r="C47" s="257">
        <f>'5-αντίγραφα'!AF47</f>
        <v>26</v>
      </c>
      <c r="D47" s="257">
        <f>'5-αντίγραφα'!O47+'5-αντίγραφα'!S47+'5-αντίγραφα'!U47+'5-αντίγραφα'!AC47</f>
        <v>6</v>
      </c>
      <c r="E47" s="253">
        <f>'6-μεταγραφή'!P47</f>
        <v>40</v>
      </c>
      <c r="F47" s="253">
        <f>'6-μεταγραφή'!O47</f>
        <v>0</v>
      </c>
      <c r="G47" s="254">
        <f>'6-μεταγραφή'!Q47</f>
        <v>0</v>
      </c>
      <c r="H47" s="253">
        <f>'7-προςΔΟΥ'!U47</f>
        <v>50</v>
      </c>
      <c r="I47" s="253">
        <f>'7-προςΔΟΥ'!P47</f>
        <v>0</v>
      </c>
      <c r="J47" s="253">
        <f>'7-προςΔΟΥ'!V47</f>
        <v>200</v>
      </c>
      <c r="K47" s="116">
        <v>30</v>
      </c>
      <c r="L47" s="116">
        <v>30</v>
      </c>
      <c r="M47" s="247">
        <v>30</v>
      </c>
      <c r="N47" s="247">
        <v>60</v>
      </c>
      <c r="O47" s="247">
        <v>60</v>
      </c>
      <c r="P47" s="247">
        <v>60</v>
      </c>
      <c r="Q47" s="247">
        <v>60</v>
      </c>
      <c r="R47" s="247">
        <v>60</v>
      </c>
      <c r="S47" s="247">
        <v>60</v>
      </c>
      <c r="T47" s="247">
        <v>5</v>
      </c>
      <c r="U47" s="247">
        <v>72</v>
      </c>
      <c r="V47" s="247">
        <v>3</v>
      </c>
      <c r="W47" s="247"/>
      <c r="X47" s="247"/>
      <c r="Y47" s="247"/>
      <c r="Z47" s="247">
        <f t="shared" si="0"/>
        <v>530</v>
      </c>
      <c r="AA47" s="247"/>
      <c r="AB47" s="247">
        <v>10</v>
      </c>
      <c r="AC47" s="247">
        <v>10</v>
      </c>
      <c r="AD47" s="247">
        <v>10</v>
      </c>
      <c r="AE47" s="247">
        <v>10</v>
      </c>
      <c r="AF47" s="247">
        <v>10</v>
      </c>
      <c r="AG47" s="247">
        <v>10</v>
      </c>
      <c r="AH47" s="247">
        <v>10</v>
      </c>
      <c r="AI47" s="247"/>
      <c r="AJ47" s="247"/>
      <c r="AK47" s="247"/>
      <c r="AL47" s="247"/>
      <c r="AM47" s="247">
        <f t="shared" si="7"/>
        <v>60</v>
      </c>
      <c r="AN47" s="247">
        <v>10</v>
      </c>
      <c r="AO47" s="247">
        <v>10</v>
      </c>
      <c r="AP47" s="247">
        <v>10</v>
      </c>
      <c r="AQ47" s="247">
        <v>10</v>
      </c>
      <c r="AR47" s="247">
        <v>10</v>
      </c>
      <c r="AS47" s="247">
        <f t="shared" si="2"/>
        <v>50</v>
      </c>
      <c r="AT47" s="247"/>
      <c r="AU47" s="247"/>
      <c r="AV47" s="247"/>
      <c r="AW47" s="247">
        <f t="shared" si="3"/>
        <v>0</v>
      </c>
      <c r="AX47" s="247"/>
      <c r="AY47" s="247"/>
      <c r="AZ47" s="247"/>
      <c r="BA47" s="247"/>
      <c r="BB47" s="247"/>
      <c r="BC47" s="247"/>
      <c r="BD47" s="247"/>
      <c r="BE47" s="247"/>
      <c r="BF47" s="116"/>
      <c r="BG47" s="248">
        <f t="shared" si="4"/>
        <v>0</v>
      </c>
      <c r="BH47" s="253">
        <f t="shared" si="6"/>
        <v>956</v>
      </c>
      <c r="BI47" s="38">
        <f>'10-φπα'!F47</f>
        <v>228</v>
      </c>
    </row>
    <row r="48" spans="1:61" s="19" customFormat="1">
      <c r="A48" s="28">
        <f>'1-συμβολαια'!A48</f>
        <v>0</v>
      </c>
      <c r="B48" s="246">
        <f>'1-συμβολαια'!C48</f>
        <v>0</v>
      </c>
      <c r="C48" s="257">
        <f>'5-αντίγραφα'!AF48</f>
        <v>26</v>
      </c>
      <c r="D48" s="257">
        <f>'5-αντίγραφα'!O48+'5-αντίγραφα'!S48+'5-αντίγραφα'!U48+'5-αντίγραφα'!AC48</f>
        <v>6</v>
      </c>
      <c r="E48" s="253">
        <f>'6-μεταγραφή'!P48</f>
        <v>40</v>
      </c>
      <c r="F48" s="253">
        <f>'6-μεταγραφή'!O48</f>
        <v>0</v>
      </c>
      <c r="G48" s="254">
        <f>'6-μεταγραφή'!Q48</f>
        <v>0</v>
      </c>
      <c r="H48" s="253">
        <f>'7-προςΔΟΥ'!U48</f>
        <v>50</v>
      </c>
      <c r="I48" s="253">
        <f>'7-προςΔΟΥ'!P48</f>
        <v>0</v>
      </c>
      <c r="J48" s="253">
        <f>'7-προςΔΟΥ'!V48</f>
        <v>200</v>
      </c>
      <c r="K48" s="116">
        <v>30</v>
      </c>
      <c r="L48" s="116">
        <v>30</v>
      </c>
      <c r="M48" s="247">
        <v>30</v>
      </c>
      <c r="N48" s="247">
        <v>60</v>
      </c>
      <c r="O48" s="247">
        <v>60</v>
      </c>
      <c r="P48" s="247">
        <v>60</v>
      </c>
      <c r="Q48" s="247">
        <v>60</v>
      </c>
      <c r="R48" s="247">
        <v>60</v>
      </c>
      <c r="S48" s="247">
        <v>60</v>
      </c>
      <c r="T48" s="247">
        <v>5</v>
      </c>
      <c r="U48" s="247">
        <v>72</v>
      </c>
      <c r="V48" s="247">
        <v>3</v>
      </c>
      <c r="W48" s="247"/>
      <c r="X48" s="247"/>
      <c r="Y48" s="247"/>
      <c r="Z48" s="247">
        <f t="shared" si="0"/>
        <v>530</v>
      </c>
      <c r="AA48" s="247"/>
      <c r="AB48" s="247">
        <v>10</v>
      </c>
      <c r="AC48" s="247">
        <v>10</v>
      </c>
      <c r="AD48" s="247">
        <v>10</v>
      </c>
      <c r="AE48" s="247">
        <v>10</v>
      </c>
      <c r="AF48" s="247">
        <v>10</v>
      </c>
      <c r="AG48" s="247">
        <v>10</v>
      </c>
      <c r="AH48" s="247">
        <v>10</v>
      </c>
      <c r="AI48" s="247"/>
      <c r="AJ48" s="247"/>
      <c r="AK48" s="247"/>
      <c r="AL48" s="247"/>
      <c r="AM48" s="247">
        <f t="shared" si="7"/>
        <v>60</v>
      </c>
      <c r="AN48" s="247">
        <v>10</v>
      </c>
      <c r="AO48" s="247">
        <v>10</v>
      </c>
      <c r="AP48" s="247">
        <v>10</v>
      </c>
      <c r="AQ48" s="247">
        <v>10</v>
      </c>
      <c r="AR48" s="247">
        <v>10</v>
      </c>
      <c r="AS48" s="247">
        <f t="shared" si="2"/>
        <v>50</v>
      </c>
      <c r="AT48" s="247"/>
      <c r="AU48" s="247"/>
      <c r="AV48" s="247"/>
      <c r="AW48" s="247">
        <f t="shared" si="3"/>
        <v>0</v>
      </c>
      <c r="AX48" s="247"/>
      <c r="AY48" s="247"/>
      <c r="AZ48" s="247"/>
      <c r="BA48" s="247"/>
      <c r="BB48" s="247"/>
      <c r="BC48" s="247"/>
      <c r="BD48" s="247"/>
      <c r="BE48" s="247"/>
      <c r="BF48" s="116"/>
      <c r="BG48" s="248">
        <f t="shared" si="4"/>
        <v>0</v>
      </c>
      <c r="BH48" s="253">
        <f t="shared" si="6"/>
        <v>956</v>
      </c>
      <c r="BI48" s="38">
        <f>'10-φπα'!F48</f>
        <v>228</v>
      </c>
    </row>
    <row r="49" spans="1:61" s="19" customFormat="1">
      <c r="A49" s="28">
        <f>'1-συμβολαια'!A49</f>
        <v>0</v>
      </c>
      <c r="B49" s="246">
        <f>'1-συμβολαια'!C49</f>
        <v>0</v>
      </c>
      <c r="C49" s="257">
        <f>'5-αντίγραφα'!AF49</f>
        <v>26</v>
      </c>
      <c r="D49" s="257">
        <f>'5-αντίγραφα'!O49+'5-αντίγραφα'!S49+'5-αντίγραφα'!U49+'5-αντίγραφα'!AC49</f>
        <v>6</v>
      </c>
      <c r="E49" s="253">
        <f>'6-μεταγραφή'!P49</f>
        <v>40</v>
      </c>
      <c r="F49" s="253">
        <f>'6-μεταγραφή'!O49</f>
        <v>0</v>
      </c>
      <c r="G49" s="254">
        <f>'6-μεταγραφή'!Q49</f>
        <v>0</v>
      </c>
      <c r="H49" s="253">
        <f>'7-προςΔΟΥ'!U49</f>
        <v>50</v>
      </c>
      <c r="I49" s="253">
        <f>'7-προςΔΟΥ'!P49</f>
        <v>0</v>
      </c>
      <c r="J49" s="253">
        <f>'7-προςΔΟΥ'!V49</f>
        <v>200</v>
      </c>
      <c r="K49" s="116">
        <v>30</v>
      </c>
      <c r="L49" s="116">
        <v>30</v>
      </c>
      <c r="M49" s="247">
        <v>30</v>
      </c>
      <c r="N49" s="247">
        <v>60</v>
      </c>
      <c r="O49" s="247">
        <v>60</v>
      </c>
      <c r="P49" s="247">
        <v>60</v>
      </c>
      <c r="Q49" s="247">
        <v>60</v>
      </c>
      <c r="R49" s="247">
        <v>60</v>
      </c>
      <c r="S49" s="247">
        <v>60</v>
      </c>
      <c r="T49" s="247">
        <v>5</v>
      </c>
      <c r="U49" s="247">
        <v>72</v>
      </c>
      <c r="V49" s="247">
        <v>3</v>
      </c>
      <c r="W49" s="247"/>
      <c r="X49" s="247"/>
      <c r="Y49" s="247"/>
      <c r="Z49" s="247">
        <f t="shared" si="0"/>
        <v>530</v>
      </c>
      <c r="AA49" s="247"/>
      <c r="AB49" s="247">
        <v>10</v>
      </c>
      <c r="AC49" s="247">
        <v>10</v>
      </c>
      <c r="AD49" s="247">
        <v>10</v>
      </c>
      <c r="AE49" s="247">
        <v>10</v>
      </c>
      <c r="AF49" s="247">
        <v>10</v>
      </c>
      <c r="AG49" s="247">
        <v>10</v>
      </c>
      <c r="AH49" s="247">
        <v>10</v>
      </c>
      <c r="AI49" s="247"/>
      <c r="AJ49" s="247"/>
      <c r="AK49" s="247"/>
      <c r="AL49" s="247"/>
      <c r="AM49" s="247">
        <f t="shared" si="7"/>
        <v>60</v>
      </c>
      <c r="AN49" s="247">
        <v>10</v>
      </c>
      <c r="AO49" s="247">
        <v>10</v>
      </c>
      <c r="AP49" s="247">
        <v>10</v>
      </c>
      <c r="AQ49" s="247">
        <v>10</v>
      </c>
      <c r="AR49" s="247">
        <v>10</v>
      </c>
      <c r="AS49" s="247">
        <f t="shared" si="2"/>
        <v>50</v>
      </c>
      <c r="AT49" s="247"/>
      <c r="AU49" s="247"/>
      <c r="AV49" s="247"/>
      <c r="AW49" s="247">
        <f t="shared" si="3"/>
        <v>0</v>
      </c>
      <c r="AX49" s="247"/>
      <c r="AY49" s="247"/>
      <c r="AZ49" s="247"/>
      <c r="BA49" s="247"/>
      <c r="BB49" s="247"/>
      <c r="BC49" s="247"/>
      <c r="BD49" s="247"/>
      <c r="BE49" s="247"/>
      <c r="BF49" s="116"/>
      <c r="BG49" s="248">
        <f t="shared" si="4"/>
        <v>0</v>
      </c>
      <c r="BH49" s="253">
        <f t="shared" si="6"/>
        <v>956</v>
      </c>
      <c r="BI49" s="38">
        <f>'10-φπα'!F49</f>
        <v>228</v>
      </c>
    </row>
    <row r="50" spans="1:61" s="19" customFormat="1">
      <c r="A50" s="28">
        <f>'1-συμβολαια'!A50</f>
        <v>0</v>
      </c>
      <c r="B50" s="246">
        <f>'1-συμβολαια'!C50</f>
        <v>0</v>
      </c>
      <c r="C50" s="257">
        <f>'5-αντίγραφα'!AF50</f>
        <v>26</v>
      </c>
      <c r="D50" s="257">
        <f>'5-αντίγραφα'!O50+'5-αντίγραφα'!S50+'5-αντίγραφα'!U50+'5-αντίγραφα'!AC50</f>
        <v>6</v>
      </c>
      <c r="E50" s="253">
        <f>'6-μεταγραφή'!P50</f>
        <v>40</v>
      </c>
      <c r="F50" s="253">
        <f>'6-μεταγραφή'!O50</f>
        <v>0</v>
      </c>
      <c r="G50" s="254">
        <f>'6-μεταγραφή'!Q50</f>
        <v>0</v>
      </c>
      <c r="H50" s="253">
        <f>'7-προςΔΟΥ'!U50</f>
        <v>50</v>
      </c>
      <c r="I50" s="253">
        <f>'7-προςΔΟΥ'!P50</f>
        <v>0</v>
      </c>
      <c r="J50" s="253">
        <f>'7-προςΔΟΥ'!V50</f>
        <v>200</v>
      </c>
      <c r="K50" s="116">
        <v>30</v>
      </c>
      <c r="L50" s="116">
        <v>30</v>
      </c>
      <c r="M50" s="247">
        <v>30</v>
      </c>
      <c r="N50" s="247">
        <v>60</v>
      </c>
      <c r="O50" s="247">
        <v>60</v>
      </c>
      <c r="P50" s="247">
        <v>60</v>
      </c>
      <c r="Q50" s="247">
        <v>60</v>
      </c>
      <c r="R50" s="247">
        <v>60</v>
      </c>
      <c r="S50" s="247">
        <v>60</v>
      </c>
      <c r="T50" s="247">
        <v>5</v>
      </c>
      <c r="U50" s="247">
        <v>72</v>
      </c>
      <c r="V50" s="247">
        <v>3</v>
      </c>
      <c r="W50" s="247"/>
      <c r="X50" s="247"/>
      <c r="Y50" s="247"/>
      <c r="Z50" s="247">
        <f t="shared" si="0"/>
        <v>530</v>
      </c>
      <c r="AA50" s="247"/>
      <c r="AB50" s="247">
        <v>10</v>
      </c>
      <c r="AC50" s="247">
        <v>10</v>
      </c>
      <c r="AD50" s="247">
        <v>10</v>
      </c>
      <c r="AE50" s="247">
        <v>10</v>
      </c>
      <c r="AF50" s="247">
        <v>10</v>
      </c>
      <c r="AG50" s="247">
        <v>10</v>
      </c>
      <c r="AH50" s="247">
        <v>10</v>
      </c>
      <c r="AI50" s="247"/>
      <c r="AJ50" s="247"/>
      <c r="AK50" s="247"/>
      <c r="AL50" s="247"/>
      <c r="AM50" s="247">
        <f t="shared" si="7"/>
        <v>60</v>
      </c>
      <c r="AN50" s="247">
        <v>10</v>
      </c>
      <c r="AO50" s="247">
        <v>10</v>
      </c>
      <c r="AP50" s="247">
        <v>10</v>
      </c>
      <c r="AQ50" s="247">
        <v>10</v>
      </c>
      <c r="AR50" s="247">
        <v>10</v>
      </c>
      <c r="AS50" s="247">
        <f t="shared" si="2"/>
        <v>50</v>
      </c>
      <c r="AT50" s="247"/>
      <c r="AU50" s="247"/>
      <c r="AV50" s="247"/>
      <c r="AW50" s="247">
        <f t="shared" si="3"/>
        <v>0</v>
      </c>
      <c r="AX50" s="247"/>
      <c r="AY50" s="247"/>
      <c r="AZ50" s="247"/>
      <c r="BA50" s="247"/>
      <c r="BB50" s="247"/>
      <c r="BC50" s="247"/>
      <c r="BD50" s="247"/>
      <c r="BE50" s="247"/>
      <c r="BF50" s="116"/>
      <c r="BG50" s="248">
        <f t="shared" si="4"/>
        <v>0</v>
      </c>
      <c r="BH50" s="253">
        <f t="shared" si="6"/>
        <v>956</v>
      </c>
      <c r="BI50" s="38">
        <f>'10-φπα'!F50</f>
        <v>-16.8</v>
      </c>
    </row>
    <row r="51" spans="1:61" s="19" customFormat="1">
      <c r="A51" s="28">
        <f>'1-συμβολαια'!A51</f>
        <v>0</v>
      </c>
      <c r="B51" s="246">
        <f>'1-συμβολαια'!C51</f>
        <v>0</v>
      </c>
      <c r="C51" s="257">
        <f>'5-αντίγραφα'!AF51</f>
        <v>26</v>
      </c>
      <c r="D51" s="257">
        <f>'5-αντίγραφα'!O51+'5-αντίγραφα'!S51+'5-αντίγραφα'!U51+'5-αντίγραφα'!AC51</f>
        <v>6</v>
      </c>
      <c r="E51" s="253">
        <f>'6-μεταγραφή'!P51</f>
        <v>40</v>
      </c>
      <c r="F51" s="253">
        <f>'6-μεταγραφή'!O51</f>
        <v>0</v>
      </c>
      <c r="G51" s="254">
        <f>'6-μεταγραφή'!Q51</f>
        <v>0</v>
      </c>
      <c r="H51" s="253">
        <f>'7-προςΔΟΥ'!U51</f>
        <v>50</v>
      </c>
      <c r="I51" s="253">
        <f>'7-προςΔΟΥ'!P51</f>
        <v>0</v>
      </c>
      <c r="J51" s="253">
        <f>'7-προςΔΟΥ'!V51</f>
        <v>200</v>
      </c>
      <c r="K51" s="116">
        <v>30</v>
      </c>
      <c r="L51" s="116">
        <v>30</v>
      </c>
      <c r="M51" s="247">
        <v>30</v>
      </c>
      <c r="N51" s="247">
        <v>60</v>
      </c>
      <c r="O51" s="247">
        <v>60</v>
      </c>
      <c r="P51" s="247">
        <v>60</v>
      </c>
      <c r="Q51" s="247">
        <v>60</v>
      </c>
      <c r="R51" s="247">
        <v>60</v>
      </c>
      <c r="S51" s="247">
        <v>60</v>
      </c>
      <c r="T51" s="247">
        <v>5</v>
      </c>
      <c r="U51" s="247">
        <v>72</v>
      </c>
      <c r="V51" s="247">
        <v>3</v>
      </c>
      <c r="W51" s="247"/>
      <c r="X51" s="247"/>
      <c r="Y51" s="247"/>
      <c r="Z51" s="247">
        <f t="shared" si="0"/>
        <v>530</v>
      </c>
      <c r="AA51" s="247"/>
      <c r="AB51" s="247">
        <v>10</v>
      </c>
      <c r="AC51" s="247">
        <v>10</v>
      </c>
      <c r="AD51" s="247">
        <v>10</v>
      </c>
      <c r="AE51" s="247">
        <v>10</v>
      </c>
      <c r="AF51" s="247">
        <v>10</v>
      </c>
      <c r="AG51" s="247">
        <v>10</v>
      </c>
      <c r="AH51" s="247">
        <v>10</v>
      </c>
      <c r="AI51" s="247"/>
      <c r="AJ51" s="247"/>
      <c r="AK51" s="247"/>
      <c r="AL51" s="247"/>
      <c r="AM51" s="247">
        <f t="shared" si="7"/>
        <v>60</v>
      </c>
      <c r="AN51" s="247">
        <v>10</v>
      </c>
      <c r="AO51" s="247">
        <v>10</v>
      </c>
      <c r="AP51" s="247">
        <v>10</v>
      </c>
      <c r="AQ51" s="247">
        <v>10</v>
      </c>
      <c r="AR51" s="247">
        <v>10</v>
      </c>
      <c r="AS51" s="247">
        <f t="shared" si="2"/>
        <v>50</v>
      </c>
      <c r="AT51" s="247"/>
      <c r="AU51" s="247"/>
      <c r="AV51" s="247"/>
      <c r="AW51" s="247">
        <f t="shared" si="3"/>
        <v>0</v>
      </c>
      <c r="AX51" s="247"/>
      <c r="AY51" s="247"/>
      <c r="AZ51" s="247"/>
      <c r="BA51" s="247"/>
      <c r="BB51" s="247"/>
      <c r="BC51" s="247"/>
      <c r="BD51" s="247"/>
      <c r="BE51" s="247"/>
      <c r="BF51" s="116"/>
      <c r="BG51" s="248">
        <f t="shared" si="4"/>
        <v>0</v>
      </c>
      <c r="BH51" s="253">
        <f t="shared" si="6"/>
        <v>956</v>
      </c>
      <c r="BI51" s="38">
        <f>'10-φπα'!F51</f>
        <v>229.44</v>
      </c>
    </row>
    <row r="52" spans="1:61" s="19" customFormat="1">
      <c r="A52" s="28">
        <f>'1-συμβολαια'!A52</f>
        <v>0</v>
      </c>
      <c r="B52" s="246">
        <f>'1-συμβολαια'!C52</f>
        <v>0</v>
      </c>
      <c r="C52" s="257">
        <f>'5-αντίγραφα'!AF52</f>
        <v>26</v>
      </c>
      <c r="D52" s="257">
        <f>'5-αντίγραφα'!O52+'5-αντίγραφα'!S52+'5-αντίγραφα'!U52+'5-αντίγραφα'!AC52</f>
        <v>6</v>
      </c>
      <c r="E52" s="253">
        <f>'6-μεταγραφή'!P52</f>
        <v>40</v>
      </c>
      <c r="F52" s="253">
        <f>'6-μεταγραφή'!O52</f>
        <v>0</v>
      </c>
      <c r="G52" s="254">
        <f>'6-μεταγραφή'!Q52</f>
        <v>0</v>
      </c>
      <c r="H52" s="253">
        <f>'7-προςΔΟΥ'!U52</f>
        <v>50</v>
      </c>
      <c r="I52" s="253">
        <f>'7-προςΔΟΥ'!P52</f>
        <v>0</v>
      </c>
      <c r="J52" s="253">
        <f>'7-προςΔΟΥ'!V52</f>
        <v>200</v>
      </c>
      <c r="K52" s="116">
        <v>30</v>
      </c>
      <c r="L52" s="116">
        <v>30</v>
      </c>
      <c r="M52" s="247">
        <v>30</v>
      </c>
      <c r="N52" s="247">
        <v>60</v>
      </c>
      <c r="O52" s="247">
        <v>60</v>
      </c>
      <c r="P52" s="247">
        <v>60</v>
      </c>
      <c r="Q52" s="247">
        <v>60</v>
      </c>
      <c r="R52" s="247">
        <v>60</v>
      </c>
      <c r="S52" s="247">
        <v>60</v>
      </c>
      <c r="T52" s="247">
        <v>5</v>
      </c>
      <c r="U52" s="247">
        <v>72</v>
      </c>
      <c r="V52" s="247">
        <v>3</v>
      </c>
      <c r="W52" s="247"/>
      <c r="X52" s="247"/>
      <c r="Y52" s="247"/>
      <c r="Z52" s="247">
        <f t="shared" si="0"/>
        <v>530</v>
      </c>
      <c r="AA52" s="247"/>
      <c r="AB52" s="247">
        <v>10</v>
      </c>
      <c r="AC52" s="247">
        <v>10</v>
      </c>
      <c r="AD52" s="247">
        <v>10</v>
      </c>
      <c r="AE52" s="247">
        <v>10</v>
      </c>
      <c r="AF52" s="247">
        <v>10</v>
      </c>
      <c r="AG52" s="247">
        <v>10</v>
      </c>
      <c r="AH52" s="247">
        <v>10</v>
      </c>
      <c r="AI52" s="247"/>
      <c r="AJ52" s="247"/>
      <c r="AK52" s="247"/>
      <c r="AL52" s="247"/>
      <c r="AM52" s="247">
        <f t="shared" si="7"/>
        <v>60</v>
      </c>
      <c r="AN52" s="247">
        <v>10</v>
      </c>
      <c r="AO52" s="247">
        <v>10</v>
      </c>
      <c r="AP52" s="247">
        <v>10</v>
      </c>
      <c r="AQ52" s="247">
        <v>10</v>
      </c>
      <c r="AR52" s="247">
        <v>10</v>
      </c>
      <c r="AS52" s="247">
        <f t="shared" si="2"/>
        <v>50</v>
      </c>
      <c r="AT52" s="247"/>
      <c r="AU52" s="247"/>
      <c r="AV52" s="247"/>
      <c r="AW52" s="247">
        <f t="shared" si="3"/>
        <v>0</v>
      </c>
      <c r="AX52" s="247"/>
      <c r="AY52" s="247"/>
      <c r="AZ52" s="247"/>
      <c r="BA52" s="247"/>
      <c r="BB52" s="247"/>
      <c r="BC52" s="247"/>
      <c r="BD52" s="247"/>
      <c r="BE52" s="247"/>
      <c r="BF52" s="116"/>
      <c r="BG52" s="248">
        <f t="shared" si="4"/>
        <v>0</v>
      </c>
      <c r="BH52" s="253">
        <f t="shared" si="6"/>
        <v>956</v>
      </c>
      <c r="BI52" s="38">
        <f>'10-φπα'!F52</f>
        <v>229.44</v>
      </c>
    </row>
    <row r="53" spans="1:61" s="19" customFormat="1">
      <c r="A53" s="28">
        <f>'1-συμβολαια'!A53</f>
        <v>0</v>
      </c>
      <c r="B53" s="246">
        <f>'1-συμβολαια'!C53</f>
        <v>0</v>
      </c>
      <c r="C53" s="257">
        <f>'5-αντίγραφα'!AF53</f>
        <v>26</v>
      </c>
      <c r="D53" s="257">
        <f>'5-αντίγραφα'!O53+'5-αντίγραφα'!S53+'5-αντίγραφα'!U53+'5-αντίγραφα'!AC53</f>
        <v>6</v>
      </c>
      <c r="E53" s="253">
        <f>'6-μεταγραφή'!P53</f>
        <v>40</v>
      </c>
      <c r="F53" s="253">
        <f>'6-μεταγραφή'!O53</f>
        <v>0</v>
      </c>
      <c r="G53" s="254">
        <f>'6-μεταγραφή'!Q53</f>
        <v>0</v>
      </c>
      <c r="H53" s="253">
        <f>'7-προςΔΟΥ'!U53</f>
        <v>50</v>
      </c>
      <c r="I53" s="253">
        <f>'7-προςΔΟΥ'!P53</f>
        <v>0</v>
      </c>
      <c r="J53" s="253">
        <f>'7-προςΔΟΥ'!V53</f>
        <v>200</v>
      </c>
      <c r="K53" s="116">
        <v>30</v>
      </c>
      <c r="L53" s="116">
        <v>30</v>
      </c>
      <c r="M53" s="247">
        <v>30</v>
      </c>
      <c r="N53" s="247">
        <v>60</v>
      </c>
      <c r="O53" s="247">
        <v>60</v>
      </c>
      <c r="P53" s="247">
        <v>60</v>
      </c>
      <c r="Q53" s="247">
        <v>60</v>
      </c>
      <c r="R53" s="247">
        <v>60</v>
      </c>
      <c r="S53" s="247">
        <v>60</v>
      </c>
      <c r="T53" s="247">
        <v>5</v>
      </c>
      <c r="U53" s="247">
        <v>72</v>
      </c>
      <c r="V53" s="247">
        <v>3</v>
      </c>
      <c r="W53" s="247"/>
      <c r="X53" s="247"/>
      <c r="Y53" s="247"/>
      <c r="Z53" s="247">
        <f t="shared" si="0"/>
        <v>530</v>
      </c>
      <c r="AA53" s="247"/>
      <c r="AB53" s="247">
        <v>10</v>
      </c>
      <c r="AC53" s="247">
        <v>10</v>
      </c>
      <c r="AD53" s="247">
        <v>10</v>
      </c>
      <c r="AE53" s="247">
        <v>10</v>
      </c>
      <c r="AF53" s="247">
        <v>10</v>
      </c>
      <c r="AG53" s="247">
        <v>10</v>
      </c>
      <c r="AH53" s="247">
        <v>10</v>
      </c>
      <c r="AI53" s="247"/>
      <c r="AJ53" s="247"/>
      <c r="AK53" s="247"/>
      <c r="AL53" s="247"/>
      <c r="AM53" s="247">
        <f t="shared" si="7"/>
        <v>60</v>
      </c>
      <c r="AN53" s="247">
        <v>10</v>
      </c>
      <c r="AO53" s="247">
        <v>10</v>
      </c>
      <c r="AP53" s="247">
        <v>10</v>
      </c>
      <c r="AQ53" s="247">
        <v>10</v>
      </c>
      <c r="AR53" s="247">
        <v>10</v>
      </c>
      <c r="AS53" s="247">
        <f t="shared" si="2"/>
        <v>50</v>
      </c>
      <c r="AT53" s="247"/>
      <c r="AU53" s="247"/>
      <c r="AV53" s="247"/>
      <c r="AW53" s="247">
        <f t="shared" si="3"/>
        <v>0</v>
      </c>
      <c r="AX53" s="247"/>
      <c r="AY53" s="247"/>
      <c r="AZ53" s="247"/>
      <c r="BA53" s="247"/>
      <c r="BB53" s="247"/>
      <c r="BC53" s="247"/>
      <c r="BD53" s="247"/>
      <c r="BE53" s="247"/>
      <c r="BF53" s="116"/>
      <c r="BG53" s="248">
        <f t="shared" si="4"/>
        <v>0</v>
      </c>
      <c r="BH53" s="253">
        <f t="shared" si="6"/>
        <v>956</v>
      </c>
      <c r="BI53" s="38">
        <f>'10-φπα'!F53</f>
        <v>229.44</v>
      </c>
    </row>
    <row r="54" spans="1:61" s="19" customFormat="1">
      <c r="A54" s="28">
        <f>'1-συμβολαια'!A54</f>
        <v>0</v>
      </c>
      <c r="B54" s="246">
        <f>'1-συμβολαια'!C54</f>
        <v>0</v>
      </c>
      <c r="C54" s="257">
        <f>'5-αντίγραφα'!AF54</f>
        <v>26</v>
      </c>
      <c r="D54" s="257">
        <f>'5-αντίγραφα'!O54+'5-αντίγραφα'!S54+'5-αντίγραφα'!U54+'5-αντίγραφα'!AC54</f>
        <v>6</v>
      </c>
      <c r="E54" s="253">
        <f>'6-μεταγραφή'!P54</f>
        <v>40</v>
      </c>
      <c r="F54" s="253">
        <f>'6-μεταγραφή'!O54</f>
        <v>0</v>
      </c>
      <c r="G54" s="254">
        <f>'6-μεταγραφή'!Q54</f>
        <v>0</v>
      </c>
      <c r="H54" s="253">
        <f>'7-προςΔΟΥ'!U54</f>
        <v>50</v>
      </c>
      <c r="I54" s="253">
        <f>'7-προςΔΟΥ'!P54</f>
        <v>0</v>
      </c>
      <c r="J54" s="253">
        <f>'7-προςΔΟΥ'!V54</f>
        <v>200</v>
      </c>
      <c r="K54" s="116">
        <v>30</v>
      </c>
      <c r="L54" s="116">
        <v>30</v>
      </c>
      <c r="M54" s="247">
        <v>30</v>
      </c>
      <c r="N54" s="247">
        <v>60</v>
      </c>
      <c r="O54" s="247">
        <v>60</v>
      </c>
      <c r="P54" s="247">
        <v>60</v>
      </c>
      <c r="Q54" s="247">
        <v>60</v>
      </c>
      <c r="R54" s="247">
        <v>60</v>
      </c>
      <c r="S54" s="247">
        <v>60</v>
      </c>
      <c r="T54" s="247">
        <v>5</v>
      </c>
      <c r="U54" s="247">
        <v>72</v>
      </c>
      <c r="V54" s="247">
        <v>3</v>
      </c>
      <c r="W54" s="247"/>
      <c r="X54" s="247"/>
      <c r="Y54" s="247"/>
      <c r="Z54" s="247">
        <f t="shared" si="0"/>
        <v>530</v>
      </c>
      <c r="AA54" s="247"/>
      <c r="AB54" s="247">
        <v>10</v>
      </c>
      <c r="AC54" s="247">
        <v>10</v>
      </c>
      <c r="AD54" s="247">
        <v>10</v>
      </c>
      <c r="AE54" s="247">
        <v>10</v>
      </c>
      <c r="AF54" s="247">
        <v>10</v>
      </c>
      <c r="AG54" s="247">
        <v>10</v>
      </c>
      <c r="AH54" s="247">
        <v>10</v>
      </c>
      <c r="AI54" s="247"/>
      <c r="AJ54" s="247"/>
      <c r="AK54" s="247"/>
      <c r="AL54" s="247"/>
      <c r="AM54" s="247">
        <f t="shared" si="7"/>
        <v>60</v>
      </c>
      <c r="AN54" s="247">
        <v>10</v>
      </c>
      <c r="AO54" s="247">
        <v>10</v>
      </c>
      <c r="AP54" s="247">
        <v>10</v>
      </c>
      <c r="AQ54" s="247">
        <v>10</v>
      </c>
      <c r="AR54" s="247">
        <v>10</v>
      </c>
      <c r="AS54" s="247">
        <f t="shared" si="2"/>
        <v>50</v>
      </c>
      <c r="AT54" s="247"/>
      <c r="AU54" s="247"/>
      <c r="AV54" s="247"/>
      <c r="AW54" s="247">
        <f t="shared" si="3"/>
        <v>0</v>
      </c>
      <c r="AX54" s="247"/>
      <c r="AY54" s="247"/>
      <c r="AZ54" s="247"/>
      <c r="BA54" s="247"/>
      <c r="BB54" s="247"/>
      <c r="BC54" s="247"/>
      <c r="BD54" s="247"/>
      <c r="BE54" s="247"/>
      <c r="BF54" s="116"/>
      <c r="BG54" s="248">
        <f t="shared" si="4"/>
        <v>0</v>
      </c>
      <c r="BH54" s="253">
        <f t="shared" si="6"/>
        <v>956</v>
      </c>
      <c r="BI54" s="38">
        <f>'10-φπα'!F54</f>
        <v>229.44</v>
      </c>
    </row>
    <row r="55" spans="1:61" s="19" customFormat="1">
      <c r="A55" s="28">
        <f>'1-συμβολαια'!A55</f>
        <v>0</v>
      </c>
      <c r="B55" s="246">
        <f>'1-συμβολαια'!C55</f>
        <v>0</v>
      </c>
      <c r="C55" s="257">
        <f>'5-αντίγραφα'!AF55</f>
        <v>26</v>
      </c>
      <c r="D55" s="257">
        <f>'5-αντίγραφα'!O55+'5-αντίγραφα'!S55+'5-αντίγραφα'!U55+'5-αντίγραφα'!AC55</f>
        <v>6</v>
      </c>
      <c r="E55" s="253">
        <f>'6-μεταγραφή'!P55</f>
        <v>40</v>
      </c>
      <c r="F55" s="253">
        <f>'6-μεταγραφή'!O55</f>
        <v>0</v>
      </c>
      <c r="G55" s="254">
        <f>'6-μεταγραφή'!Q55</f>
        <v>0</v>
      </c>
      <c r="H55" s="253">
        <f>'7-προςΔΟΥ'!U55</f>
        <v>50</v>
      </c>
      <c r="I55" s="253">
        <f>'7-προςΔΟΥ'!P55</f>
        <v>0</v>
      </c>
      <c r="J55" s="253">
        <f>'7-προςΔΟΥ'!V55</f>
        <v>200</v>
      </c>
      <c r="K55" s="116">
        <v>30</v>
      </c>
      <c r="L55" s="116">
        <v>30</v>
      </c>
      <c r="M55" s="247">
        <v>30</v>
      </c>
      <c r="N55" s="247">
        <v>60</v>
      </c>
      <c r="O55" s="247">
        <v>60</v>
      </c>
      <c r="P55" s="247">
        <v>60</v>
      </c>
      <c r="Q55" s="247">
        <v>60</v>
      </c>
      <c r="R55" s="247">
        <v>60</v>
      </c>
      <c r="S55" s="247">
        <v>60</v>
      </c>
      <c r="T55" s="247">
        <v>5</v>
      </c>
      <c r="U55" s="247">
        <v>72</v>
      </c>
      <c r="V55" s="247">
        <v>3</v>
      </c>
      <c r="W55" s="247"/>
      <c r="X55" s="247"/>
      <c r="Y55" s="247"/>
      <c r="Z55" s="247">
        <f t="shared" si="0"/>
        <v>530</v>
      </c>
      <c r="AA55" s="247"/>
      <c r="AB55" s="247">
        <v>10</v>
      </c>
      <c r="AC55" s="247">
        <v>10</v>
      </c>
      <c r="AD55" s="247">
        <v>10</v>
      </c>
      <c r="AE55" s="247">
        <v>10</v>
      </c>
      <c r="AF55" s="247">
        <v>10</v>
      </c>
      <c r="AG55" s="247">
        <v>10</v>
      </c>
      <c r="AH55" s="247">
        <v>10</v>
      </c>
      <c r="AI55" s="247"/>
      <c r="AJ55" s="247"/>
      <c r="AK55" s="247"/>
      <c r="AL55" s="247"/>
      <c r="AM55" s="247">
        <f t="shared" si="7"/>
        <v>60</v>
      </c>
      <c r="AN55" s="247">
        <v>10</v>
      </c>
      <c r="AO55" s="247">
        <v>10</v>
      </c>
      <c r="AP55" s="247">
        <v>10</v>
      </c>
      <c r="AQ55" s="247">
        <v>10</v>
      </c>
      <c r="AR55" s="247">
        <v>10</v>
      </c>
      <c r="AS55" s="247">
        <f t="shared" si="2"/>
        <v>50</v>
      </c>
      <c r="AT55" s="247"/>
      <c r="AU55" s="247"/>
      <c r="AV55" s="247"/>
      <c r="AW55" s="247">
        <f t="shared" si="3"/>
        <v>0</v>
      </c>
      <c r="AX55" s="247"/>
      <c r="AY55" s="247"/>
      <c r="AZ55" s="247"/>
      <c r="BA55" s="247"/>
      <c r="BB55" s="247"/>
      <c r="BC55" s="247"/>
      <c r="BD55" s="247"/>
      <c r="BE55" s="247"/>
      <c r="BF55" s="116"/>
      <c r="BG55" s="248">
        <f t="shared" si="4"/>
        <v>0</v>
      </c>
      <c r="BH55" s="253">
        <f t="shared" si="6"/>
        <v>956</v>
      </c>
      <c r="BI55" s="38">
        <f>'10-φπα'!F55</f>
        <v>229.44</v>
      </c>
    </row>
    <row r="56" spans="1:61" s="19" customFormat="1">
      <c r="A56" s="28">
        <f>'1-συμβολαια'!A56</f>
        <v>0</v>
      </c>
      <c r="B56" s="246">
        <f>'1-συμβολαια'!C56</f>
        <v>0</v>
      </c>
      <c r="C56" s="257">
        <f>'5-αντίγραφα'!AF56</f>
        <v>26</v>
      </c>
      <c r="D56" s="257">
        <f>'5-αντίγραφα'!O56+'5-αντίγραφα'!S56+'5-αντίγραφα'!U56+'5-αντίγραφα'!AC56</f>
        <v>6</v>
      </c>
      <c r="E56" s="253">
        <f>'6-μεταγραφή'!P56</f>
        <v>40</v>
      </c>
      <c r="F56" s="253">
        <f>'6-μεταγραφή'!O56</f>
        <v>0</v>
      </c>
      <c r="G56" s="254">
        <f>'6-μεταγραφή'!Q56</f>
        <v>0</v>
      </c>
      <c r="H56" s="253">
        <f>'7-προςΔΟΥ'!U56</f>
        <v>50</v>
      </c>
      <c r="I56" s="253">
        <f>'7-προςΔΟΥ'!P56</f>
        <v>0</v>
      </c>
      <c r="J56" s="253">
        <f>'7-προςΔΟΥ'!V56</f>
        <v>200</v>
      </c>
      <c r="K56" s="116">
        <v>30</v>
      </c>
      <c r="L56" s="116">
        <v>30</v>
      </c>
      <c r="M56" s="247">
        <v>30</v>
      </c>
      <c r="N56" s="247">
        <v>60</v>
      </c>
      <c r="O56" s="247">
        <v>60</v>
      </c>
      <c r="P56" s="247">
        <v>60</v>
      </c>
      <c r="Q56" s="247">
        <v>60</v>
      </c>
      <c r="R56" s="247">
        <v>60</v>
      </c>
      <c r="S56" s="247">
        <v>60</v>
      </c>
      <c r="T56" s="247">
        <v>5</v>
      </c>
      <c r="U56" s="247">
        <v>72</v>
      </c>
      <c r="V56" s="247">
        <v>3</v>
      </c>
      <c r="W56" s="247"/>
      <c r="X56" s="247"/>
      <c r="Y56" s="247"/>
      <c r="Z56" s="247">
        <f t="shared" si="0"/>
        <v>530</v>
      </c>
      <c r="AA56" s="247"/>
      <c r="AB56" s="247">
        <v>10</v>
      </c>
      <c r="AC56" s="247">
        <v>10</v>
      </c>
      <c r="AD56" s="247">
        <v>10</v>
      </c>
      <c r="AE56" s="247">
        <v>10</v>
      </c>
      <c r="AF56" s="247">
        <v>10</v>
      </c>
      <c r="AG56" s="247">
        <v>10</v>
      </c>
      <c r="AH56" s="247">
        <v>10</v>
      </c>
      <c r="AI56" s="247"/>
      <c r="AJ56" s="247"/>
      <c r="AK56" s="247"/>
      <c r="AL56" s="247"/>
      <c r="AM56" s="247">
        <f t="shared" si="7"/>
        <v>60</v>
      </c>
      <c r="AN56" s="247">
        <v>10</v>
      </c>
      <c r="AO56" s="247">
        <v>10</v>
      </c>
      <c r="AP56" s="247">
        <v>10</v>
      </c>
      <c r="AQ56" s="247">
        <v>10</v>
      </c>
      <c r="AR56" s="247">
        <v>10</v>
      </c>
      <c r="AS56" s="247">
        <f t="shared" si="2"/>
        <v>50</v>
      </c>
      <c r="AT56" s="247"/>
      <c r="AU56" s="247"/>
      <c r="AV56" s="247"/>
      <c r="AW56" s="247">
        <f t="shared" si="3"/>
        <v>0</v>
      </c>
      <c r="AX56" s="247"/>
      <c r="AY56" s="247"/>
      <c r="AZ56" s="247"/>
      <c r="BA56" s="247"/>
      <c r="BB56" s="247"/>
      <c r="BC56" s="247"/>
      <c r="BD56" s="247"/>
      <c r="BE56" s="247"/>
      <c r="BF56" s="116"/>
      <c r="BG56" s="248">
        <f t="shared" si="4"/>
        <v>0</v>
      </c>
      <c r="BH56" s="253">
        <f t="shared" si="6"/>
        <v>956</v>
      </c>
      <c r="BI56" s="38">
        <f>'10-φπα'!F56</f>
        <v>229.44</v>
      </c>
    </row>
    <row r="57" spans="1:61" s="19" customFormat="1">
      <c r="A57" s="28">
        <f>'1-συμβολαια'!A57</f>
        <v>0</v>
      </c>
      <c r="B57" s="246">
        <f>'1-συμβολαια'!C57</f>
        <v>0</v>
      </c>
      <c r="C57" s="257">
        <f>'5-αντίγραφα'!AF57</f>
        <v>26</v>
      </c>
      <c r="D57" s="257">
        <f>'5-αντίγραφα'!O57+'5-αντίγραφα'!S57+'5-αντίγραφα'!U57+'5-αντίγραφα'!AC57</f>
        <v>6</v>
      </c>
      <c r="E57" s="253">
        <f>'6-μεταγραφή'!P57</f>
        <v>40</v>
      </c>
      <c r="F57" s="253">
        <f>'6-μεταγραφή'!O57</f>
        <v>0</v>
      </c>
      <c r="G57" s="254">
        <f>'6-μεταγραφή'!Q57</f>
        <v>0</v>
      </c>
      <c r="H57" s="253">
        <f>'7-προςΔΟΥ'!U57</f>
        <v>50</v>
      </c>
      <c r="I57" s="253">
        <f>'7-προςΔΟΥ'!P57</f>
        <v>0</v>
      </c>
      <c r="J57" s="253">
        <f>'7-προςΔΟΥ'!V57</f>
        <v>200</v>
      </c>
      <c r="K57" s="116">
        <v>30</v>
      </c>
      <c r="L57" s="116">
        <v>30</v>
      </c>
      <c r="M57" s="247">
        <v>30</v>
      </c>
      <c r="N57" s="247">
        <v>60</v>
      </c>
      <c r="O57" s="247">
        <v>60</v>
      </c>
      <c r="P57" s="247">
        <v>60</v>
      </c>
      <c r="Q57" s="247">
        <v>60</v>
      </c>
      <c r="R57" s="247">
        <v>60</v>
      </c>
      <c r="S57" s="247">
        <v>60</v>
      </c>
      <c r="T57" s="247">
        <v>5</v>
      </c>
      <c r="U57" s="247">
        <v>72</v>
      </c>
      <c r="V57" s="247">
        <v>3</v>
      </c>
      <c r="W57" s="247"/>
      <c r="X57" s="247"/>
      <c r="Y57" s="247"/>
      <c r="Z57" s="247">
        <f t="shared" si="0"/>
        <v>530</v>
      </c>
      <c r="AA57" s="247"/>
      <c r="AB57" s="247">
        <v>10</v>
      </c>
      <c r="AC57" s="247">
        <v>10</v>
      </c>
      <c r="AD57" s="247">
        <v>10</v>
      </c>
      <c r="AE57" s="247">
        <v>10</v>
      </c>
      <c r="AF57" s="247">
        <v>10</v>
      </c>
      <c r="AG57" s="247">
        <v>10</v>
      </c>
      <c r="AH57" s="247">
        <v>10</v>
      </c>
      <c r="AI57" s="247"/>
      <c r="AJ57" s="247"/>
      <c r="AK57" s="247"/>
      <c r="AL57" s="247"/>
      <c r="AM57" s="247">
        <f t="shared" si="7"/>
        <v>60</v>
      </c>
      <c r="AN57" s="247">
        <v>10</v>
      </c>
      <c r="AO57" s="247">
        <v>10</v>
      </c>
      <c r="AP57" s="247">
        <v>10</v>
      </c>
      <c r="AQ57" s="247">
        <v>10</v>
      </c>
      <c r="AR57" s="247">
        <v>10</v>
      </c>
      <c r="AS57" s="247">
        <f t="shared" si="2"/>
        <v>50</v>
      </c>
      <c r="AT57" s="247"/>
      <c r="AU57" s="247"/>
      <c r="AV57" s="247"/>
      <c r="AW57" s="247">
        <f t="shared" si="3"/>
        <v>0</v>
      </c>
      <c r="AX57" s="247"/>
      <c r="AY57" s="247"/>
      <c r="AZ57" s="247"/>
      <c r="BA57" s="247"/>
      <c r="BB57" s="247"/>
      <c r="BC57" s="247"/>
      <c r="BD57" s="247"/>
      <c r="BE57" s="247"/>
      <c r="BF57" s="116"/>
      <c r="BG57" s="248">
        <f t="shared" si="4"/>
        <v>0</v>
      </c>
      <c r="BH57" s="253">
        <f t="shared" si="6"/>
        <v>956</v>
      </c>
      <c r="BI57" s="38">
        <f>'10-φπα'!F57</f>
        <v>229.44</v>
      </c>
    </row>
    <row r="58" spans="1:61" s="19" customFormat="1">
      <c r="A58" s="28">
        <f>'1-συμβολαια'!A58</f>
        <v>0</v>
      </c>
      <c r="B58" s="246">
        <f>'1-συμβολαια'!C58</f>
        <v>0</v>
      </c>
      <c r="C58" s="257">
        <f>'5-αντίγραφα'!AF58</f>
        <v>26</v>
      </c>
      <c r="D58" s="257">
        <f>'5-αντίγραφα'!O58+'5-αντίγραφα'!S58+'5-αντίγραφα'!U58+'5-αντίγραφα'!AC58</f>
        <v>6</v>
      </c>
      <c r="E58" s="253">
        <f>'6-μεταγραφή'!P58</f>
        <v>40</v>
      </c>
      <c r="F58" s="253">
        <f>'6-μεταγραφή'!O58</f>
        <v>0</v>
      </c>
      <c r="G58" s="254">
        <f>'6-μεταγραφή'!Q58</f>
        <v>0</v>
      </c>
      <c r="H58" s="253">
        <f>'7-προςΔΟΥ'!U58</f>
        <v>50</v>
      </c>
      <c r="I58" s="253">
        <f>'7-προςΔΟΥ'!P58</f>
        <v>0</v>
      </c>
      <c r="J58" s="253">
        <f>'7-προςΔΟΥ'!V58</f>
        <v>200</v>
      </c>
      <c r="K58" s="116">
        <v>30</v>
      </c>
      <c r="L58" s="116">
        <v>30</v>
      </c>
      <c r="M58" s="247">
        <v>30</v>
      </c>
      <c r="N58" s="247">
        <v>60</v>
      </c>
      <c r="O58" s="247">
        <v>60</v>
      </c>
      <c r="P58" s="247">
        <v>60</v>
      </c>
      <c r="Q58" s="247">
        <v>60</v>
      </c>
      <c r="R58" s="247">
        <v>60</v>
      </c>
      <c r="S58" s="247">
        <v>60</v>
      </c>
      <c r="T58" s="247">
        <v>5</v>
      </c>
      <c r="U58" s="247">
        <v>72</v>
      </c>
      <c r="V58" s="247">
        <v>3</v>
      </c>
      <c r="W58" s="247"/>
      <c r="X58" s="247"/>
      <c r="Y58" s="247"/>
      <c r="Z58" s="247">
        <f t="shared" si="0"/>
        <v>530</v>
      </c>
      <c r="AA58" s="247"/>
      <c r="AB58" s="247">
        <v>10</v>
      </c>
      <c r="AC58" s="247">
        <v>10</v>
      </c>
      <c r="AD58" s="247">
        <v>10</v>
      </c>
      <c r="AE58" s="247">
        <v>10</v>
      </c>
      <c r="AF58" s="247">
        <v>10</v>
      </c>
      <c r="AG58" s="247">
        <v>10</v>
      </c>
      <c r="AH58" s="247">
        <v>10</v>
      </c>
      <c r="AI58" s="247"/>
      <c r="AJ58" s="247"/>
      <c r="AK58" s="247"/>
      <c r="AL58" s="247"/>
      <c r="AM58" s="247">
        <f t="shared" si="7"/>
        <v>60</v>
      </c>
      <c r="AN58" s="247">
        <v>10</v>
      </c>
      <c r="AO58" s="247">
        <v>10</v>
      </c>
      <c r="AP58" s="247">
        <v>10</v>
      </c>
      <c r="AQ58" s="247">
        <v>10</v>
      </c>
      <c r="AR58" s="247">
        <v>10</v>
      </c>
      <c r="AS58" s="247">
        <f t="shared" si="2"/>
        <v>50</v>
      </c>
      <c r="AT58" s="247"/>
      <c r="AU58" s="247"/>
      <c r="AV58" s="247"/>
      <c r="AW58" s="247">
        <f t="shared" si="3"/>
        <v>0</v>
      </c>
      <c r="AX58" s="247"/>
      <c r="AY58" s="247"/>
      <c r="AZ58" s="247"/>
      <c r="BA58" s="247"/>
      <c r="BB58" s="247"/>
      <c r="BC58" s="247"/>
      <c r="BD58" s="247"/>
      <c r="BE58" s="247"/>
      <c r="BF58" s="116"/>
      <c r="BG58" s="248">
        <f t="shared" si="4"/>
        <v>0</v>
      </c>
      <c r="BH58" s="253">
        <f t="shared" si="6"/>
        <v>956</v>
      </c>
      <c r="BI58" s="38">
        <f>'10-φπα'!F58</f>
        <v>229.44</v>
      </c>
    </row>
    <row r="59" spans="1:61" s="19" customFormat="1">
      <c r="A59" s="28">
        <f>'1-συμβολαια'!A59</f>
        <v>0</v>
      </c>
      <c r="B59" s="246">
        <f>'1-συμβολαια'!C59</f>
        <v>0</v>
      </c>
      <c r="C59" s="257">
        <f>'5-αντίγραφα'!AF59</f>
        <v>26</v>
      </c>
      <c r="D59" s="257">
        <f>'5-αντίγραφα'!O59+'5-αντίγραφα'!S59+'5-αντίγραφα'!U59+'5-αντίγραφα'!AC59</f>
        <v>6</v>
      </c>
      <c r="E59" s="253">
        <f>'6-μεταγραφή'!P59</f>
        <v>40</v>
      </c>
      <c r="F59" s="253">
        <f>'6-μεταγραφή'!O59</f>
        <v>0</v>
      </c>
      <c r="G59" s="254">
        <f>'6-μεταγραφή'!Q59</f>
        <v>0</v>
      </c>
      <c r="H59" s="253">
        <f>'7-προςΔΟΥ'!U59</f>
        <v>50</v>
      </c>
      <c r="I59" s="253">
        <f>'7-προςΔΟΥ'!P59</f>
        <v>0</v>
      </c>
      <c r="J59" s="253">
        <f>'7-προςΔΟΥ'!V59</f>
        <v>200</v>
      </c>
      <c r="K59" s="116">
        <v>30</v>
      </c>
      <c r="L59" s="116">
        <v>30</v>
      </c>
      <c r="M59" s="247">
        <v>30</v>
      </c>
      <c r="N59" s="247">
        <v>60</v>
      </c>
      <c r="O59" s="247">
        <v>60</v>
      </c>
      <c r="P59" s="247">
        <v>60</v>
      </c>
      <c r="Q59" s="247">
        <v>60</v>
      </c>
      <c r="R59" s="247">
        <v>60</v>
      </c>
      <c r="S59" s="247">
        <v>60</v>
      </c>
      <c r="T59" s="247">
        <v>5</v>
      </c>
      <c r="U59" s="247">
        <v>72</v>
      </c>
      <c r="V59" s="247">
        <v>3</v>
      </c>
      <c r="W59" s="247"/>
      <c r="X59" s="247"/>
      <c r="Y59" s="247"/>
      <c r="Z59" s="247">
        <f t="shared" si="0"/>
        <v>530</v>
      </c>
      <c r="AA59" s="247"/>
      <c r="AB59" s="247">
        <v>10</v>
      </c>
      <c r="AC59" s="247">
        <v>10</v>
      </c>
      <c r="AD59" s="247">
        <v>10</v>
      </c>
      <c r="AE59" s="247">
        <v>10</v>
      </c>
      <c r="AF59" s="247">
        <v>10</v>
      </c>
      <c r="AG59" s="247">
        <v>10</v>
      </c>
      <c r="AH59" s="247">
        <v>10</v>
      </c>
      <c r="AI59" s="247"/>
      <c r="AJ59" s="247"/>
      <c r="AK59" s="247"/>
      <c r="AL59" s="247"/>
      <c r="AM59" s="247">
        <f t="shared" si="7"/>
        <v>60</v>
      </c>
      <c r="AN59" s="247">
        <v>10</v>
      </c>
      <c r="AO59" s="247">
        <v>10</v>
      </c>
      <c r="AP59" s="247">
        <v>10</v>
      </c>
      <c r="AQ59" s="247">
        <v>10</v>
      </c>
      <c r="AR59" s="247">
        <v>10</v>
      </c>
      <c r="AS59" s="247">
        <f t="shared" si="2"/>
        <v>50</v>
      </c>
      <c r="AT59" s="247"/>
      <c r="AU59" s="247"/>
      <c r="AV59" s="247"/>
      <c r="AW59" s="247">
        <f t="shared" si="3"/>
        <v>0</v>
      </c>
      <c r="AX59" s="247"/>
      <c r="AY59" s="247"/>
      <c r="AZ59" s="247"/>
      <c r="BA59" s="247"/>
      <c r="BB59" s="247"/>
      <c r="BC59" s="247"/>
      <c r="BD59" s="247"/>
      <c r="BE59" s="247"/>
      <c r="BF59" s="116"/>
      <c r="BG59" s="248">
        <f t="shared" si="4"/>
        <v>0</v>
      </c>
      <c r="BH59" s="253">
        <f t="shared" si="6"/>
        <v>956</v>
      </c>
      <c r="BI59" s="38">
        <f>'10-φπα'!F59</f>
        <v>229.44</v>
      </c>
    </row>
    <row r="60" spans="1:61" s="19" customFormat="1">
      <c r="A60" s="28">
        <f>'1-συμβολαια'!A60</f>
        <v>0</v>
      </c>
      <c r="B60" s="246">
        <f>'1-συμβολαια'!C60</f>
        <v>0</v>
      </c>
      <c r="C60" s="257">
        <f>'5-αντίγραφα'!AF60</f>
        <v>26</v>
      </c>
      <c r="D60" s="257">
        <f>'5-αντίγραφα'!O60+'5-αντίγραφα'!S60+'5-αντίγραφα'!U60+'5-αντίγραφα'!AC60</f>
        <v>6</v>
      </c>
      <c r="E60" s="253">
        <f>'6-μεταγραφή'!P60</f>
        <v>40</v>
      </c>
      <c r="F60" s="253">
        <f>'6-μεταγραφή'!O60</f>
        <v>0</v>
      </c>
      <c r="G60" s="254">
        <f>'6-μεταγραφή'!Q60</f>
        <v>0</v>
      </c>
      <c r="H60" s="253">
        <f>'7-προςΔΟΥ'!U60</f>
        <v>50</v>
      </c>
      <c r="I60" s="253">
        <f>'7-προςΔΟΥ'!P60</f>
        <v>0</v>
      </c>
      <c r="J60" s="253">
        <f>'7-προςΔΟΥ'!V60</f>
        <v>200</v>
      </c>
      <c r="K60" s="116">
        <v>30</v>
      </c>
      <c r="L60" s="116">
        <v>30</v>
      </c>
      <c r="M60" s="247">
        <v>30</v>
      </c>
      <c r="N60" s="247">
        <v>60</v>
      </c>
      <c r="O60" s="247">
        <v>60</v>
      </c>
      <c r="P60" s="247">
        <v>60</v>
      </c>
      <c r="Q60" s="247">
        <v>60</v>
      </c>
      <c r="R60" s="247">
        <v>60</v>
      </c>
      <c r="S60" s="247">
        <v>60</v>
      </c>
      <c r="T60" s="247">
        <v>5</v>
      </c>
      <c r="U60" s="247">
        <v>72</v>
      </c>
      <c r="V60" s="247">
        <v>3</v>
      </c>
      <c r="W60" s="247"/>
      <c r="X60" s="247"/>
      <c r="Y60" s="247"/>
      <c r="Z60" s="247">
        <f t="shared" si="0"/>
        <v>530</v>
      </c>
      <c r="AA60" s="247"/>
      <c r="AB60" s="247">
        <v>10</v>
      </c>
      <c r="AC60" s="247">
        <v>10</v>
      </c>
      <c r="AD60" s="247">
        <v>10</v>
      </c>
      <c r="AE60" s="247">
        <v>10</v>
      </c>
      <c r="AF60" s="247">
        <v>10</v>
      </c>
      <c r="AG60" s="247">
        <v>10</v>
      </c>
      <c r="AH60" s="247">
        <v>10</v>
      </c>
      <c r="AI60" s="247"/>
      <c r="AJ60" s="247"/>
      <c r="AK60" s="247"/>
      <c r="AL60" s="247"/>
      <c r="AM60" s="247">
        <f t="shared" si="7"/>
        <v>60</v>
      </c>
      <c r="AN60" s="247">
        <v>10</v>
      </c>
      <c r="AO60" s="247">
        <v>10</v>
      </c>
      <c r="AP60" s="247">
        <v>10</v>
      </c>
      <c r="AQ60" s="247">
        <v>10</v>
      </c>
      <c r="AR60" s="247">
        <v>10</v>
      </c>
      <c r="AS60" s="247">
        <f t="shared" si="2"/>
        <v>50</v>
      </c>
      <c r="AT60" s="247"/>
      <c r="AU60" s="247"/>
      <c r="AV60" s="247"/>
      <c r="AW60" s="247">
        <f t="shared" si="3"/>
        <v>0</v>
      </c>
      <c r="AX60" s="247"/>
      <c r="AY60" s="247"/>
      <c r="AZ60" s="247"/>
      <c r="BA60" s="247"/>
      <c r="BB60" s="247"/>
      <c r="BC60" s="247"/>
      <c r="BD60" s="247"/>
      <c r="BE60" s="247"/>
      <c r="BF60" s="116"/>
      <c r="BG60" s="248">
        <f t="shared" si="4"/>
        <v>0</v>
      </c>
      <c r="BH60" s="253">
        <f t="shared" si="6"/>
        <v>956</v>
      </c>
      <c r="BI60" s="38">
        <f>'10-φπα'!F60</f>
        <v>229.44</v>
      </c>
    </row>
    <row r="61" spans="1:61" s="19" customFormat="1">
      <c r="A61" s="28">
        <f>'1-συμβολαια'!A61</f>
        <v>0</v>
      </c>
      <c r="B61" s="246">
        <f>'1-συμβολαια'!C61</f>
        <v>0</v>
      </c>
      <c r="C61" s="257">
        <f>'5-αντίγραφα'!AF61</f>
        <v>26</v>
      </c>
      <c r="D61" s="257">
        <f>'5-αντίγραφα'!O61+'5-αντίγραφα'!S61+'5-αντίγραφα'!U61+'5-αντίγραφα'!AC61</f>
        <v>6</v>
      </c>
      <c r="E61" s="253">
        <f>'6-μεταγραφή'!P61</f>
        <v>40</v>
      </c>
      <c r="F61" s="253">
        <f>'6-μεταγραφή'!O61</f>
        <v>0</v>
      </c>
      <c r="G61" s="254">
        <f>'6-μεταγραφή'!Q61</f>
        <v>0</v>
      </c>
      <c r="H61" s="253">
        <f>'7-προςΔΟΥ'!U61</f>
        <v>50</v>
      </c>
      <c r="I61" s="253">
        <f>'7-προςΔΟΥ'!P61</f>
        <v>0</v>
      </c>
      <c r="J61" s="253">
        <f>'7-προςΔΟΥ'!V61</f>
        <v>200</v>
      </c>
      <c r="K61" s="116">
        <v>30</v>
      </c>
      <c r="L61" s="116">
        <v>30</v>
      </c>
      <c r="M61" s="247">
        <v>30</v>
      </c>
      <c r="N61" s="247">
        <v>60</v>
      </c>
      <c r="O61" s="247">
        <v>60</v>
      </c>
      <c r="P61" s="247">
        <v>60</v>
      </c>
      <c r="Q61" s="247">
        <v>60</v>
      </c>
      <c r="R61" s="247">
        <v>60</v>
      </c>
      <c r="S61" s="247">
        <v>60</v>
      </c>
      <c r="T61" s="247">
        <v>5</v>
      </c>
      <c r="U61" s="247">
        <v>72</v>
      </c>
      <c r="V61" s="247">
        <v>3</v>
      </c>
      <c r="W61" s="247"/>
      <c r="X61" s="247"/>
      <c r="Y61" s="247"/>
      <c r="Z61" s="247">
        <f t="shared" si="0"/>
        <v>530</v>
      </c>
      <c r="AA61" s="247"/>
      <c r="AB61" s="247">
        <v>10</v>
      </c>
      <c r="AC61" s="247">
        <v>10</v>
      </c>
      <c r="AD61" s="247">
        <v>10</v>
      </c>
      <c r="AE61" s="247">
        <v>10</v>
      </c>
      <c r="AF61" s="247">
        <v>10</v>
      </c>
      <c r="AG61" s="247">
        <v>10</v>
      </c>
      <c r="AH61" s="247">
        <v>10</v>
      </c>
      <c r="AI61" s="247"/>
      <c r="AJ61" s="247"/>
      <c r="AK61" s="247"/>
      <c r="AL61" s="247"/>
      <c r="AM61" s="247">
        <f t="shared" si="7"/>
        <v>60</v>
      </c>
      <c r="AN61" s="247">
        <v>10</v>
      </c>
      <c r="AO61" s="247">
        <v>10</v>
      </c>
      <c r="AP61" s="247">
        <v>10</v>
      </c>
      <c r="AQ61" s="247">
        <v>10</v>
      </c>
      <c r="AR61" s="247">
        <v>10</v>
      </c>
      <c r="AS61" s="247">
        <f t="shared" si="2"/>
        <v>50</v>
      </c>
      <c r="AT61" s="247"/>
      <c r="AU61" s="247"/>
      <c r="AV61" s="247"/>
      <c r="AW61" s="247">
        <f t="shared" si="3"/>
        <v>0</v>
      </c>
      <c r="AX61" s="247"/>
      <c r="AY61" s="247"/>
      <c r="AZ61" s="247"/>
      <c r="BA61" s="247"/>
      <c r="BB61" s="247"/>
      <c r="BC61" s="247"/>
      <c r="BD61" s="247"/>
      <c r="BE61" s="247"/>
      <c r="BF61" s="116"/>
      <c r="BG61" s="248">
        <f t="shared" si="4"/>
        <v>0</v>
      </c>
      <c r="BH61" s="253">
        <f t="shared" si="6"/>
        <v>956</v>
      </c>
      <c r="BI61" s="38">
        <f>'10-φπα'!F61</f>
        <v>229.44</v>
      </c>
    </row>
    <row r="62" spans="1:61" s="19" customFormat="1">
      <c r="A62" s="28">
        <f>'1-συμβολαια'!A62</f>
        <v>0</v>
      </c>
      <c r="B62" s="246">
        <f>'1-συμβολαια'!C62</f>
        <v>0</v>
      </c>
      <c r="C62" s="257">
        <f>'5-αντίγραφα'!AF62</f>
        <v>26</v>
      </c>
      <c r="D62" s="257">
        <f>'5-αντίγραφα'!O62+'5-αντίγραφα'!S62+'5-αντίγραφα'!U62+'5-αντίγραφα'!AC62</f>
        <v>6</v>
      </c>
      <c r="E62" s="253">
        <f>'6-μεταγραφή'!P62</f>
        <v>40</v>
      </c>
      <c r="F62" s="253">
        <f>'6-μεταγραφή'!O62</f>
        <v>0</v>
      </c>
      <c r="G62" s="254">
        <f>'6-μεταγραφή'!Q62</f>
        <v>0</v>
      </c>
      <c r="H62" s="253">
        <f>'7-προςΔΟΥ'!U62</f>
        <v>50</v>
      </c>
      <c r="I62" s="253">
        <f>'7-προςΔΟΥ'!P62</f>
        <v>0</v>
      </c>
      <c r="J62" s="253">
        <f>'7-προςΔΟΥ'!V62</f>
        <v>200</v>
      </c>
      <c r="K62" s="116">
        <v>30</v>
      </c>
      <c r="L62" s="116">
        <v>30</v>
      </c>
      <c r="M62" s="247">
        <v>30</v>
      </c>
      <c r="N62" s="247">
        <v>60</v>
      </c>
      <c r="O62" s="247">
        <v>60</v>
      </c>
      <c r="P62" s="247">
        <v>60</v>
      </c>
      <c r="Q62" s="247">
        <v>60</v>
      </c>
      <c r="R62" s="247">
        <v>60</v>
      </c>
      <c r="S62" s="247">
        <v>60</v>
      </c>
      <c r="T62" s="247">
        <v>5</v>
      </c>
      <c r="U62" s="247">
        <v>72</v>
      </c>
      <c r="V62" s="247">
        <v>3</v>
      </c>
      <c r="W62" s="247"/>
      <c r="X62" s="247"/>
      <c r="Y62" s="247"/>
      <c r="Z62" s="247">
        <f t="shared" si="0"/>
        <v>530</v>
      </c>
      <c r="AA62" s="247"/>
      <c r="AB62" s="247">
        <v>10</v>
      </c>
      <c r="AC62" s="247">
        <v>10</v>
      </c>
      <c r="AD62" s="247">
        <v>10</v>
      </c>
      <c r="AE62" s="247">
        <v>10</v>
      </c>
      <c r="AF62" s="247">
        <v>10</v>
      </c>
      <c r="AG62" s="247">
        <v>10</v>
      </c>
      <c r="AH62" s="247">
        <v>10</v>
      </c>
      <c r="AI62" s="247"/>
      <c r="AJ62" s="247"/>
      <c r="AK62" s="247"/>
      <c r="AL62" s="247"/>
      <c r="AM62" s="247">
        <f t="shared" si="7"/>
        <v>60</v>
      </c>
      <c r="AN62" s="247">
        <v>10</v>
      </c>
      <c r="AO62" s="247">
        <v>10</v>
      </c>
      <c r="AP62" s="247">
        <v>10</v>
      </c>
      <c r="AQ62" s="247">
        <v>10</v>
      </c>
      <c r="AR62" s="247">
        <v>10</v>
      </c>
      <c r="AS62" s="247">
        <f t="shared" si="2"/>
        <v>50</v>
      </c>
      <c r="AT62" s="247"/>
      <c r="AU62" s="247"/>
      <c r="AV62" s="247"/>
      <c r="AW62" s="247">
        <f t="shared" si="3"/>
        <v>0</v>
      </c>
      <c r="AX62" s="247"/>
      <c r="AY62" s="247"/>
      <c r="AZ62" s="247"/>
      <c r="BA62" s="247"/>
      <c r="BB62" s="247"/>
      <c r="BC62" s="247"/>
      <c r="BD62" s="247"/>
      <c r="BE62" s="247"/>
      <c r="BF62" s="116"/>
      <c r="BG62" s="248">
        <f t="shared" si="4"/>
        <v>0</v>
      </c>
      <c r="BH62" s="253">
        <f t="shared" si="6"/>
        <v>956</v>
      </c>
      <c r="BI62" s="38">
        <f>'10-φπα'!F62</f>
        <v>229.44</v>
      </c>
    </row>
    <row r="63" spans="1:61" s="19" customFormat="1">
      <c r="A63" s="28">
        <f>'1-συμβολαια'!A63</f>
        <v>0</v>
      </c>
      <c r="B63" s="246">
        <f>'1-συμβολαια'!C63</f>
        <v>0</v>
      </c>
      <c r="C63" s="257">
        <f>'5-αντίγραφα'!AF63</f>
        <v>26</v>
      </c>
      <c r="D63" s="257">
        <f>'5-αντίγραφα'!O63+'5-αντίγραφα'!S63+'5-αντίγραφα'!U63+'5-αντίγραφα'!AC63</f>
        <v>6</v>
      </c>
      <c r="E63" s="253">
        <f>'6-μεταγραφή'!P63</f>
        <v>40</v>
      </c>
      <c r="F63" s="253">
        <f>'6-μεταγραφή'!O63</f>
        <v>0</v>
      </c>
      <c r="G63" s="254">
        <f>'6-μεταγραφή'!Q63</f>
        <v>0</v>
      </c>
      <c r="H63" s="253">
        <f>'7-προςΔΟΥ'!U63</f>
        <v>50</v>
      </c>
      <c r="I63" s="253">
        <f>'7-προςΔΟΥ'!P63</f>
        <v>0</v>
      </c>
      <c r="J63" s="253">
        <f>'7-προςΔΟΥ'!V63</f>
        <v>200</v>
      </c>
      <c r="K63" s="116">
        <v>30</v>
      </c>
      <c r="L63" s="116">
        <v>30</v>
      </c>
      <c r="M63" s="247">
        <v>30</v>
      </c>
      <c r="N63" s="247">
        <v>60</v>
      </c>
      <c r="O63" s="247">
        <v>60</v>
      </c>
      <c r="P63" s="247">
        <v>60</v>
      </c>
      <c r="Q63" s="247">
        <v>60</v>
      </c>
      <c r="R63" s="247">
        <v>60</v>
      </c>
      <c r="S63" s="247">
        <v>60</v>
      </c>
      <c r="T63" s="247">
        <v>5</v>
      </c>
      <c r="U63" s="247">
        <v>72</v>
      </c>
      <c r="V63" s="247">
        <v>3</v>
      </c>
      <c r="W63" s="247"/>
      <c r="X63" s="247"/>
      <c r="Y63" s="247"/>
      <c r="Z63" s="247">
        <f t="shared" si="0"/>
        <v>530</v>
      </c>
      <c r="AA63" s="247"/>
      <c r="AB63" s="247">
        <v>10</v>
      </c>
      <c r="AC63" s="247">
        <v>10</v>
      </c>
      <c r="AD63" s="247">
        <v>10</v>
      </c>
      <c r="AE63" s="247">
        <v>10</v>
      </c>
      <c r="AF63" s="247">
        <v>10</v>
      </c>
      <c r="AG63" s="247">
        <v>10</v>
      </c>
      <c r="AH63" s="247">
        <v>10</v>
      </c>
      <c r="AI63" s="247"/>
      <c r="AJ63" s="247"/>
      <c r="AK63" s="247"/>
      <c r="AL63" s="247"/>
      <c r="AM63" s="247">
        <f t="shared" si="7"/>
        <v>60</v>
      </c>
      <c r="AN63" s="247">
        <v>10</v>
      </c>
      <c r="AO63" s="247">
        <v>10</v>
      </c>
      <c r="AP63" s="247">
        <v>10</v>
      </c>
      <c r="AQ63" s="247">
        <v>10</v>
      </c>
      <c r="AR63" s="247">
        <v>10</v>
      </c>
      <c r="AS63" s="247">
        <f t="shared" si="2"/>
        <v>50</v>
      </c>
      <c r="AT63" s="247"/>
      <c r="AU63" s="247"/>
      <c r="AV63" s="247"/>
      <c r="AW63" s="247">
        <f t="shared" si="3"/>
        <v>0</v>
      </c>
      <c r="AX63" s="247"/>
      <c r="AY63" s="247"/>
      <c r="AZ63" s="247"/>
      <c r="BA63" s="247"/>
      <c r="BB63" s="247"/>
      <c r="BC63" s="247"/>
      <c r="BD63" s="247"/>
      <c r="BE63" s="247"/>
      <c r="BF63" s="116"/>
      <c r="BG63" s="248">
        <f t="shared" si="4"/>
        <v>0</v>
      </c>
      <c r="BH63" s="253">
        <f t="shared" si="6"/>
        <v>956</v>
      </c>
      <c r="BI63" s="38">
        <f>'10-φπα'!F63</f>
        <v>229.44</v>
      </c>
    </row>
    <row r="64" spans="1:61" s="19" customFormat="1">
      <c r="A64" s="28">
        <f>'1-συμβολαια'!A64</f>
        <v>0</v>
      </c>
      <c r="B64" s="246">
        <f>'1-συμβολαια'!C64</f>
        <v>0</v>
      </c>
      <c r="C64" s="257">
        <f>'5-αντίγραφα'!AF64</f>
        <v>26</v>
      </c>
      <c r="D64" s="257">
        <f>'5-αντίγραφα'!O64+'5-αντίγραφα'!S64+'5-αντίγραφα'!U64+'5-αντίγραφα'!AC64</f>
        <v>6</v>
      </c>
      <c r="E64" s="253">
        <f>'6-μεταγραφή'!P64</f>
        <v>40</v>
      </c>
      <c r="F64" s="253">
        <f>'6-μεταγραφή'!O64</f>
        <v>0</v>
      </c>
      <c r="G64" s="254">
        <f>'6-μεταγραφή'!Q64</f>
        <v>0</v>
      </c>
      <c r="H64" s="253">
        <f>'7-προςΔΟΥ'!U64</f>
        <v>50</v>
      </c>
      <c r="I64" s="253">
        <f>'7-προςΔΟΥ'!P64</f>
        <v>0</v>
      </c>
      <c r="J64" s="253">
        <f>'7-προςΔΟΥ'!V64</f>
        <v>200</v>
      </c>
      <c r="K64" s="116">
        <v>30</v>
      </c>
      <c r="L64" s="116">
        <v>30</v>
      </c>
      <c r="M64" s="247">
        <v>30</v>
      </c>
      <c r="N64" s="247">
        <v>60</v>
      </c>
      <c r="O64" s="247">
        <v>60</v>
      </c>
      <c r="P64" s="247">
        <v>60</v>
      </c>
      <c r="Q64" s="247">
        <v>60</v>
      </c>
      <c r="R64" s="247">
        <v>60</v>
      </c>
      <c r="S64" s="247">
        <v>60</v>
      </c>
      <c r="T64" s="247">
        <v>5</v>
      </c>
      <c r="U64" s="247">
        <v>72</v>
      </c>
      <c r="V64" s="247">
        <v>3</v>
      </c>
      <c r="W64" s="247"/>
      <c r="X64" s="247"/>
      <c r="Y64" s="247"/>
      <c r="Z64" s="247">
        <f t="shared" si="0"/>
        <v>530</v>
      </c>
      <c r="AA64" s="247"/>
      <c r="AB64" s="247">
        <v>10</v>
      </c>
      <c r="AC64" s="247">
        <v>10</v>
      </c>
      <c r="AD64" s="247">
        <v>10</v>
      </c>
      <c r="AE64" s="247">
        <v>10</v>
      </c>
      <c r="AF64" s="247">
        <v>10</v>
      </c>
      <c r="AG64" s="247">
        <v>10</v>
      </c>
      <c r="AH64" s="247">
        <v>10</v>
      </c>
      <c r="AI64" s="247"/>
      <c r="AJ64" s="247"/>
      <c r="AK64" s="247"/>
      <c r="AL64" s="247"/>
      <c r="AM64" s="247">
        <f t="shared" si="7"/>
        <v>60</v>
      </c>
      <c r="AN64" s="247">
        <v>10</v>
      </c>
      <c r="AO64" s="247">
        <v>10</v>
      </c>
      <c r="AP64" s="247">
        <v>10</v>
      </c>
      <c r="AQ64" s="247">
        <v>10</v>
      </c>
      <c r="AR64" s="247">
        <v>10</v>
      </c>
      <c r="AS64" s="247">
        <f t="shared" si="2"/>
        <v>50</v>
      </c>
      <c r="AT64" s="247"/>
      <c r="AU64" s="247"/>
      <c r="AV64" s="247"/>
      <c r="AW64" s="247">
        <f t="shared" si="3"/>
        <v>0</v>
      </c>
      <c r="AX64" s="247"/>
      <c r="AY64" s="247"/>
      <c r="AZ64" s="247"/>
      <c r="BA64" s="247"/>
      <c r="BB64" s="247"/>
      <c r="BC64" s="247"/>
      <c r="BD64" s="247"/>
      <c r="BE64" s="247"/>
      <c r="BF64" s="116"/>
      <c r="BG64" s="248">
        <f t="shared" si="4"/>
        <v>0</v>
      </c>
      <c r="BH64" s="253">
        <f t="shared" si="6"/>
        <v>956</v>
      </c>
      <c r="BI64" s="38">
        <f>'10-φπα'!F64</f>
        <v>229.44</v>
      </c>
    </row>
    <row r="65" spans="1:61" s="19" customFormat="1">
      <c r="A65" s="28">
        <f>'1-συμβολαια'!A65</f>
        <v>0</v>
      </c>
      <c r="B65" s="246">
        <f>'1-συμβολαια'!C65</f>
        <v>0</v>
      </c>
      <c r="C65" s="257">
        <f>'5-αντίγραφα'!AF65</f>
        <v>26</v>
      </c>
      <c r="D65" s="257">
        <f>'5-αντίγραφα'!O65+'5-αντίγραφα'!S65+'5-αντίγραφα'!U65+'5-αντίγραφα'!AC65</f>
        <v>6</v>
      </c>
      <c r="E65" s="253">
        <f>'6-μεταγραφή'!P65</f>
        <v>40</v>
      </c>
      <c r="F65" s="253">
        <f>'6-μεταγραφή'!O65</f>
        <v>0</v>
      </c>
      <c r="G65" s="254">
        <f>'6-μεταγραφή'!Q65</f>
        <v>0</v>
      </c>
      <c r="H65" s="253">
        <f>'7-προςΔΟΥ'!U65</f>
        <v>50</v>
      </c>
      <c r="I65" s="253">
        <f>'7-προςΔΟΥ'!P65</f>
        <v>0</v>
      </c>
      <c r="J65" s="253">
        <f>'7-προςΔΟΥ'!V65</f>
        <v>200</v>
      </c>
      <c r="K65" s="116">
        <v>30</v>
      </c>
      <c r="L65" s="116">
        <v>30</v>
      </c>
      <c r="M65" s="247">
        <v>30</v>
      </c>
      <c r="N65" s="247">
        <v>60</v>
      </c>
      <c r="O65" s="247">
        <v>60</v>
      </c>
      <c r="P65" s="247">
        <v>60</v>
      </c>
      <c r="Q65" s="247">
        <v>60</v>
      </c>
      <c r="R65" s="247">
        <v>60</v>
      </c>
      <c r="S65" s="247">
        <v>60</v>
      </c>
      <c r="T65" s="247">
        <v>5</v>
      </c>
      <c r="U65" s="247">
        <v>72</v>
      </c>
      <c r="V65" s="247">
        <v>3</v>
      </c>
      <c r="W65" s="247"/>
      <c r="X65" s="247"/>
      <c r="Y65" s="247"/>
      <c r="Z65" s="247">
        <f t="shared" si="0"/>
        <v>530</v>
      </c>
      <c r="AA65" s="247"/>
      <c r="AB65" s="247">
        <v>10</v>
      </c>
      <c r="AC65" s="247">
        <v>10</v>
      </c>
      <c r="AD65" s="247">
        <v>10</v>
      </c>
      <c r="AE65" s="247">
        <v>10</v>
      </c>
      <c r="AF65" s="247">
        <v>10</v>
      </c>
      <c r="AG65" s="247">
        <v>10</v>
      </c>
      <c r="AH65" s="247">
        <v>10</v>
      </c>
      <c r="AI65" s="247"/>
      <c r="AJ65" s="247"/>
      <c r="AK65" s="247"/>
      <c r="AL65" s="247"/>
      <c r="AM65" s="247">
        <f t="shared" si="7"/>
        <v>60</v>
      </c>
      <c r="AN65" s="247">
        <v>10</v>
      </c>
      <c r="AO65" s="247">
        <v>10</v>
      </c>
      <c r="AP65" s="247">
        <v>10</v>
      </c>
      <c r="AQ65" s="247">
        <v>10</v>
      </c>
      <c r="AR65" s="247">
        <v>10</v>
      </c>
      <c r="AS65" s="247">
        <f t="shared" si="2"/>
        <v>50</v>
      </c>
      <c r="AT65" s="247"/>
      <c r="AU65" s="247"/>
      <c r="AV65" s="247"/>
      <c r="AW65" s="247">
        <f t="shared" si="3"/>
        <v>0</v>
      </c>
      <c r="AX65" s="247"/>
      <c r="AY65" s="247"/>
      <c r="AZ65" s="247"/>
      <c r="BA65" s="247"/>
      <c r="BB65" s="247"/>
      <c r="BC65" s="247"/>
      <c r="BD65" s="247"/>
      <c r="BE65" s="247"/>
      <c r="BF65" s="116"/>
      <c r="BG65" s="248">
        <f t="shared" si="4"/>
        <v>0</v>
      </c>
      <c r="BH65" s="253">
        <f t="shared" si="6"/>
        <v>956</v>
      </c>
      <c r="BI65" s="38">
        <f>'10-φπα'!F65</f>
        <v>229.44</v>
      </c>
    </row>
    <row r="66" spans="1:61" s="19" customFormat="1">
      <c r="A66" s="28">
        <f>'1-συμβολαια'!A66</f>
        <v>0</v>
      </c>
      <c r="B66" s="246">
        <f>'1-συμβολαια'!C66</f>
        <v>0</v>
      </c>
      <c r="C66" s="257">
        <f>'5-αντίγραφα'!AF66</f>
        <v>26</v>
      </c>
      <c r="D66" s="257">
        <f>'5-αντίγραφα'!O66+'5-αντίγραφα'!S66+'5-αντίγραφα'!U66+'5-αντίγραφα'!AC66</f>
        <v>6</v>
      </c>
      <c r="E66" s="253">
        <f>'6-μεταγραφή'!P66</f>
        <v>40</v>
      </c>
      <c r="F66" s="253">
        <f>'6-μεταγραφή'!O66</f>
        <v>0</v>
      </c>
      <c r="G66" s="254">
        <f>'6-μεταγραφή'!Q66</f>
        <v>0</v>
      </c>
      <c r="H66" s="253">
        <f>'7-προςΔΟΥ'!U66</f>
        <v>50</v>
      </c>
      <c r="I66" s="253">
        <f>'7-προςΔΟΥ'!P66</f>
        <v>0</v>
      </c>
      <c r="J66" s="253">
        <f>'7-προςΔΟΥ'!V66</f>
        <v>200</v>
      </c>
      <c r="K66" s="116">
        <v>30</v>
      </c>
      <c r="L66" s="116">
        <v>30</v>
      </c>
      <c r="M66" s="247">
        <v>30</v>
      </c>
      <c r="N66" s="247">
        <v>60</v>
      </c>
      <c r="O66" s="247">
        <v>60</v>
      </c>
      <c r="P66" s="247">
        <v>60</v>
      </c>
      <c r="Q66" s="247">
        <v>60</v>
      </c>
      <c r="R66" s="247">
        <v>60</v>
      </c>
      <c r="S66" s="247">
        <v>60</v>
      </c>
      <c r="T66" s="247">
        <v>5</v>
      </c>
      <c r="U66" s="247">
        <v>72</v>
      </c>
      <c r="V66" s="247">
        <v>3</v>
      </c>
      <c r="W66" s="247"/>
      <c r="X66" s="247"/>
      <c r="Y66" s="247"/>
      <c r="Z66" s="247">
        <f t="shared" si="0"/>
        <v>530</v>
      </c>
      <c r="AA66" s="247"/>
      <c r="AB66" s="247">
        <v>10</v>
      </c>
      <c r="AC66" s="247">
        <v>10</v>
      </c>
      <c r="AD66" s="247">
        <v>10</v>
      </c>
      <c r="AE66" s="247">
        <v>10</v>
      </c>
      <c r="AF66" s="247">
        <v>10</v>
      </c>
      <c r="AG66" s="247">
        <v>10</v>
      </c>
      <c r="AH66" s="247">
        <v>10</v>
      </c>
      <c r="AI66" s="247"/>
      <c r="AJ66" s="247"/>
      <c r="AK66" s="247"/>
      <c r="AL66" s="247"/>
      <c r="AM66" s="247">
        <f t="shared" si="7"/>
        <v>60</v>
      </c>
      <c r="AN66" s="247">
        <v>10</v>
      </c>
      <c r="AO66" s="247">
        <v>10</v>
      </c>
      <c r="AP66" s="247">
        <v>10</v>
      </c>
      <c r="AQ66" s="247">
        <v>10</v>
      </c>
      <c r="AR66" s="247">
        <v>10</v>
      </c>
      <c r="AS66" s="247">
        <f t="shared" si="2"/>
        <v>50</v>
      </c>
      <c r="AT66" s="247"/>
      <c r="AU66" s="247"/>
      <c r="AV66" s="247"/>
      <c r="AW66" s="247">
        <f t="shared" si="3"/>
        <v>0</v>
      </c>
      <c r="AX66" s="247"/>
      <c r="AY66" s="247"/>
      <c r="AZ66" s="247"/>
      <c r="BA66" s="247"/>
      <c r="BB66" s="247"/>
      <c r="BC66" s="247"/>
      <c r="BD66" s="247"/>
      <c r="BE66" s="247"/>
      <c r="BF66" s="116"/>
      <c r="BG66" s="248">
        <f t="shared" si="4"/>
        <v>0</v>
      </c>
      <c r="BH66" s="253">
        <f t="shared" si="6"/>
        <v>956</v>
      </c>
      <c r="BI66" s="38">
        <f>'10-φπα'!F66</f>
        <v>229.44</v>
      </c>
    </row>
    <row r="67" spans="1:61" s="19" customFormat="1">
      <c r="A67" s="28">
        <f>'1-συμβολαια'!A67</f>
        <v>0</v>
      </c>
      <c r="B67" s="246">
        <f>'1-συμβολαια'!C67</f>
        <v>0</v>
      </c>
      <c r="C67" s="257">
        <f>'5-αντίγραφα'!AF67</f>
        <v>26</v>
      </c>
      <c r="D67" s="257">
        <f>'5-αντίγραφα'!O67+'5-αντίγραφα'!S67+'5-αντίγραφα'!U67+'5-αντίγραφα'!AC67</f>
        <v>6</v>
      </c>
      <c r="E67" s="253">
        <f>'6-μεταγραφή'!P67</f>
        <v>40</v>
      </c>
      <c r="F67" s="253">
        <f>'6-μεταγραφή'!O67</f>
        <v>0</v>
      </c>
      <c r="G67" s="254">
        <f>'6-μεταγραφή'!Q67</f>
        <v>0</v>
      </c>
      <c r="H67" s="253">
        <f>'7-προςΔΟΥ'!U67</f>
        <v>50</v>
      </c>
      <c r="I67" s="253">
        <f>'7-προςΔΟΥ'!P67</f>
        <v>0</v>
      </c>
      <c r="J67" s="253">
        <f>'7-προςΔΟΥ'!V67</f>
        <v>200</v>
      </c>
      <c r="K67" s="116">
        <v>30</v>
      </c>
      <c r="L67" s="116">
        <v>30</v>
      </c>
      <c r="M67" s="247">
        <v>30</v>
      </c>
      <c r="N67" s="247">
        <v>60</v>
      </c>
      <c r="O67" s="247">
        <v>60</v>
      </c>
      <c r="P67" s="247">
        <v>60</v>
      </c>
      <c r="Q67" s="247">
        <v>60</v>
      </c>
      <c r="R67" s="247">
        <v>60</v>
      </c>
      <c r="S67" s="247">
        <v>60</v>
      </c>
      <c r="T67" s="247">
        <v>5</v>
      </c>
      <c r="U67" s="247">
        <v>72</v>
      </c>
      <c r="V67" s="247">
        <v>3</v>
      </c>
      <c r="W67" s="247"/>
      <c r="X67" s="247"/>
      <c r="Y67" s="247"/>
      <c r="Z67" s="247">
        <f t="shared" ref="Z67:Z130" si="8">SUM(K67:Y67)</f>
        <v>530</v>
      </c>
      <c r="AA67" s="247"/>
      <c r="AB67" s="247">
        <v>10</v>
      </c>
      <c r="AC67" s="247">
        <v>10</v>
      </c>
      <c r="AD67" s="247">
        <v>10</v>
      </c>
      <c r="AE67" s="247">
        <v>10</v>
      </c>
      <c r="AF67" s="247">
        <v>10</v>
      </c>
      <c r="AG67" s="247">
        <v>10</v>
      </c>
      <c r="AH67" s="247">
        <v>10</v>
      </c>
      <c r="AI67" s="247"/>
      <c r="AJ67" s="247"/>
      <c r="AK67" s="247"/>
      <c r="AL67" s="247"/>
      <c r="AM67" s="247">
        <f t="shared" si="7"/>
        <v>60</v>
      </c>
      <c r="AN67" s="247">
        <v>10</v>
      </c>
      <c r="AO67" s="247">
        <v>10</v>
      </c>
      <c r="AP67" s="247">
        <v>10</v>
      </c>
      <c r="AQ67" s="247">
        <v>10</v>
      </c>
      <c r="AR67" s="247">
        <v>10</v>
      </c>
      <c r="AS67" s="247">
        <f t="shared" si="2"/>
        <v>50</v>
      </c>
      <c r="AT67" s="247"/>
      <c r="AU67" s="247"/>
      <c r="AV67" s="247"/>
      <c r="AW67" s="247">
        <f t="shared" ref="AW67:AW130" si="9">SUM(AT67:AV67)</f>
        <v>0</v>
      </c>
      <c r="AX67" s="247"/>
      <c r="AY67" s="247"/>
      <c r="AZ67" s="247"/>
      <c r="BA67" s="247"/>
      <c r="BB67" s="247"/>
      <c r="BC67" s="247"/>
      <c r="BD67" s="247"/>
      <c r="BE67" s="247"/>
      <c r="BF67" s="116"/>
      <c r="BG67" s="248">
        <f t="shared" ref="BG67:BG130" si="10">SUM(AX67:BF67)</f>
        <v>0</v>
      </c>
      <c r="BH67" s="253">
        <f t="shared" si="6"/>
        <v>956</v>
      </c>
      <c r="BI67" s="38">
        <f>'10-φπα'!F67</f>
        <v>229.44</v>
      </c>
    </row>
    <row r="68" spans="1:61" s="19" customFormat="1">
      <c r="A68" s="28">
        <f>'1-συμβολαια'!A68</f>
        <v>0</v>
      </c>
      <c r="B68" s="246">
        <f>'1-συμβολαια'!C68</f>
        <v>0</v>
      </c>
      <c r="C68" s="257">
        <f>'5-αντίγραφα'!AF68</f>
        <v>26</v>
      </c>
      <c r="D68" s="257">
        <f>'5-αντίγραφα'!O68+'5-αντίγραφα'!S68+'5-αντίγραφα'!U68+'5-αντίγραφα'!AC68</f>
        <v>6</v>
      </c>
      <c r="E68" s="253">
        <f>'6-μεταγραφή'!P68</f>
        <v>40</v>
      </c>
      <c r="F68" s="253">
        <f>'6-μεταγραφή'!O68</f>
        <v>0</v>
      </c>
      <c r="G68" s="254">
        <f>'6-μεταγραφή'!Q68</f>
        <v>0</v>
      </c>
      <c r="H68" s="253">
        <f>'7-προςΔΟΥ'!U68</f>
        <v>50</v>
      </c>
      <c r="I68" s="253">
        <f>'7-προςΔΟΥ'!P68</f>
        <v>0</v>
      </c>
      <c r="J68" s="253">
        <f>'7-προςΔΟΥ'!V68</f>
        <v>200</v>
      </c>
      <c r="K68" s="116">
        <v>30</v>
      </c>
      <c r="L68" s="116">
        <v>30</v>
      </c>
      <c r="M68" s="247">
        <v>30</v>
      </c>
      <c r="N68" s="247">
        <v>60</v>
      </c>
      <c r="O68" s="247">
        <v>60</v>
      </c>
      <c r="P68" s="247">
        <v>60</v>
      </c>
      <c r="Q68" s="247">
        <v>60</v>
      </c>
      <c r="R68" s="247">
        <v>60</v>
      </c>
      <c r="S68" s="247">
        <v>60</v>
      </c>
      <c r="T68" s="247">
        <v>5</v>
      </c>
      <c r="U68" s="247">
        <v>72</v>
      </c>
      <c r="V68" s="247">
        <v>3</v>
      </c>
      <c r="W68" s="247"/>
      <c r="X68" s="247"/>
      <c r="Y68" s="247"/>
      <c r="Z68" s="247">
        <f t="shared" si="8"/>
        <v>530</v>
      </c>
      <c r="AA68" s="247"/>
      <c r="AB68" s="247">
        <v>10</v>
      </c>
      <c r="AC68" s="247">
        <v>10</v>
      </c>
      <c r="AD68" s="247">
        <v>10</v>
      </c>
      <c r="AE68" s="247">
        <v>10</v>
      </c>
      <c r="AF68" s="247">
        <v>10</v>
      </c>
      <c r="AG68" s="247">
        <v>10</v>
      </c>
      <c r="AH68" s="247">
        <v>10</v>
      </c>
      <c r="AI68" s="247"/>
      <c r="AJ68" s="247"/>
      <c r="AK68" s="247"/>
      <c r="AL68" s="247"/>
      <c r="AM68" s="247">
        <f t="shared" si="7"/>
        <v>60</v>
      </c>
      <c r="AN68" s="247">
        <v>10</v>
      </c>
      <c r="AO68" s="247">
        <v>10</v>
      </c>
      <c r="AP68" s="247">
        <v>10</v>
      </c>
      <c r="AQ68" s="247">
        <v>10</v>
      </c>
      <c r="AR68" s="247">
        <v>10</v>
      </c>
      <c r="AS68" s="247">
        <f t="shared" si="2"/>
        <v>50</v>
      </c>
      <c r="AT68" s="247"/>
      <c r="AU68" s="247"/>
      <c r="AV68" s="247"/>
      <c r="AW68" s="247">
        <f t="shared" si="9"/>
        <v>0</v>
      </c>
      <c r="AX68" s="247"/>
      <c r="AY68" s="247"/>
      <c r="AZ68" s="247"/>
      <c r="BA68" s="247"/>
      <c r="BB68" s="247"/>
      <c r="BC68" s="247"/>
      <c r="BD68" s="247"/>
      <c r="BE68" s="247"/>
      <c r="BF68" s="116"/>
      <c r="BG68" s="248">
        <f t="shared" si="10"/>
        <v>0</v>
      </c>
      <c r="BH68" s="253">
        <f t="shared" si="6"/>
        <v>956</v>
      </c>
      <c r="BI68" s="38">
        <f>'10-φπα'!F68</f>
        <v>229.44</v>
      </c>
    </row>
    <row r="69" spans="1:61" s="19" customFormat="1">
      <c r="A69" s="28">
        <f>'1-συμβολαια'!A69</f>
        <v>0</v>
      </c>
      <c r="B69" s="246">
        <f>'1-συμβολαια'!C69</f>
        <v>0</v>
      </c>
      <c r="C69" s="257">
        <f>'5-αντίγραφα'!AF69</f>
        <v>26</v>
      </c>
      <c r="D69" s="257">
        <f>'5-αντίγραφα'!O69+'5-αντίγραφα'!S69+'5-αντίγραφα'!U69+'5-αντίγραφα'!AC69</f>
        <v>6</v>
      </c>
      <c r="E69" s="253">
        <f>'6-μεταγραφή'!P69</f>
        <v>40</v>
      </c>
      <c r="F69" s="253">
        <f>'6-μεταγραφή'!O69</f>
        <v>0</v>
      </c>
      <c r="G69" s="254">
        <f>'6-μεταγραφή'!Q69</f>
        <v>0</v>
      </c>
      <c r="H69" s="253">
        <f>'7-προςΔΟΥ'!U69</f>
        <v>50</v>
      </c>
      <c r="I69" s="253">
        <f>'7-προςΔΟΥ'!P69</f>
        <v>0</v>
      </c>
      <c r="J69" s="253">
        <f>'7-προςΔΟΥ'!V69</f>
        <v>200</v>
      </c>
      <c r="K69" s="116">
        <v>30</v>
      </c>
      <c r="L69" s="116">
        <v>30</v>
      </c>
      <c r="M69" s="247">
        <v>30</v>
      </c>
      <c r="N69" s="247">
        <v>60</v>
      </c>
      <c r="O69" s="247">
        <v>60</v>
      </c>
      <c r="P69" s="247">
        <v>60</v>
      </c>
      <c r="Q69" s="247">
        <v>60</v>
      </c>
      <c r="R69" s="247">
        <v>60</v>
      </c>
      <c r="S69" s="247">
        <v>60</v>
      </c>
      <c r="T69" s="247">
        <v>5</v>
      </c>
      <c r="U69" s="247">
        <v>72</v>
      </c>
      <c r="V69" s="247">
        <v>3</v>
      </c>
      <c r="W69" s="247"/>
      <c r="X69" s="247"/>
      <c r="Y69" s="247"/>
      <c r="Z69" s="247">
        <f t="shared" si="8"/>
        <v>530</v>
      </c>
      <c r="AA69" s="247"/>
      <c r="AB69" s="247">
        <v>10</v>
      </c>
      <c r="AC69" s="247">
        <v>10</v>
      </c>
      <c r="AD69" s="247">
        <v>10</v>
      </c>
      <c r="AE69" s="247">
        <v>10</v>
      </c>
      <c r="AF69" s="247">
        <v>10</v>
      </c>
      <c r="AG69" s="247">
        <v>10</v>
      </c>
      <c r="AH69" s="247">
        <v>10</v>
      </c>
      <c r="AI69" s="247"/>
      <c r="AJ69" s="247"/>
      <c r="AK69" s="247"/>
      <c r="AL69" s="247"/>
      <c r="AM69" s="247">
        <f t="shared" si="7"/>
        <v>60</v>
      </c>
      <c r="AN69" s="247">
        <v>10</v>
      </c>
      <c r="AO69" s="247">
        <v>10</v>
      </c>
      <c r="AP69" s="247">
        <v>10</v>
      </c>
      <c r="AQ69" s="247">
        <v>10</v>
      </c>
      <c r="AR69" s="247">
        <v>10</v>
      </c>
      <c r="AS69" s="247">
        <f t="shared" ref="AS69:AS132" si="11">SUM(AN69:AR69)</f>
        <v>50</v>
      </c>
      <c r="AT69" s="247"/>
      <c r="AU69" s="247"/>
      <c r="AV69" s="247"/>
      <c r="AW69" s="247">
        <f t="shared" si="9"/>
        <v>0</v>
      </c>
      <c r="AX69" s="247"/>
      <c r="AY69" s="247"/>
      <c r="AZ69" s="247"/>
      <c r="BA69" s="247"/>
      <c r="BB69" s="247"/>
      <c r="BC69" s="247"/>
      <c r="BD69" s="247"/>
      <c r="BE69" s="247"/>
      <c r="BF69" s="116"/>
      <c r="BG69" s="248">
        <f t="shared" si="10"/>
        <v>0</v>
      </c>
      <c r="BH69" s="253">
        <f t="shared" si="6"/>
        <v>956</v>
      </c>
      <c r="BI69" s="38">
        <f>'10-φπα'!F69</f>
        <v>229.44</v>
      </c>
    </row>
    <row r="70" spans="1:61" s="19" customFormat="1">
      <c r="A70" s="28">
        <f>'1-συμβολαια'!A70</f>
        <v>0</v>
      </c>
      <c r="B70" s="246">
        <f>'1-συμβολαια'!C70</f>
        <v>0</v>
      </c>
      <c r="C70" s="257">
        <f>'5-αντίγραφα'!AF70</f>
        <v>26</v>
      </c>
      <c r="D70" s="257">
        <f>'5-αντίγραφα'!O70+'5-αντίγραφα'!S70+'5-αντίγραφα'!U70+'5-αντίγραφα'!AC70</f>
        <v>6</v>
      </c>
      <c r="E70" s="253">
        <f>'6-μεταγραφή'!P70</f>
        <v>40</v>
      </c>
      <c r="F70" s="253">
        <f>'6-μεταγραφή'!O70</f>
        <v>0</v>
      </c>
      <c r="G70" s="254">
        <f>'6-μεταγραφή'!Q70</f>
        <v>0</v>
      </c>
      <c r="H70" s="253">
        <f>'7-προςΔΟΥ'!U70</f>
        <v>50</v>
      </c>
      <c r="I70" s="253">
        <f>'7-προςΔΟΥ'!P70</f>
        <v>0</v>
      </c>
      <c r="J70" s="253">
        <f>'7-προςΔΟΥ'!V70</f>
        <v>200</v>
      </c>
      <c r="K70" s="116">
        <v>30</v>
      </c>
      <c r="L70" s="116">
        <v>30</v>
      </c>
      <c r="M70" s="247">
        <v>30</v>
      </c>
      <c r="N70" s="247">
        <v>60</v>
      </c>
      <c r="O70" s="247">
        <v>60</v>
      </c>
      <c r="P70" s="247">
        <v>60</v>
      </c>
      <c r="Q70" s="247">
        <v>60</v>
      </c>
      <c r="R70" s="247">
        <v>60</v>
      </c>
      <c r="S70" s="247">
        <v>60</v>
      </c>
      <c r="T70" s="247">
        <v>5</v>
      </c>
      <c r="U70" s="247">
        <v>72</v>
      </c>
      <c r="V70" s="247">
        <v>3</v>
      </c>
      <c r="W70" s="247"/>
      <c r="X70" s="247"/>
      <c r="Y70" s="247"/>
      <c r="Z70" s="247">
        <f t="shared" si="8"/>
        <v>530</v>
      </c>
      <c r="AA70" s="247"/>
      <c r="AB70" s="247">
        <v>10</v>
      </c>
      <c r="AC70" s="247">
        <v>10</v>
      </c>
      <c r="AD70" s="247">
        <v>10</v>
      </c>
      <c r="AE70" s="247">
        <v>10</v>
      </c>
      <c r="AF70" s="247">
        <v>10</v>
      </c>
      <c r="AG70" s="247">
        <v>10</v>
      </c>
      <c r="AH70" s="247">
        <v>10</v>
      </c>
      <c r="AI70" s="247"/>
      <c r="AJ70" s="247"/>
      <c r="AK70" s="247"/>
      <c r="AL70" s="247"/>
      <c r="AM70" s="247">
        <f t="shared" si="7"/>
        <v>60</v>
      </c>
      <c r="AN70" s="247">
        <v>10</v>
      </c>
      <c r="AO70" s="247">
        <v>10</v>
      </c>
      <c r="AP70" s="247">
        <v>10</v>
      </c>
      <c r="AQ70" s="247">
        <v>10</v>
      </c>
      <c r="AR70" s="247">
        <v>10</v>
      </c>
      <c r="AS70" s="247">
        <f t="shared" si="11"/>
        <v>50</v>
      </c>
      <c r="AT70" s="247"/>
      <c r="AU70" s="247"/>
      <c r="AV70" s="247"/>
      <c r="AW70" s="247">
        <f t="shared" si="9"/>
        <v>0</v>
      </c>
      <c r="AX70" s="247"/>
      <c r="AY70" s="247"/>
      <c r="AZ70" s="247"/>
      <c r="BA70" s="247"/>
      <c r="BB70" s="247"/>
      <c r="BC70" s="247"/>
      <c r="BD70" s="247"/>
      <c r="BE70" s="247"/>
      <c r="BF70" s="116"/>
      <c r="BG70" s="248">
        <f t="shared" si="10"/>
        <v>0</v>
      </c>
      <c r="BH70" s="253">
        <f t="shared" ref="BH70:BH133" si="12">C70+E70+G70+H70+J70+Z70+AM70+AS70+AW70+BG70</f>
        <v>956</v>
      </c>
      <c r="BI70" s="38">
        <f>'10-φπα'!F70</f>
        <v>229.44</v>
      </c>
    </row>
    <row r="71" spans="1:61" s="19" customFormat="1">
      <c r="A71" s="28">
        <f>'1-συμβολαια'!A71</f>
        <v>0</v>
      </c>
      <c r="B71" s="246">
        <f>'1-συμβολαια'!C71</f>
        <v>0</v>
      </c>
      <c r="C71" s="257">
        <f>'5-αντίγραφα'!AF71</f>
        <v>26</v>
      </c>
      <c r="D71" s="257">
        <f>'5-αντίγραφα'!O71+'5-αντίγραφα'!S71+'5-αντίγραφα'!U71+'5-αντίγραφα'!AC71</f>
        <v>6</v>
      </c>
      <c r="E71" s="253">
        <f>'6-μεταγραφή'!P71</f>
        <v>40</v>
      </c>
      <c r="F71" s="253">
        <f>'6-μεταγραφή'!O71</f>
        <v>0</v>
      </c>
      <c r="G71" s="254">
        <f>'6-μεταγραφή'!Q71</f>
        <v>0</v>
      </c>
      <c r="H71" s="253">
        <f>'7-προςΔΟΥ'!U71</f>
        <v>50</v>
      </c>
      <c r="I71" s="253">
        <f>'7-προςΔΟΥ'!P71</f>
        <v>0</v>
      </c>
      <c r="J71" s="253">
        <f>'7-προςΔΟΥ'!V71</f>
        <v>200</v>
      </c>
      <c r="K71" s="116">
        <v>30</v>
      </c>
      <c r="L71" s="116">
        <v>30</v>
      </c>
      <c r="M71" s="247">
        <v>30</v>
      </c>
      <c r="N71" s="247">
        <v>60</v>
      </c>
      <c r="O71" s="247">
        <v>60</v>
      </c>
      <c r="P71" s="247">
        <v>60</v>
      </c>
      <c r="Q71" s="247">
        <v>60</v>
      </c>
      <c r="R71" s="247">
        <v>60</v>
      </c>
      <c r="S71" s="247">
        <v>60</v>
      </c>
      <c r="T71" s="247">
        <v>5</v>
      </c>
      <c r="U71" s="247">
        <v>72</v>
      </c>
      <c r="V71" s="247">
        <v>3</v>
      </c>
      <c r="W71" s="247"/>
      <c r="X71" s="247"/>
      <c r="Y71" s="247"/>
      <c r="Z71" s="247">
        <f t="shared" si="8"/>
        <v>530</v>
      </c>
      <c r="AA71" s="247"/>
      <c r="AB71" s="247">
        <v>10</v>
      </c>
      <c r="AC71" s="247">
        <v>10</v>
      </c>
      <c r="AD71" s="247">
        <v>10</v>
      </c>
      <c r="AE71" s="247">
        <v>10</v>
      </c>
      <c r="AF71" s="247">
        <v>10</v>
      </c>
      <c r="AG71" s="247">
        <v>10</v>
      </c>
      <c r="AH71" s="247">
        <v>10</v>
      </c>
      <c r="AI71" s="247"/>
      <c r="AJ71" s="247"/>
      <c r="AK71" s="247"/>
      <c r="AL71" s="247"/>
      <c r="AM71" s="247">
        <f t="shared" si="7"/>
        <v>60</v>
      </c>
      <c r="AN71" s="247">
        <v>10</v>
      </c>
      <c r="AO71" s="247">
        <v>10</v>
      </c>
      <c r="AP71" s="247">
        <v>10</v>
      </c>
      <c r="AQ71" s="247">
        <v>10</v>
      </c>
      <c r="AR71" s="247">
        <v>10</v>
      </c>
      <c r="AS71" s="247">
        <f t="shared" si="11"/>
        <v>50</v>
      </c>
      <c r="AT71" s="247"/>
      <c r="AU71" s="247"/>
      <c r="AV71" s="247"/>
      <c r="AW71" s="247">
        <f t="shared" si="9"/>
        <v>0</v>
      </c>
      <c r="AX71" s="247"/>
      <c r="AY71" s="247"/>
      <c r="AZ71" s="247"/>
      <c r="BA71" s="247"/>
      <c r="BB71" s="247"/>
      <c r="BC71" s="247"/>
      <c r="BD71" s="247"/>
      <c r="BE71" s="247"/>
      <c r="BF71" s="116"/>
      <c r="BG71" s="248">
        <f t="shared" si="10"/>
        <v>0</v>
      </c>
      <c r="BH71" s="253">
        <f t="shared" si="12"/>
        <v>956</v>
      </c>
      <c r="BI71" s="38">
        <f>'10-φπα'!F71</f>
        <v>229.44</v>
      </c>
    </row>
    <row r="72" spans="1:61" s="19" customFormat="1">
      <c r="A72" s="28">
        <f>'1-συμβολαια'!A72</f>
        <v>0</v>
      </c>
      <c r="B72" s="246">
        <f>'1-συμβολαια'!C72</f>
        <v>0</v>
      </c>
      <c r="C72" s="257">
        <f>'5-αντίγραφα'!AF72</f>
        <v>26</v>
      </c>
      <c r="D72" s="257">
        <f>'5-αντίγραφα'!O72+'5-αντίγραφα'!S72+'5-αντίγραφα'!U72+'5-αντίγραφα'!AC72</f>
        <v>6</v>
      </c>
      <c r="E72" s="253">
        <f>'6-μεταγραφή'!P72</f>
        <v>40</v>
      </c>
      <c r="F72" s="253">
        <f>'6-μεταγραφή'!O72</f>
        <v>0</v>
      </c>
      <c r="G72" s="254">
        <f>'6-μεταγραφή'!Q72</f>
        <v>0</v>
      </c>
      <c r="H72" s="253">
        <f>'7-προςΔΟΥ'!U72</f>
        <v>50</v>
      </c>
      <c r="I72" s="253">
        <f>'7-προςΔΟΥ'!P72</f>
        <v>0</v>
      </c>
      <c r="J72" s="253">
        <f>'7-προςΔΟΥ'!V72</f>
        <v>200</v>
      </c>
      <c r="K72" s="116">
        <v>30</v>
      </c>
      <c r="L72" s="116">
        <v>30</v>
      </c>
      <c r="M72" s="247">
        <v>30</v>
      </c>
      <c r="N72" s="247">
        <v>60</v>
      </c>
      <c r="O72" s="247">
        <v>60</v>
      </c>
      <c r="P72" s="247">
        <v>60</v>
      </c>
      <c r="Q72" s="247">
        <v>60</v>
      </c>
      <c r="R72" s="247">
        <v>60</v>
      </c>
      <c r="S72" s="247">
        <v>60</v>
      </c>
      <c r="T72" s="247">
        <v>5</v>
      </c>
      <c r="U72" s="247">
        <v>72</v>
      </c>
      <c r="V72" s="247">
        <v>3</v>
      </c>
      <c r="W72" s="247"/>
      <c r="X72" s="247"/>
      <c r="Y72" s="247"/>
      <c r="Z72" s="247">
        <f t="shared" si="8"/>
        <v>530</v>
      </c>
      <c r="AA72" s="247"/>
      <c r="AB72" s="247">
        <v>10</v>
      </c>
      <c r="AC72" s="247">
        <v>10</v>
      </c>
      <c r="AD72" s="247">
        <v>10</v>
      </c>
      <c r="AE72" s="247">
        <v>10</v>
      </c>
      <c r="AF72" s="247">
        <v>10</v>
      </c>
      <c r="AG72" s="247">
        <v>10</v>
      </c>
      <c r="AH72" s="247">
        <v>10</v>
      </c>
      <c r="AI72" s="247"/>
      <c r="AJ72" s="247"/>
      <c r="AK72" s="247"/>
      <c r="AL72" s="247"/>
      <c r="AM72" s="247">
        <f t="shared" ref="AM72:AM135" si="13">SUM(AB72:AG72)</f>
        <v>60</v>
      </c>
      <c r="AN72" s="247">
        <v>10</v>
      </c>
      <c r="AO72" s="247">
        <v>10</v>
      </c>
      <c r="AP72" s="247">
        <v>10</v>
      </c>
      <c r="AQ72" s="247">
        <v>10</v>
      </c>
      <c r="AR72" s="247">
        <v>10</v>
      </c>
      <c r="AS72" s="247">
        <f t="shared" si="11"/>
        <v>50</v>
      </c>
      <c r="AT72" s="247"/>
      <c r="AU72" s="247"/>
      <c r="AV72" s="247"/>
      <c r="AW72" s="247">
        <f t="shared" si="9"/>
        <v>0</v>
      </c>
      <c r="AX72" s="247"/>
      <c r="AY72" s="247"/>
      <c r="AZ72" s="247"/>
      <c r="BA72" s="247"/>
      <c r="BB72" s="247"/>
      <c r="BC72" s="247"/>
      <c r="BD72" s="247"/>
      <c r="BE72" s="247"/>
      <c r="BF72" s="116"/>
      <c r="BG72" s="248">
        <f t="shared" si="10"/>
        <v>0</v>
      </c>
      <c r="BH72" s="253">
        <f t="shared" si="12"/>
        <v>956</v>
      </c>
      <c r="BI72" s="38">
        <f>'10-φπα'!F72</f>
        <v>229.44</v>
      </c>
    </row>
    <row r="73" spans="1:61" s="19" customFormat="1">
      <c r="A73" s="28">
        <f>'1-συμβολαια'!A73</f>
        <v>0</v>
      </c>
      <c r="B73" s="246">
        <f>'1-συμβολαια'!C73</f>
        <v>0</v>
      </c>
      <c r="C73" s="257">
        <f>'5-αντίγραφα'!AF73</f>
        <v>26</v>
      </c>
      <c r="D73" s="257">
        <f>'5-αντίγραφα'!O73+'5-αντίγραφα'!S73+'5-αντίγραφα'!U73+'5-αντίγραφα'!AC73</f>
        <v>6</v>
      </c>
      <c r="E73" s="253">
        <f>'6-μεταγραφή'!P73</f>
        <v>40</v>
      </c>
      <c r="F73" s="253">
        <f>'6-μεταγραφή'!O73</f>
        <v>0</v>
      </c>
      <c r="G73" s="254">
        <f>'6-μεταγραφή'!Q73</f>
        <v>0</v>
      </c>
      <c r="H73" s="253">
        <f>'7-προςΔΟΥ'!U73</f>
        <v>50</v>
      </c>
      <c r="I73" s="253">
        <f>'7-προςΔΟΥ'!P73</f>
        <v>0</v>
      </c>
      <c r="J73" s="253">
        <f>'7-προςΔΟΥ'!V73</f>
        <v>200</v>
      </c>
      <c r="K73" s="116">
        <v>30</v>
      </c>
      <c r="L73" s="116">
        <v>30</v>
      </c>
      <c r="M73" s="247">
        <v>30</v>
      </c>
      <c r="N73" s="247">
        <v>60</v>
      </c>
      <c r="O73" s="247">
        <v>60</v>
      </c>
      <c r="P73" s="247">
        <v>60</v>
      </c>
      <c r="Q73" s="247">
        <v>60</v>
      </c>
      <c r="R73" s="247">
        <v>60</v>
      </c>
      <c r="S73" s="247">
        <v>60</v>
      </c>
      <c r="T73" s="247">
        <v>5</v>
      </c>
      <c r="U73" s="247">
        <v>72</v>
      </c>
      <c r="V73" s="247">
        <v>3</v>
      </c>
      <c r="W73" s="247"/>
      <c r="X73" s="247"/>
      <c r="Y73" s="247"/>
      <c r="Z73" s="247">
        <f t="shared" si="8"/>
        <v>530</v>
      </c>
      <c r="AA73" s="247"/>
      <c r="AB73" s="247">
        <v>10</v>
      </c>
      <c r="AC73" s="247">
        <v>10</v>
      </c>
      <c r="AD73" s="247">
        <v>10</v>
      </c>
      <c r="AE73" s="247">
        <v>10</v>
      </c>
      <c r="AF73" s="247">
        <v>10</v>
      </c>
      <c r="AG73" s="247">
        <v>10</v>
      </c>
      <c r="AH73" s="247">
        <v>10</v>
      </c>
      <c r="AI73" s="247"/>
      <c r="AJ73" s="247"/>
      <c r="AK73" s="247"/>
      <c r="AL73" s="247"/>
      <c r="AM73" s="247">
        <f t="shared" si="13"/>
        <v>60</v>
      </c>
      <c r="AN73" s="247">
        <v>10</v>
      </c>
      <c r="AO73" s="247">
        <v>10</v>
      </c>
      <c r="AP73" s="247">
        <v>10</v>
      </c>
      <c r="AQ73" s="247">
        <v>10</v>
      </c>
      <c r="AR73" s="247">
        <v>10</v>
      </c>
      <c r="AS73" s="247">
        <f t="shared" si="11"/>
        <v>50</v>
      </c>
      <c r="AT73" s="247"/>
      <c r="AU73" s="247"/>
      <c r="AV73" s="247"/>
      <c r="AW73" s="247">
        <f t="shared" si="9"/>
        <v>0</v>
      </c>
      <c r="AX73" s="247"/>
      <c r="AY73" s="247"/>
      <c r="AZ73" s="247"/>
      <c r="BA73" s="247"/>
      <c r="BB73" s="247"/>
      <c r="BC73" s="247"/>
      <c r="BD73" s="247"/>
      <c r="BE73" s="247"/>
      <c r="BF73" s="116"/>
      <c r="BG73" s="248">
        <f t="shared" si="10"/>
        <v>0</v>
      </c>
      <c r="BH73" s="253">
        <f t="shared" si="12"/>
        <v>956</v>
      </c>
      <c r="BI73" s="38">
        <f>'10-φπα'!F73</f>
        <v>229.44</v>
      </c>
    </row>
    <row r="74" spans="1:61" s="19" customFormat="1">
      <c r="A74" s="28">
        <f>'1-συμβολαια'!A74</f>
        <v>0</v>
      </c>
      <c r="B74" s="246">
        <f>'1-συμβολαια'!C74</f>
        <v>0</v>
      </c>
      <c r="C74" s="257">
        <f>'5-αντίγραφα'!AF74</f>
        <v>26</v>
      </c>
      <c r="D74" s="257">
        <f>'5-αντίγραφα'!O74+'5-αντίγραφα'!S74+'5-αντίγραφα'!U74+'5-αντίγραφα'!AC74</f>
        <v>6</v>
      </c>
      <c r="E74" s="253">
        <f>'6-μεταγραφή'!P74</f>
        <v>40</v>
      </c>
      <c r="F74" s="253">
        <f>'6-μεταγραφή'!O74</f>
        <v>0</v>
      </c>
      <c r="G74" s="254">
        <f>'6-μεταγραφή'!Q74</f>
        <v>0</v>
      </c>
      <c r="H74" s="253">
        <f>'7-προςΔΟΥ'!U74</f>
        <v>50</v>
      </c>
      <c r="I74" s="253">
        <f>'7-προςΔΟΥ'!P74</f>
        <v>0</v>
      </c>
      <c r="J74" s="253">
        <f>'7-προςΔΟΥ'!V74</f>
        <v>200</v>
      </c>
      <c r="K74" s="116">
        <v>30</v>
      </c>
      <c r="L74" s="116">
        <v>30</v>
      </c>
      <c r="M74" s="247">
        <v>30</v>
      </c>
      <c r="N74" s="247">
        <v>60</v>
      </c>
      <c r="O74" s="247">
        <v>60</v>
      </c>
      <c r="P74" s="247">
        <v>60</v>
      </c>
      <c r="Q74" s="247">
        <v>60</v>
      </c>
      <c r="R74" s="247">
        <v>60</v>
      </c>
      <c r="S74" s="247">
        <v>60</v>
      </c>
      <c r="T74" s="247">
        <v>5</v>
      </c>
      <c r="U74" s="247">
        <v>72</v>
      </c>
      <c r="V74" s="247">
        <v>3</v>
      </c>
      <c r="W74" s="247"/>
      <c r="X74" s="247"/>
      <c r="Y74" s="247"/>
      <c r="Z74" s="247">
        <f t="shared" si="8"/>
        <v>530</v>
      </c>
      <c r="AA74" s="247"/>
      <c r="AB74" s="247">
        <v>10</v>
      </c>
      <c r="AC74" s="247">
        <v>10</v>
      </c>
      <c r="AD74" s="247">
        <v>10</v>
      </c>
      <c r="AE74" s="247">
        <v>10</v>
      </c>
      <c r="AF74" s="247">
        <v>10</v>
      </c>
      <c r="AG74" s="247">
        <v>10</v>
      </c>
      <c r="AH74" s="247">
        <v>10</v>
      </c>
      <c r="AI74" s="247"/>
      <c r="AJ74" s="247"/>
      <c r="AK74" s="247"/>
      <c r="AL74" s="247"/>
      <c r="AM74" s="247">
        <f t="shared" si="13"/>
        <v>60</v>
      </c>
      <c r="AN74" s="247">
        <v>10</v>
      </c>
      <c r="AO74" s="247">
        <v>10</v>
      </c>
      <c r="AP74" s="247">
        <v>10</v>
      </c>
      <c r="AQ74" s="247">
        <v>10</v>
      </c>
      <c r="AR74" s="247">
        <v>10</v>
      </c>
      <c r="AS74" s="247">
        <f t="shared" si="11"/>
        <v>50</v>
      </c>
      <c r="AT74" s="247"/>
      <c r="AU74" s="247"/>
      <c r="AV74" s="247"/>
      <c r="AW74" s="247">
        <f t="shared" si="9"/>
        <v>0</v>
      </c>
      <c r="AX74" s="247"/>
      <c r="AY74" s="247"/>
      <c r="AZ74" s="247"/>
      <c r="BA74" s="247"/>
      <c r="BB74" s="247"/>
      <c r="BC74" s="247"/>
      <c r="BD74" s="247"/>
      <c r="BE74" s="247"/>
      <c r="BF74" s="116"/>
      <c r="BG74" s="248">
        <f t="shared" si="10"/>
        <v>0</v>
      </c>
      <c r="BH74" s="253">
        <f t="shared" si="12"/>
        <v>956</v>
      </c>
      <c r="BI74" s="38">
        <f>'10-φπα'!F74</f>
        <v>229.44</v>
      </c>
    </row>
    <row r="75" spans="1:61" s="19" customFormat="1">
      <c r="A75" s="28">
        <f>'1-συμβολαια'!A75</f>
        <v>0</v>
      </c>
      <c r="B75" s="246">
        <f>'1-συμβολαια'!C75</f>
        <v>0</v>
      </c>
      <c r="C75" s="257">
        <f>'5-αντίγραφα'!AF75</f>
        <v>26</v>
      </c>
      <c r="D75" s="257">
        <f>'5-αντίγραφα'!O75+'5-αντίγραφα'!S75+'5-αντίγραφα'!U75+'5-αντίγραφα'!AC75</f>
        <v>6</v>
      </c>
      <c r="E75" s="253">
        <f>'6-μεταγραφή'!P75</f>
        <v>40</v>
      </c>
      <c r="F75" s="253">
        <f>'6-μεταγραφή'!O75</f>
        <v>0</v>
      </c>
      <c r="G75" s="254">
        <f>'6-μεταγραφή'!Q75</f>
        <v>0</v>
      </c>
      <c r="H75" s="253">
        <f>'7-προςΔΟΥ'!U75</f>
        <v>50</v>
      </c>
      <c r="I75" s="253">
        <f>'7-προςΔΟΥ'!P75</f>
        <v>0</v>
      </c>
      <c r="J75" s="253">
        <f>'7-προςΔΟΥ'!V75</f>
        <v>200</v>
      </c>
      <c r="K75" s="116">
        <v>30</v>
      </c>
      <c r="L75" s="116">
        <v>30</v>
      </c>
      <c r="M75" s="247">
        <v>30</v>
      </c>
      <c r="N75" s="247">
        <v>60</v>
      </c>
      <c r="O75" s="247">
        <v>60</v>
      </c>
      <c r="P75" s="247">
        <v>60</v>
      </c>
      <c r="Q75" s="247">
        <v>60</v>
      </c>
      <c r="R75" s="247">
        <v>60</v>
      </c>
      <c r="S75" s="247">
        <v>60</v>
      </c>
      <c r="T75" s="247">
        <v>5</v>
      </c>
      <c r="U75" s="247">
        <v>72</v>
      </c>
      <c r="V75" s="247">
        <v>3</v>
      </c>
      <c r="W75" s="247"/>
      <c r="X75" s="247"/>
      <c r="Y75" s="247"/>
      <c r="Z75" s="247">
        <f t="shared" si="8"/>
        <v>530</v>
      </c>
      <c r="AA75" s="247"/>
      <c r="AB75" s="247">
        <v>10</v>
      </c>
      <c r="AC75" s="247">
        <v>10</v>
      </c>
      <c r="AD75" s="247">
        <v>10</v>
      </c>
      <c r="AE75" s="247">
        <v>10</v>
      </c>
      <c r="AF75" s="247">
        <v>10</v>
      </c>
      <c r="AG75" s="247">
        <v>10</v>
      </c>
      <c r="AH75" s="247">
        <v>10</v>
      </c>
      <c r="AI75" s="247"/>
      <c r="AJ75" s="247"/>
      <c r="AK75" s="247"/>
      <c r="AL75" s="247"/>
      <c r="AM75" s="247">
        <f t="shared" si="13"/>
        <v>60</v>
      </c>
      <c r="AN75" s="247">
        <v>10</v>
      </c>
      <c r="AO75" s="247">
        <v>10</v>
      </c>
      <c r="AP75" s="247">
        <v>10</v>
      </c>
      <c r="AQ75" s="247">
        <v>10</v>
      </c>
      <c r="AR75" s="247">
        <v>10</v>
      </c>
      <c r="AS75" s="247">
        <f t="shared" si="11"/>
        <v>50</v>
      </c>
      <c r="AT75" s="247"/>
      <c r="AU75" s="247"/>
      <c r="AV75" s="247"/>
      <c r="AW75" s="247">
        <f t="shared" si="9"/>
        <v>0</v>
      </c>
      <c r="AX75" s="247"/>
      <c r="AY75" s="247"/>
      <c r="AZ75" s="247"/>
      <c r="BA75" s="247"/>
      <c r="BB75" s="247"/>
      <c r="BC75" s="247"/>
      <c r="BD75" s="247"/>
      <c r="BE75" s="247"/>
      <c r="BF75" s="116"/>
      <c r="BG75" s="248">
        <f t="shared" si="10"/>
        <v>0</v>
      </c>
      <c r="BH75" s="253">
        <f t="shared" si="12"/>
        <v>956</v>
      </c>
      <c r="BI75" s="38">
        <f>'10-φπα'!F75</f>
        <v>229.44</v>
      </c>
    </row>
    <row r="76" spans="1:61" s="19" customFormat="1">
      <c r="A76" s="28">
        <f>'1-συμβολαια'!A76</f>
        <v>0</v>
      </c>
      <c r="B76" s="246">
        <f>'1-συμβολαια'!C76</f>
        <v>0</v>
      </c>
      <c r="C76" s="257">
        <f>'5-αντίγραφα'!AF76</f>
        <v>26</v>
      </c>
      <c r="D76" s="257">
        <f>'5-αντίγραφα'!O76+'5-αντίγραφα'!S76+'5-αντίγραφα'!U76+'5-αντίγραφα'!AC76</f>
        <v>6</v>
      </c>
      <c r="E76" s="253">
        <f>'6-μεταγραφή'!P76</f>
        <v>40</v>
      </c>
      <c r="F76" s="253">
        <f>'6-μεταγραφή'!O76</f>
        <v>0</v>
      </c>
      <c r="G76" s="254">
        <f>'6-μεταγραφή'!Q76</f>
        <v>0</v>
      </c>
      <c r="H76" s="253">
        <f>'7-προςΔΟΥ'!U76</f>
        <v>50</v>
      </c>
      <c r="I76" s="253">
        <f>'7-προςΔΟΥ'!P76</f>
        <v>0</v>
      </c>
      <c r="J76" s="253">
        <f>'7-προςΔΟΥ'!V76</f>
        <v>200</v>
      </c>
      <c r="K76" s="116">
        <v>30</v>
      </c>
      <c r="L76" s="116">
        <v>30</v>
      </c>
      <c r="M76" s="247">
        <v>30</v>
      </c>
      <c r="N76" s="247">
        <v>60</v>
      </c>
      <c r="O76" s="247">
        <v>60</v>
      </c>
      <c r="P76" s="247">
        <v>60</v>
      </c>
      <c r="Q76" s="247">
        <v>60</v>
      </c>
      <c r="R76" s="247">
        <v>60</v>
      </c>
      <c r="S76" s="247">
        <v>60</v>
      </c>
      <c r="T76" s="247">
        <v>5</v>
      </c>
      <c r="U76" s="247">
        <v>72</v>
      </c>
      <c r="V76" s="247">
        <v>3</v>
      </c>
      <c r="W76" s="247"/>
      <c r="X76" s="247"/>
      <c r="Y76" s="247"/>
      <c r="Z76" s="247">
        <f t="shared" si="8"/>
        <v>530</v>
      </c>
      <c r="AA76" s="247"/>
      <c r="AB76" s="247">
        <v>10</v>
      </c>
      <c r="AC76" s="247">
        <v>10</v>
      </c>
      <c r="AD76" s="247">
        <v>10</v>
      </c>
      <c r="AE76" s="247">
        <v>10</v>
      </c>
      <c r="AF76" s="247">
        <v>10</v>
      </c>
      <c r="AG76" s="247">
        <v>10</v>
      </c>
      <c r="AH76" s="247">
        <v>10</v>
      </c>
      <c r="AI76" s="247"/>
      <c r="AJ76" s="247"/>
      <c r="AK76" s="247"/>
      <c r="AL76" s="247"/>
      <c r="AM76" s="247">
        <f t="shared" si="13"/>
        <v>60</v>
      </c>
      <c r="AN76" s="247">
        <v>10</v>
      </c>
      <c r="AO76" s="247">
        <v>10</v>
      </c>
      <c r="AP76" s="247">
        <v>10</v>
      </c>
      <c r="AQ76" s="247">
        <v>10</v>
      </c>
      <c r="AR76" s="247">
        <v>10</v>
      </c>
      <c r="AS76" s="247">
        <f t="shared" si="11"/>
        <v>50</v>
      </c>
      <c r="AT76" s="247"/>
      <c r="AU76" s="247"/>
      <c r="AV76" s="247"/>
      <c r="AW76" s="247">
        <f t="shared" si="9"/>
        <v>0</v>
      </c>
      <c r="AX76" s="247"/>
      <c r="AY76" s="247"/>
      <c r="AZ76" s="247"/>
      <c r="BA76" s="247"/>
      <c r="BB76" s="247"/>
      <c r="BC76" s="247"/>
      <c r="BD76" s="247"/>
      <c r="BE76" s="247"/>
      <c r="BF76" s="116"/>
      <c r="BG76" s="248">
        <f t="shared" si="10"/>
        <v>0</v>
      </c>
      <c r="BH76" s="253">
        <f t="shared" si="12"/>
        <v>956</v>
      </c>
      <c r="BI76" s="38">
        <f>'10-φπα'!F76</f>
        <v>229.44</v>
      </c>
    </row>
    <row r="77" spans="1:61" s="19" customFormat="1">
      <c r="A77" s="28">
        <f>'1-συμβολαια'!A77</f>
        <v>0</v>
      </c>
      <c r="B77" s="246">
        <f>'1-συμβολαια'!C77</f>
        <v>0</v>
      </c>
      <c r="C77" s="257">
        <f>'5-αντίγραφα'!AF77</f>
        <v>26</v>
      </c>
      <c r="D77" s="257">
        <f>'5-αντίγραφα'!O77+'5-αντίγραφα'!S77+'5-αντίγραφα'!U77+'5-αντίγραφα'!AC77</f>
        <v>6</v>
      </c>
      <c r="E77" s="253">
        <f>'6-μεταγραφή'!P77</f>
        <v>40</v>
      </c>
      <c r="F77" s="253">
        <f>'6-μεταγραφή'!O77</f>
        <v>0</v>
      </c>
      <c r="G77" s="254">
        <f>'6-μεταγραφή'!Q77</f>
        <v>0</v>
      </c>
      <c r="H77" s="253">
        <f>'7-προςΔΟΥ'!U77</f>
        <v>50</v>
      </c>
      <c r="I77" s="253">
        <f>'7-προςΔΟΥ'!P77</f>
        <v>0</v>
      </c>
      <c r="J77" s="253">
        <f>'7-προςΔΟΥ'!V77</f>
        <v>200</v>
      </c>
      <c r="K77" s="116">
        <v>30</v>
      </c>
      <c r="L77" s="116">
        <v>30</v>
      </c>
      <c r="M77" s="247">
        <v>30</v>
      </c>
      <c r="N77" s="247">
        <v>60</v>
      </c>
      <c r="O77" s="247">
        <v>60</v>
      </c>
      <c r="P77" s="247">
        <v>60</v>
      </c>
      <c r="Q77" s="247">
        <v>60</v>
      </c>
      <c r="R77" s="247">
        <v>60</v>
      </c>
      <c r="S77" s="247">
        <v>60</v>
      </c>
      <c r="T77" s="247">
        <v>5</v>
      </c>
      <c r="U77" s="247">
        <v>72</v>
      </c>
      <c r="V77" s="247">
        <v>3</v>
      </c>
      <c r="W77" s="247"/>
      <c r="X77" s="247"/>
      <c r="Y77" s="247"/>
      <c r="Z77" s="247">
        <f t="shared" si="8"/>
        <v>530</v>
      </c>
      <c r="AA77" s="247"/>
      <c r="AB77" s="247">
        <v>10</v>
      </c>
      <c r="AC77" s="247">
        <v>10</v>
      </c>
      <c r="AD77" s="247">
        <v>10</v>
      </c>
      <c r="AE77" s="247">
        <v>10</v>
      </c>
      <c r="AF77" s="247">
        <v>10</v>
      </c>
      <c r="AG77" s="247">
        <v>10</v>
      </c>
      <c r="AH77" s="247">
        <v>10</v>
      </c>
      <c r="AI77" s="247"/>
      <c r="AJ77" s="247"/>
      <c r="AK77" s="247"/>
      <c r="AL77" s="247"/>
      <c r="AM77" s="247">
        <f t="shared" si="13"/>
        <v>60</v>
      </c>
      <c r="AN77" s="247">
        <v>10</v>
      </c>
      <c r="AO77" s="247">
        <v>10</v>
      </c>
      <c r="AP77" s="247">
        <v>10</v>
      </c>
      <c r="AQ77" s="247">
        <v>10</v>
      </c>
      <c r="AR77" s="247">
        <v>10</v>
      </c>
      <c r="AS77" s="247">
        <f t="shared" si="11"/>
        <v>50</v>
      </c>
      <c r="AT77" s="247"/>
      <c r="AU77" s="247"/>
      <c r="AV77" s="247"/>
      <c r="AW77" s="247">
        <f t="shared" si="9"/>
        <v>0</v>
      </c>
      <c r="AX77" s="247"/>
      <c r="AY77" s="247"/>
      <c r="AZ77" s="247"/>
      <c r="BA77" s="247"/>
      <c r="BB77" s="247"/>
      <c r="BC77" s="247"/>
      <c r="BD77" s="247"/>
      <c r="BE77" s="247"/>
      <c r="BF77" s="116"/>
      <c r="BG77" s="248">
        <f t="shared" si="10"/>
        <v>0</v>
      </c>
      <c r="BH77" s="253">
        <f t="shared" si="12"/>
        <v>956</v>
      </c>
      <c r="BI77" s="38">
        <f>'10-φπα'!F77</f>
        <v>229.44</v>
      </c>
    </row>
    <row r="78" spans="1:61" s="19" customFormat="1">
      <c r="A78" s="28">
        <f>'1-συμβολαια'!A78</f>
        <v>0</v>
      </c>
      <c r="B78" s="246">
        <f>'1-συμβολαια'!C78</f>
        <v>0</v>
      </c>
      <c r="C78" s="257">
        <f>'5-αντίγραφα'!AF78</f>
        <v>26</v>
      </c>
      <c r="D78" s="257">
        <f>'5-αντίγραφα'!O78+'5-αντίγραφα'!S78+'5-αντίγραφα'!U78+'5-αντίγραφα'!AC78</f>
        <v>6</v>
      </c>
      <c r="E78" s="253">
        <f>'6-μεταγραφή'!P78</f>
        <v>40</v>
      </c>
      <c r="F78" s="253">
        <f>'6-μεταγραφή'!O78</f>
        <v>0</v>
      </c>
      <c r="G78" s="254">
        <f>'6-μεταγραφή'!Q78</f>
        <v>0</v>
      </c>
      <c r="H78" s="253">
        <f>'7-προςΔΟΥ'!U78</f>
        <v>50</v>
      </c>
      <c r="I78" s="253">
        <f>'7-προςΔΟΥ'!P78</f>
        <v>0</v>
      </c>
      <c r="J78" s="253">
        <f>'7-προςΔΟΥ'!V78</f>
        <v>200</v>
      </c>
      <c r="K78" s="116">
        <v>30</v>
      </c>
      <c r="L78" s="116">
        <v>30</v>
      </c>
      <c r="M78" s="247">
        <v>30</v>
      </c>
      <c r="N78" s="247">
        <v>60</v>
      </c>
      <c r="O78" s="247">
        <v>60</v>
      </c>
      <c r="P78" s="247">
        <v>60</v>
      </c>
      <c r="Q78" s="247">
        <v>60</v>
      </c>
      <c r="R78" s="247">
        <v>60</v>
      </c>
      <c r="S78" s="247">
        <v>60</v>
      </c>
      <c r="T78" s="247">
        <v>5</v>
      </c>
      <c r="U78" s="247">
        <v>72</v>
      </c>
      <c r="V78" s="247">
        <v>3</v>
      </c>
      <c r="W78" s="247"/>
      <c r="X78" s="247"/>
      <c r="Y78" s="247"/>
      <c r="Z78" s="247">
        <f t="shared" si="8"/>
        <v>530</v>
      </c>
      <c r="AA78" s="247"/>
      <c r="AB78" s="247">
        <v>10</v>
      </c>
      <c r="AC78" s="247">
        <v>10</v>
      </c>
      <c r="AD78" s="247">
        <v>10</v>
      </c>
      <c r="AE78" s="247">
        <v>10</v>
      </c>
      <c r="AF78" s="247">
        <v>10</v>
      </c>
      <c r="AG78" s="247">
        <v>10</v>
      </c>
      <c r="AH78" s="247">
        <v>10</v>
      </c>
      <c r="AI78" s="247"/>
      <c r="AJ78" s="247"/>
      <c r="AK78" s="247"/>
      <c r="AL78" s="247"/>
      <c r="AM78" s="247">
        <f t="shared" si="13"/>
        <v>60</v>
      </c>
      <c r="AN78" s="247">
        <v>10</v>
      </c>
      <c r="AO78" s="247">
        <v>10</v>
      </c>
      <c r="AP78" s="247">
        <v>10</v>
      </c>
      <c r="AQ78" s="247">
        <v>10</v>
      </c>
      <c r="AR78" s="247">
        <v>10</v>
      </c>
      <c r="AS78" s="247">
        <f t="shared" si="11"/>
        <v>50</v>
      </c>
      <c r="AT78" s="247"/>
      <c r="AU78" s="247"/>
      <c r="AV78" s="247"/>
      <c r="AW78" s="247">
        <f t="shared" si="9"/>
        <v>0</v>
      </c>
      <c r="AX78" s="247"/>
      <c r="AY78" s="247"/>
      <c r="AZ78" s="247"/>
      <c r="BA78" s="247"/>
      <c r="BB78" s="247"/>
      <c r="BC78" s="247"/>
      <c r="BD78" s="247"/>
      <c r="BE78" s="247"/>
      <c r="BF78" s="116"/>
      <c r="BG78" s="248">
        <f t="shared" si="10"/>
        <v>0</v>
      </c>
      <c r="BH78" s="253">
        <f t="shared" si="12"/>
        <v>956</v>
      </c>
      <c r="BI78" s="38">
        <f>'10-φπα'!F78</f>
        <v>229.44</v>
      </c>
    </row>
    <row r="79" spans="1:61" s="19" customFormat="1">
      <c r="A79" s="28">
        <f>'1-συμβολαια'!A79</f>
        <v>0</v>
      </c>
      <c r="B79" s="246">
        <f>'1-συμβολαια'!C79</f>
        <v>0</v>
      </c>
      <c r="C79" s="257">
        <f>'5-αντίγραφα'!AF79</f>
        <v>26</v>
      </c>
      <c r="D79" s="257">
        <f>'5-αντίγραφα'!O79+'5-αντίγραφα'!S79+'5-αντίγραφα'!U79+'5-αντίγραφα'!AC79</f>
        <v>6</v>
      </c>
      <c r="E79" s="253">
        <f>'6-μεταγραφή'!P79</f>
        <v>40</v>
      </c>
      <c r="F79" s="253">
        <f>'6-μεταγραφή'!O79</f>
        <v>0</v>
      </c>
      <c r="G79" s="254">
        <f>'6-μεταγραφή'!Q79</f>
        <v>0</v>
      </c>
      <c r="H79" s="253">
        <f>'7-προςΔΟΥ'!U79</f>
        <v>50</v>
      </c>
      <c r="I79" s="253">
        <f>'7-προςΔΟΥ'!P79</f>
        <v>0</v>
      </c>
      <c r="J79" s="253">
        <f>'7-προςΔΟΥ'!V79</f>
        <v>200</v>
      </c>
      <c r="K79" s="116">
        <v>30</v>
      </c>
      <c r="L79" s="116">
        <v>30</v>
      </c>
      <c r="M79" s="247">
        <v>30</v>
      </c>
      <c r="N79" s="247">
        <v>60</v>
      </c>
      <c r="O79" s="247">
        <v>60</v>
      </c>
      <c r="P79" s="247">
        <v>60</v>
      </c>
      <c r="Q79" s="247">
        <v>60</v>
      </c>
      <c r="R79" s="247">
        <v>60</v>
      </c>
      <c r="S79" s="247">
        <v>60</v>
      </c>
      <c r="T79" s="247">
        <v>5</v>
      </c>
      <c r="U79" s="247">
        <v>72</v>
      </c>
      <c r="V79" s="247">
        <v>3</v>
      </c>
      <c r="W79" s="247"/>
      <c r="X79" s="247"/>
      <c r="Y79" s="247"/>
      <c r="Z79" s="247">
        <f t="shared" si="8"/>
        <v>530</v>
      </c>
      <c r="AA79" s="247"/>
      <c r="AB79" s="247">
        <v>10</v>
      </c>
      <c r="AC79" s="247">
        <v>10</v>
      </c>
      <c r="AD79" s="247">
        <v>10</v>
      </c>
      <c r="AE79" s="247">
        <v>10</v>
      </c>
      <c r="AF79" s="247">
        <v>10</v>
      </c>
      <c r="AG79" s="247">
        <v>10</v>
      </c>
      <c r="AH79" s="247">
        <v>10</v>
      </c>
      <c r="AI79" s="247"/>
      <c r="AJ79" s="247"/>
      <c r="AK79" s="247"/>
      <c r="AL79" s="247"/>
      <c r="AM79" s="247">
        <f t="shared" si="13"/>
        <v>60</v>
      </c>
      <c r="AN79" s="247">
        <v>10</v>
      </c>
      <c r="AO79" s="247">
        <v>10</v>
      </c>
      <c r="AP79" s="247">
        <v>10</v>
      </c>
      <c r="AQ79" s="247">
        <v>10</v>
      </c>
      <c r="AR79" s="247">
        <v>10</v>
      </c>
      <c r="AS79" s="247">
        <f t="shared" si="11"/>
        <v>50</v>
      </c>
      <c r="AT79" s="247"/>
      <c r="AU79" s="247"/>
      <c r="AV79" s="247"/>
      <c r="AW79" s="247">
        <f t="shared" si="9"/>
        <v>0</v>
      </c>
      <c r="AX79" s="247"/>
      <c r="AY79" s="247"/>
      <c r="AZ79" s="247"/>
      <c r="BA79" s="247"/>
      <c r="BB79" s="247"/>
      <c r="BC79" s="247"/>
      <c r="BD79" s="247"/>
      <c r="BE79" s="247"/>
      <c r="BF79" s="116"/>
      <c r="BG79" s="248">
        <f t="shared" si="10"/>
        <v>0</v>
      </c>
      <c r="BH79" s="253">
        <f t="shared" si="12"/>
        <v>956</v>
      </c>
      <c r="BI79" s="38">
        <f>'10-φπα'!F79</f>
        <v>229.44</v>
      </c>
    </row>
    <row r="80" spans="1:61" s="19" customFormat="1">
      <c r="A80" s="28">
        <f>'1-συμβολαια'!A80</f>
        <v>0</v>
      </c>
      <c r="B80" s="246">
        <f>'1-συμβολαια'!C80</f>
        <v>0</v>
      </c>
      <c r="C80" s="257">
        <f>'5-αντίγραφα'!AF80</f>
        <v>26</v>
      </c>
      <c r="D80" s="257">
        <f>'5-αντίγραφα'!O80+'5-αντίγραφα'!S80+'5-αντίγραφα'!U80+'5-αντίγραφα'!AC80</f>
        <v>6</v>
      </c>
      <c r="E80" s="253">
        <f>'6-μεταγραφή'!P80</f>
        <v>40</v>
      </c>
      <c r="F80" s="253">
        <f>'6-μεταγραφή'!O80</f>
        <v>0</v>
      </c>
      <c r="G80" s="254">
        <f>'6-μεταγραφή'!Q80</f>
        <v>0</v>
      </c>
      <c r="H80" s="253">
        <f>'7-προςΔΟΥ'!U80</f>
        <v>50</v>
      </c>
      <c r="I80" s="253">
        <f>'7-προςΔΟΥ'!P80</f>
        <v>0</v>
      </c>
      <c r="J80" s="253">
        <f>'7-προςΔΟΥ'!V80</f>
        <v>200</v>
      </c>
      <c r="K80" s="116">
        <v>30</v>
      </c>
      <c r="L80" s="116">
        <v>30</v>
      </c>
      <c r="M80" s="247">
        <v>30</v>
      </c>
      <c r="N80" s="247">
        <v>60</v>
      </c>
      <c r="O80" s="247">
        <v>60</v>
      </c>
      <c r="P80" s="247">
        <v>60</v>
      </c>
      <c r="Q80" s="247">
        <v>60</v>
      </c>
      <c r="R80" s="247">
        <v>60</v>
      </c>
      <c r="S80" s="247">
        <v>60</v>
      </c>
      <c r="T80" s="247">
        <v>5</v>
      </c>
      <c r="U80" s="247">
        <v>72</v>
      </c>
      <c r="V80" s="247">
        <v>3</v>
      </c>
      <c r="W80" s="247"/>
      <c r="X80" s="247"/>
      <c r="Y80" s="247"/>
      <c r="Z80" s="247">
        <f t="shared" si="8"/>
        <v>530</v>
      </c>
      <c r="AA80" s="247"/>
      <c r="AB80" s="247">
        <v>10</v>
      </c>
      <c r="AC80" s="247">
        <v>10</v>
      </c>
      <c r="AD80" s="247">
        <v>10</v>
      </c>
      <c r="AE80" s="247">
        <v>10</v>
      </c>
      <c r="AF80" s="247">
        <v>10</v>
      </c>
      <c r="AG80" s="247">
        <v>10</v>
      </c>
      <c r="AH80" s="247">
        <v>10</v>
      </c>
      <c r="AI80" s="247"/>
      <c r="AJ80" s="247"/>
      <c r="AK80" s="247"/>
      <c r="AL80" s="247"/>
      <c r="AM80" s="247">
        <f t="shared" si="13"/>
        <v>60</v>
      </c>
      <c r="AN80" s="247">
        <v>10</v>
      </c>
      <c r="AO80" s="247">
        <v>10</v>
      </c>
      <c r="AP80" s="247">
        <v>10</v>
      </c>
      <c r="AQ80" s="247">
        <v>10</v>
      </c>
      <c r="AR80" s="247">
        <v>10</v>
      </c>
      <c r="AS80" s="247">
        <f t="shared" si="11"/>
        <v>50</v>
      </c>
      <c r="AT80" s="247"/>
      <c r="AU80" s="247"/>
      <c r="AV80" s="247"/>
      <c r="AW80" s="247">
        <f t="shared" si="9"/>
        <v>0</v>
      </c>
      <c r="AX80" s="247"/>
      <c r="AY80" s="247"/>
      <c r="AZ80" s="247"/>
      <c r="BA80" s="247"/>
      <c r="BB80" s="247"/>
      <c r="BC80" s="247"/>
      <c r="BD80" s="247"/>
      <c r="BE80" s="247"/>
      <c r="BF80" s="116"/>
      <c r="BG80" s="248">
        <f t="shared" si="10"/>
        <v>0</v>
      </c>
      <c r="BH80" s="253">
        <f t="shared" si="12"/>
        <v>956</v>
      </c>
      <c r="BI80" s="38">
        <f>'10-φπα'!F80</f>
        <v>229.44</v>
      </c>
    </row>
    <row r="81" spans="1:61" s="19" customFormat="1">
      <c r="A81" s="28">
        <f>'1-συμβολαια'!A81</f>
        <v>0</v>
      </c>
      <c r="B81" s="246">
        <f>'1-συμβολαια'!C81</f>
        <v>0</v>
      </c>
      <c r="C81" s="257">
        <f>'5-αντίγραφα'!AF81</f>
        <v>26</v>
      </c>
      <c r="D81" s="257">
        <f>'5-αντίγραφα'!O81+'5-αντίγραφα'!S81+'5-αντίγραφα'!U81+'5-αντίγραφα'!AC81</f>
        <v>6</v>
      </c>
      <c r="E81" s="253">
        <f>'6-μεταγραφή'!P81</f>
        <v>40</v>
      </c>
      <c r="F81" s="253">
        <f>'6-μεταγραφή'!O81</f>
        <v>0</v>
      </c>
      <c r="G81" s="254">
        <f>'6-μεταγραφή'!Q81</f>
        <v>0</v>
      </c>
      <c r="H81" s="253">
        <f>'7-προςΔΟΥ'!U81</f>
        <v>50</v>
      </c>
      <c r="I81" s="253">
        <f>'7-προςΔΟΥ'!P81</f>
        <v>0</v>
      </c>
      <c r="J81" s="253">
        <f>'7-προςΔΟΥ'!V81</f>
        <v>200</v>
      </c>
      <c r="K81" s="116">
        <v>30</v>
      </c>
      <c r="L81" s="116">
        <v>30</v>
      </c>
      <c r="M81" s="247">
        <v>30</v>
      </c>
      <c r="N81" s="247">
        <v>60</v>
      </c>
      <c r="O81" s="247">
        <v>60</v>
      </c>
      <c r="P81" s="247">
        <v>60</v>
      </c>
      <c r="Q81" s="247">
        <v>60</v>
      </c>
      <c r="R81" s="247">
        <v>60</v>
      </c>
      <c r="S81" s="247">
        <v>60</v>
      </c>
      <c r="T81" s="247">
        <v>5</v>
      </c>
      <c r="U81" s="247">
        <v>72</v>
      </c>
      <c r="V81" s="247">
        <v>3</v>
      </c>
      <c r="W81" s="247"/>
      <c r="X81" s="247"/>
      <c r="Y81" s="247"/>
      <c r="Z81" s="247">
        <f t="shared" si="8"/>
        <v>530</v>
      </c>
      <c r="AA81" s="247"/>
      <c r="AB81" s="247">
        <v>10</v>
      </c>
      <c r="AC81" s="247">
        <v>10</v>
      </c>
      <c r="AD81" s="247">
        <v>10</v>
      </c>
      <c r="AE81" s="247">
        <v>10</v>
      </c>
      <c r="AF81" s="247">
        <v>10</v>
      </c>
      <c r="AG81" s="247">
        <v>10</v>
      </c>
      <c r="AH81" s="247">
        <v>10</v>
      </c>
      <c r="AI81" s="247"/>
      <c r="AJ81" s="247"/>
      <c r="AK81" s="247"/>
      <c r="AL81" s="247"/>
      <c r="AM81" s="247">
        <f t="shared" si="13"/>
        <v>60</v>
      </c>
      <c r="AN81" s="247">
        <v>10</v>
      </c>
      <c r="AO81" s="247">
        <v>10</v>
      </c>
      <c r="AP81" s="247">
        <v>10</v>
      </c>
      <c r="AQ81" s="247">
        <v>10</v>
      </c>
      <c r="AR81" s="247">
        <v>10</v>
      </c>
      <c r="AS81" s="247">
        <f t="shared" si="11"/>
        <v>50</v>
      </c>
      <c r="AT81" s="247"/>
      <c r="AU81" s="247"/>
      <c r="AV81" s="247"/>
      <c r="AW81" s="247">
        <f t="shared" si="9"/>
        <v>0</v>
      </c>
      <c r="AX81" s="247"/>
      <c r="AY81" s="247"/>
      <c r="AZ81" s="247"/>
      <c r="BA81" s="247"/>
      <c r="BB81" s="247"/>
      <c r="BC81" s="247"/>
      <c r="BD81" s="247"/>
      <c r="BE81" s="247"/>
      <c r="BF81" s="116"/>
      <c r="BG81" s="248">
        <f t="shared" si="10"/>
        <v>0</v>
      </c>
      <c r="BH81" s="253">
        <f t="shared" si="12"/>
        <v>956</v>
      </c>
      <c r="BI81" s="38">
        <f>'10-φπα'!F81</f>
        <v>229.44</v>
      </c>
    </row>
    <row r="82" spans="1:61" s="19" customFormat="1">
      <c r="A82" s="28">
        <f>'1-συμβολαια'!A82</f>
        <v>0</v>
      </c>
      <c r="B82" s="246">
        <f>'1-συμβολαια'!C82</f>
        <v>0</v>
      </c>
      <c r="C82" s="257">
        <f>'5-αντίγραφα'!AF82</f>
        <v>26</v>
      </c>
      <c r="D82" s="257">
        <f>'5-αντίγραφα'!O82+'5-αντίγραφα'!S82+'5-αντίγραφα'!U82+'5-αντίγραφα'!AC82</f>
        <v>6</v>
      </c>
      <c r="E82" s="253">
        <f>'6-μεταγραφή'!P82</f>
        <v>40</v>
      </c>
      <c r="F82" s="253">
        <f>'6-μεταγραφή'!O82</f>
        <v>0</v>
      </c>
      <c r="G82" s="254">
        <f>'6-μεταγραφή'!Q82</f>
        <v>0</v>
      </c>
      <c r="H82" s="253">
        <f>'7-προςΔΟΥ'!U82</f>
        <v>50</v>
      </c>
      <c r="I82" s="253">
        <f>'7-προςΔΟΥ'!P82</f>
        <v>0</v>
      </c>
      <c r="J82" s="253">
        <f>'7-προςΔΟΥ'!V82</f>
        <v>200</v>
      </c>
      <c r="K82" s="116">
        <v>30</v>
      </c>
      <c r="L82" s="116">
        <v>30</v>
      </c>
      <c r="M82" s="247">
        <v>30</v>
      </c>
      <c r="N82" s="247">
        <v>60</v>
      </c>
      <c r="O82" s="247">
        <v>60</v>
      </c>
      <c r="P82" s="247">
        <v>60</v>
      </c>
      <c r="Q82" s="247">
        <v>60</v>
      </c>
      <c r="R82" s="247">
        <v>60</v>
      </c>
      <c r="S82" s="247">
        <v>60</v>
      </c>
      <c r="T82" s="247">
        <v>5</v>
      </c>
      <c r="U82" s="247">
        <v>72</v>
      </c>
      <c r="V82" s="247">
        <v>3</v>
      </c>
      <c r="W82" s="247"/>
      <c r="X82" s="247"/>
      <c r="Y82" s="247"/>
      <c r="Z82" s="247">
        <f t="shared" si="8"/>
        <v>530</v>
      </c>
      <c r="AA82" s="247"/>
      <c r="AB82" s="247">
        <v>10</v>
      </c>
      <c r="AC82" s="247">
        <v>10</v>
      </c>
      <c r="AD82" s="247">
        <v>10</v>
      </c>
      <c r="AE82" s="247">
        <v>10</v>
      </c>
      <c r="AF82" s="247">
        <v>10</v>
      </c>
      <c r="AG82" s="247">
        <v>10</v>
      </c>
      <c r="AH82" s="247">
        <v>10</v>
      </c>
      <c r="AI82" s="247"/>
      <c r="AJ82" s="247"/>
      <c r="AK82" s="247"/>
      <c r="AL82" s="247"/>
      <c r="AM82" s="247">
        <f t="shared" si="13"/>
        <v>60</v>
      </c>
      <c r="AN82" s="247">
        <v>10</v>
      </c>
      <c r="AO82" s="247">
        <v>10</v>
      </c>
      <c r="AP82" s="247">
        <v>10</v>
      </c>
      <c r="AQ82" s="247">
        <v>10</v>
      </c>
      <c r="AR82" s="247">
        <v>10</v>
      </c>
      <c r="AS82" s="247">
        <f t="shared" si="11"/>
        <v>50</v>
      </c>
      <c r="AT82" s="247"/>
      <c r="AU82" s="247"/>
      <c r="AV82" s="247"/>
      <c r="AW82" s="247">
        <f t="shared" si="9"/>
        <v>0</v>
      </c>
      <c r="AX82" s="247"/>
      <c r="AY82" s="247"/>
      <c r="AZ82" s="247"/>
      <c r="BA82" s="247"/>
      <c r="BB82" s="247"/>
      <c r="BC82" s="247"/>
      <c r="BD82" s="247"/>
      <c r="BE82" s="247"/>
      <c r="BF82" s="116"/>
      <c r="BG82" s="248">
        <f t="shared" si="10"/>
        <v>0</v>
      </c>
      <c r="BH82" s="253">
        <f t="shared" si="12"/>
        <v>956</v>
      </c>
      <c r="BI82" s="38">
        <f>'10-φπα'!F82</f>
        <v>229.44</v>
      </c>
    </row>
    <row r="83" spans="1:61" s="19" customFormat="1">
      <c r="A83" s="28">
        <f>'1-συμβολαια'!A83</f>
        <v>0</v>
      </c>
      <c r="B83" s="246">
        <f>'1-συμβολαια'!C83</f>
        <v>0</v>
      </c>
      <c r="C83" s="257">
        <f>'5-αντίγραφα'!AF83</f>
        <v>26</v>
      </c>
      <c r="D83" s="257">
        <f>'5-αντίγραφα'!O83+'5-αντίγραφα'!S83+'5-αντίγραφα'!U83+'5-αντίγραφα'!AC83</f>
        <v>6</v>
      </c>
      <c r="E83" s="253">
        <f>'6-μεταγραφή'!P83</f>
        <v>40</v>
      </c>
      <c r="F83" s="253">
        <f>'6-μεταγραφή'!O83</f>
        <v>0</v>
      </c>
      <c r="G83" s="254">
        <f>'6-μεταγραφή'!Q83</f>
        <v>0</v>
      </c>
      <c r="H83" s="253">
        <f>'7-προςΔΟΥ'!U83</f>
        <v>50</v>
      </c>
      <c r="I83" s="253">
        <f>'7-προςΔΟΥ'!P83</f>
        <v>0</v>
      </c>
      <c r="J83" s="253">
        <f>'7-προςΔΟΥ'!V83</f>
        <v>200</v>
      </c>
      <c r="K83" s="116">
        <v>30</v>
      </c>
      <c r="L83" s="116">
        <v>30</v>
      </c>
      <c r="M83" s="247">
        <v>30</v>
      </c>
      <c r="N83" s="247">
        <v>60</v>
      </c>
      <c r="O83" s="247">
        <v>60</v>
      </c>
      <c r="P83" s="247">
        <v>60</v>
      </c>
      <c r="Q83" s="247">
        <v>60</v>
      </c>
      <c r="R83" s="247">
        <v>60</v>
      </c>
      <c r="S83" s="247">
        <v>60</v>
      </c>
      <c r="T83" s="247">
        <v>5</v>
      </c>
      <c r="U83" s="247">
        <v>72</v>
      </c>
      <c r="V83" s="247">
        <v>3</v>
      </c>
      <c r="W83" s="247"/>
      <c r="X83" s="247"/>
      <c r="Y83" s="247"/>
      <c r="Z83" s="247">
        <f t="shared" si="8"/>
        <v>530</v>
      </c>
      <c r="AA83" s="247"/>
      <c r="AB83" s="247">
        <v>10</v>
      </c>
      <c r="AC83" s="247">
        <v>10</v>
      </c>
      <c r="AD83" s="247">
        <v>10</v>
      </c>
      <c r="AE83" s="247">
        <v>10</v>
      </c>
      <c r="AF83" s="247">
        <v>10</v>
      </c>
      <c r="AG83" s="247">
        <v>10</v>
      </c>
      <c r="AH83" s="247">
        <v>10</v>
      </c>
      <c r="AI83" s="247"/>
      <c r="AJ83" s="247"/>
      <c r="AK83" s="247"/>
      <c r="AL83" s="247"/>
      <c r="AM83" s="247">
        <f t="shared" si="13"/>
        <v>60</v>
      </c>
      <c r="AN83" s="247">
        <v>10</v>
      </c>
      <c r="AO83" s="247">
        <v>10</v>
      </c>
      <c r="AP83" s="247">
        <v>10</v>
      </c>
      <c r="AQ83" s="247">
        <v>10</v>
      </c>
      <c r="AR83" s="247">
        <v>10</v>
      </c>
      <c r="AS83" s="247">
        <f t="shared" si="11"/>
        <v>50</v>
      </c>
      <c r="AT83" s="247"/>
      <c r="AU83" s="247"/>
      <c r="AV83" s="247"/>
      <c r="AW83" s="247">
        <f t="shared" si="9"/>
        <v>0</v>
      </c>
      <c r="AX83" s="247"/>
      <c r="AY83" s="247"/>
      <c r="AZ83" s="247"/>
      <c r="BA83" s="247"/>
      <c r="BB83" s="247"/>
      <c r="BC83" s="247"/>
      <c r="BD83" s="247"/>
      <c r="BE83" s="247"/>
      <c r="BF83" s="116"/>
      <c r="BG83" s="248">
        <f t="shared" si="10"/>
        <v>0</v>
      </c>
      <c r="BH83" s="253">
        <f t="shared" si="12"/>
        <v>956</v>
      </c>
      <c r="BI83" s="38">
        <f>'10-φπα'!F83</f>
        <v>229.44</v>
      </c>
    </row>
    <row r="84" spans="1:61" s="19" customFormat="1">
      <c r="A84" s="28">
        <f>'1-συμβολαια'!A84</f>
        <v>0</v>
      </c>
      <c r="B84" s="246">
        <f>'1-συμβολαια'!C84</f>
        <v>0</v>
      </c>
      <c r="C84" s="257">
        <f>'5-αντίγραφα'!AF84</f>
        <v>26</v>
      </c>
      <c r="D84" s="257">
        <f>'5-αντίγραφα'!O84+'5-αντίγραφα'!S84+'5-αντίγραφα'!U84+'5-αντίγραφα'!AC84</f>
        <v>6</v>
      </c>
      <c r="E84" s="253">
        <f>'6-μεταγραφή'!P84</f>
        <v>40</v>
      </c>
      <c r="F84" s="253">
        <f>'6-μεταγραφή'!O84</f>
        <v>0</v>
      </c>
      <c r="G84" s="254">
        <f>'6-μεταγραφή'!Q84</f>
        <v>0</v>
      </c>
      <c r="H84" s="253">
        <f>'7-προςΔΟΥ'!U84</f>
        <v>50</v>
      </c>
      <c r="I84" s="253">
        <f>'7-προςΔΟΥ'!P84</f>
        <v>0</v>
      </c>
      <c r="J84" s="253">
        <f>'7-προςΔΟΥ'!V84</f>
        <v>200</v>
      </c>
      <c r="K84" s="116">
        <v>30</v>
      </c>
      <c r="L84" s="116">
        <v>30</v>
      </c>
      <c r="M84" s="247">
        <v>30</v>
      </c>
      <c r="N84" s="247">
        <v>60</v>
      </c>
      <c r="O84" s="247">
        <v>60</v>
      </c>
      <c r="P84" s="247">
        <v>60</v>
      </c>
      <c r="Q84" s="247">
        <v>60</v>
      </c>
      <c r="R84" s="247">
        <v>60</v>
      </c>
      <c r="S84" s="247">
        <v>60</v>
      </c>
      <c r="T84" s="247">
        <v>5</v>
      </c>
      <c r="U84" s="247">
        <v>72</v>
      </c>
      <c r="V84" s="247">
        <v>3</v>
      </c>
      <c r="W84" s="247"/>
      <c r="X84" s="247"/>
      <c r="Y84" s="247"/>
      <c r="Z84" s="247">
        <f t="shared" si="8"/>
        <v>530</v>
      </c>
      <c r="AA84" s="247"/>
      <c r="AB84" s="247">
        <v>10</v>
      </c>
      <c r="AC84" s="247">
        <v>10</v>
      </c>
      <c r="AD84" s="247">
        <v>10</v>
      </c>
      <c r="AE84" s="247">
        <v>10</v>
      </c>
      <c r="AF84" s="247">
        <v>10</v>
      </c>
      <c r="AG84" s="247">
        <v>10</v>
      </c>
      <c r="AH84" s="247">
        <v>10</v>
      </c>
      <c r="AI84" s="247"/>
      <c r="AJ84" s="247"/>
      <c r="AK84" s="247"/>
      <c r="AL84" s="247"/>
      <c r="AM84" s="247">
        <f t="shared" si="13"/>
        <v>60</v>
      </c>
      <c r="AN84" s="247">
        <v>10</v>
      </c>
      <c r="AO84" s="247">
        <v>10</v>
      </c>
      <c r="AP84" s="247">
        <v>10</v>
      </c>
      <c r="AQ84" s="247">
        <v>10</v>
      </c>
      <c r="AR84" s="247">
        <v>10</v>
      </c>
      <c r="AS84" s="247">
        <f t="shared" si="11"/>
        <v>50</v>
      </c>
      <c r="AT84" s="247"/>
      <c r="AU84" s="247"/>
      <c r="AV84" s="247"/>
      <c r="AW84" s="247">
        <f t="shared" si="9"/>
        <v>0</v>
      </c>
      <c r="AX84" s="247"/>
      <c r="AY84" s="247"/>
      <c r="AZ84" s="247"/>
      <c r="BA84" s="247"/>
      <c r="BB84" s="247"/>
      <c r="BC84" s="247"/>
      <c r="BD84" s="247"/>
      <c r="BE84" s="247"/>
      <c r="BF84" s="116"/>
      <c r="BG84" s="248">
        <f t="shared" si="10"/>
        <v>0</v>
      </c>
      <c r="BH84" s="253">
        <f t="shared" si="12"/>
        <v>956</v>
      </c>
      <c r="BI84" s="38">
        <f>'10-φπα'!F84</f>
        <v>229.44</v>
      </c>
    </row>
    <row r="85" spans="1:61" s="19" customFormat="1">
      <c r="A85" s="28">
        <f>'1-συμβολαια'!A85</f>
        <v>0</v>
      </c>
      <c r="B85" s="246">
        <f>'1-συμβολαια'!C85</f>
        <v>0</v>
      </c>
      <c r="C85" s="257">
        <f>'5-αντίγραφα'!AF85</f>
        <v>26</v>
      </c>
      <c r="D85" s="257">
        <f>'5-αντίγραφα'!O85+'5-αντίγραφα'!S85+'5-αντίγραφα'!U85+'5-αντίγραφα'!AC85</f>
        <v>6</v>
      </c>
      <c r="E85" s="253">
        <f>'6-μεταγραφή'!P85</f>
        <v>40</v>
      </c>
      <c r="F85" s="253">
        <f>'6-μεταγραφή'!O85</f>
        <v>0</v>
      </c>
      <c r="G85" s="254">
        <f>'6-μεταγραφή'!Q85</f>
        <v>0</v>
      </c>
      <c r="H85" s="253">
        <f>'7-προςΔΟΥ'!U85</f>
        <v>50</v>
      </c>
      <c r="I85" s="253">
        <f>'7-προςΔΟΥ'!P85</f>
        <v>0</v>
      </c>
      <c r="J85" s="253">
        <f>'7-προςΔΟΥ'!V85</f>
        <v>200</v>
      </c>
      <c r="K85" s="116">
        <v>30</v>
      </c>
      <c r="L85" s="116">
        <v>30</v>
      </c>
      <c r="M85" s="247">
        <v>30</v>
      </c>
      <c r="N85" s="247">
        <v>60</v>
      </c>
      <c r="O85" s="247">
        <v>60</v>
      </c>
      <c r="P85" s="247">
        <v>60</v>
      </c>
      <c r="Q85" s="247">
        <v>60</v>
      </c>
      <c r="R85" s="247">
        <v>60</v>
      </c>
      <c r="S85" s="247">
        <v>60</v>
      </c>
      <c r="T85" s="247">
        <v>5</v>
      </c>
      <c r="U85" s="247">
        <v>72</v>
      </c>
      <c r="V85" s="247">
        <v>3</v>
      </c>
      <c r="W85" s="247"/>
      <c r="X85" s="247"/>
      <c r="Y85" s="247"/>
      <c r="Z85" s="247">
        <f t="shared" si="8"/>
        <v>530</v>
      </c>
      <c r="AA85" s="247"/>
      <c r="AB85" s="247">
        <v>10</v>
      </c>
      <c r="AC85" s="247">
        <v>10</v>
      </c>
      <c r="AD85" s="247">
        <v>10</v>
      </c>
      <c r="AE85" s="247">
        <v>10</v>
      </c>
      <c r="AF85" s="247">
        <v>10</v>
      </c>
      <c r="AG85" s="247">
        <v>10</v>
      </c>
      <c r="AH85" s="247">
        <v>10</v>
      </c>
      <c r="AI85" s="247"/>
      <c r="AJ85" s="247"/>
      <c r="AK85" s="247"/>
      <c r="AL85" s="247"/>
      <c r="AM85" s="247">
        <f t="shared" si="13"/>
        <v>60</v>
      </c>
      <c r="AN85" s="247">
        <v>10</v>
      </c>
      <c r="AO85" s="247">
        <v>10</v>
      </c>
      <c r="AP85" s="247">
        <v>10</v>
      </c>
      <c r="AQ85" s="247">
        <v>10</v>
      </c>
      <c r="AR85" s="247">
        <v>10</v>
      </c>
      <c r="AS85" s="247">
        <f t="shared" si="11"/>
        <v>50</v>
      </c>
      <c r="AT85" s="247"/>
      <c r="AU85" s="247"/>
      <c r="AV85" s="247"/>
      <c r="AW85" s="247">
        <f t="shared" si="9"/>
        <v>0</v>
      </c>
      <c r="AX85" s="247"/>
      <c r="AY85" s="247"/>
      <c r="AZ85" s="247"/>
      <c r="BA85" s="247"/>
      <c r="BB85" s="247"/>
      <c r="BC85" s="247"/>
      <c r="BD85" s="247"/>
      <c r="BE85" s="247"/>
      <c r="BF85" s="116"/>
      <c r="BG85" s="248">
        <f t="shared" si="10"/>
        <v>0</v>
      </c>
      <c r="BH85" s="253">
        <f t="shared" si="12"/>
        <v>956</v>
      </c>
      <c r="BI85" s="38">
        <f>'10-φπα'!F85</f>
        <v>229.44</v>
      </c>
    </row>
    <row r="86" spans="1:61" s="19" customFormat="1">
      <c r="A86" s="28">
        <f>'1-συμβολαια'!A86</f>
        <v>0</v>
      </c>
      <c r="B86" s="246">
        <f>'1-συμβολαια'!C86</f>
        <v>0</v>
      </c>
      <c r="C86" s="257">
        <f>'5-αντίγραφα'!AF86</f>
        <v>26</v>
      </c>
      <c r="D86" s="257">
        <f>'5-αντίγραφα'!O86+'5-αντίγραφα'!S86+'5-αντίγραφα'!U86+'5-αντίγραφα'!AC86</f>
        <v>6</v>
      </c>
      <c r="E86" s="253">
        <f>'6-μεταγραφή'!P86</f>
        <v>40</v>
      </c>
      <c r="F86" s="253">
        <f>'6-μεταγραφή'!O86</f>
        <v>0</v>
      </c>
      <c r="G86" s="254">
        <f>'6-μεταγραφή'!Q86</f>
        <v>0</v>
      </c>
      <c r="H86" s="253">
        <f>'7-προςΔΟΥ'!U86</f>
        <v>50</v>
      </c>
      <c r="I86" s="253">
        <f>'7-προςΔΟΥ'!P86</f>
        <v>0</v>
      </c>
      <c r="J86" s="253">
        <f>'7-προςΔΟΥ'!V86</f>
        <v>200</v>
      </c>
      <c r="K86" s="116">
        <v>30</v>
      </c>
      <c r="L86" s="116">
        <v>30</v>
      </c>
      <c r="M86" s="247">
        <v>30</v>
      </c>
      <c r="N86" s="247">
        <v>60</v>
      </c>
      <c r="O86" s="247">
        <v>60</v>
      </c>
      <c r="P86" s="247">
        <v>60</v>
      </c>
      <c r="Q86" s="247">
        <v>60</v>
      </c>
      <c r="R86" s="247">
        <v>60</v>
      </c>
      <c r="S86" s="247">
        <v>60</v>
      </c>
      <c r="T86" s="247">
        <v>5</v>
      </c>
      <c r="U86" s="247">
        <v>72</v>
      </c>
      <c r="V86" s="247">
        <v>3</v>
      </c>
      <c r="W86" s="247"/>
      <c r="X86" s="247"/>
      <c r="Y86" s="247"/>
      <c r="Z86" s="247">
        <f t="shared" si="8"/>
        <v>530</v>
      </c>
      <c r="AA86" s="247"/>
      <c r="AB86" s="247">
        <v>10</v>
      </c>
      <c r="AC86" s="247">
        <v>10</v>
      </c>
      <c r="AD86" s="247">
        <v>10</v>
      </c>
      <c r="AE86" s="247">
        <v>10</v>
      </c>
      <c r="AF86" s="247">
        <v>10</v>
      </c>
      <c r="AG86" s="247">
        <v>10</v>
      </c>
      <c r="AH86" s="247">
        <v>10</v>
      </c>
      <c r="AI86" s="247"/>
      <c r="AJ86" s="247"/>
      <c r="AK86" s="247"/>
      <c r="AL86" s="247"/>
      <c r="AM86" s="247">
        <f t="shared" si="13"/>
        <v>60</v>
      </c>
      <c r="AN86" s="247">
        <v>10</v>
      </c>
      <c r="AO86" s="247">
        <v>10</v>
      </c>
      <c r="AP86" s="247">
        <v>10</v>
      </c>
      <c r="AQ86" s="247">
        <v>10</v>
      </c>
      <c r="AR86" s="247">
        <v>10</v>
      </c>
      <c r="AS86" s="247">
        <f t="shared" si="11"/>
        <v>50</v>
      </c>
      <c r="AT86" s="247"/>
      <c r="AU86" s="247"/>
      <c r="AV86" s="247"/>
      <c r="AW86" s="247">
        <f t="shared" si="9"/>
        <v>0</v>
      </c>
      <c r="AX86" s="247"/>
      <c r="AY86" s="247"/>
      <c r="AZ86" s="247"/>
      <c r="BA86" s="247"/>
      <c r="BB86" s="247"/>
      <c r="BC86" s="247"/>
      <c r="BD86" s="247"/>
      <c r="BE86" s="247"/>
      <c r="BF86" s="116"/>
      <c r="BG86" s="248">
        <f t="shared" si="10"/>
        <v>0</v>
      </c>
      <c r="BH86" s="253">
        <f t="shared" si="12"/>
        <v>956</v>
      </c>
      <c r="BI86" s="38">
        <f>'10-φπα'!F86</f>
        <v>229.44</v>
      </c>
    </row>
    <row r="87" spans="1:61" s="19" customFormat="1">
      <c r="A87" s="28">
        <f>'1-συμβολαια'!A87</f>
        <v>0</v>
      </c>
      <c r="B87" s="246">
        <f>'1-συμβολαια'!C87</f>
        <v>0</v>
      </c>
      <c r="C87" s="257">
        <f>'5-αντίγραφα'!AF87</f>
        <v>26</v>
      </c>
      <c r="D87" s="257">
        <f>'5-αντίγραφα'!O87+'5-αντίγραφα'!S87+'5-αντίγραφα'!U87+'5-αντίγραφα'!AC87</f>
        <v>6</v>
      </c>
      <c r="E87" s="253">
        <f>'6-μεταγραφή'!P87</f>
        <v>40</v>
      </c>
      <c r="F87" s="253">
        <f>'6-μεταγραφή'!O87</f>
        <v>0</v>
      </c>
      <c r="G87" s="254">
        <f>'6-μεταγραφή'!Q87</f>
        <v>0</v>
      </c>
      <c r="H87" s="253">
        <f>'7-προςΔΟΥ'!U87</f>
        <v>50</v>
      </c>
      <c r="I87" s="253">
        <f>'7-προςΔΟΥ'!P87</f>
        <v>0</v>
      </c>
      <c r="J87" s="253">
        <f>'7-προςΔΟΥ'!V87</f>
        <v>200</v>
      </c>
      <c r="K87" s="116">
        <v>30</v>
      </c>
      <c r="L87" s="116">
        <v>30</v>
      </c>
      <c r="M87" s="247">
        <v>30</v>
      </c>
      <c r="N87" s="247">
        <v>60</v>
      </c>
      <c r="O87" s="247">
        <v>60</v>
      </c>
      <c r="P87" s="247">
        <v>60</v>
      </c>
      <c r="Q87" s="247">
        <v>60</v>
      </c>
      <c r="R87" s="247">
        <v>60</v>
      </c>
      <c r="S87" s="247">
        <v>60</v>
      </c>
      <c r="T87" s="247">
        <v>5</v>
      </c>
      <c r="U87" s="247">
        <v>72</v>
      </c>
      <c r="V87" s="247">
        <v>3</v>
      </c>
      <c r="W87" s="247"/>
      <c r="X87" s="247"/>
      <c r="Y87" s="247"/>
      <c r="Z87" s="247">
        <f t="shared" si="8"/>
        <v>530</v>
      </c>
      <c r="AA87" s="247"/>
      <c r="AB87" s="247">
        <v>10</v>
      </c>
      <c r="AC87" s="247">
        <v>10</v>
      </c>
      <c r="AD87" s="247">
        <v>10</v>
      </c>
      <c r="AE87" s="247">
        <v>10</v>
      </c>
      <c r="AF87" s="247">
        <v>10</v>
      </c>
      <c r="AG87" s="247">
        <v>10</v>
      </c>
      <c r="AH87" s="247">
        <v>10</v>
      </c>
      <c r="AI87" s="247"/>
      <c r="AJ87" s="247"/>
      <c r="AK87" s="247"/>
      <c r="AL87" s="247"/>
      <c r="AM87" s="247">
        <f t="shared" si="13"/>
        <v>60</v>
      </c>
      <c r="AN87" s="247">
        <v>10</v>
      </c>
      <c r="AO87" s="247">
        <v>10</v>
      </c>
      <c r="AP87" s="247">
        <v>10</v>
      </c>
      <c r="AQ87" s="247">
        <v>10</v>
      </c>
      <c r="AR87" s="247">
        <v>10</v>
      </c>
      <c r="AS87" s="247">
        <f t="shared" si="11"/>
        <v>50</v>
      </c>
      <c r="AT87" s="247"/>
      <c r="AU87" s="247"/>
      <c r="AV87" s="247"/>
      <c r="AW87" s="247">
        <f t="shared" si="9"/>
        <v>0</v>
      </c>
      <c r="AX87" s="247"/>
      <c r="AY87" s="247"/>
      <c r="AZ87" s="247"/>
      <c r="BA87" s="247"/>
      <c r="BB87" s="247"/>
      <c r="BC87" s="247"/>
      <c r="BD87" s="247"/>
      <c r="BE87" s="247"/>
      <c r="BF87" s="116"/>
      <c r="BG87" s="248">
        <f t="shared" si="10"/>
        <v>0</v>
      </c>
      <c r="BH87" s="253">
        <f t="shared" si="12"/>
        <v>956</v>
      </c>
      <c r="BI87" s="38">
        <f>'10-φπα'!F87</f>
        <v>229.44</v>
      </c>
    </row>
    <row r="88" spans="1:61" s="19" customFormat="1">
      <c r="A88" s="28">
        <f>'1-συμβολαια'!A88</f>
        <v>0</v>
      </c>
      <c r="B88" s="246">
        <f>'1-συμβολαια'!C88</f>
        <v>0</v>
      </c>
      <c r="C88" s="257">
        <f>'5-αντίγραφα'!AF88</f>
        <v>26</v>
      </c>
      <c r="D88" s="257">
        <f>'5-αντίγραφα'!O88+'5-αντίγραφα'!S88+'5-αντίγραφα'!U88+'5-αντίγραφα'!AC88</f>
        <v>6</v>
      </c>
      <c r="E88" s="253">
        <f>'6-μεταγραφή'!P88</f>
        <v>40</v>
      </c>
      <c r="F88" s="253">
        <f>'6-μεταγραφή'!O88</f>
        <v>0</v>
      </c>
      <c r="G88" s="254">
        <f>'6-μεταγραφή'!Q88</f>
        <v>0</v>
      </c>
      <c r="H88" s="253">
        <f>'7-προςΔΟΥ'!U88</f>
        <v>50</v>
      </c>
      <c r="I88" s="253">
        <f>'7-προςΔΟΥ'!P88</f>
        <v>0</v>
      </c>
      <c r="J88" s="253">
        <f>'7-προςΔΟΥ'!V88</f>
        <v>200</v>
      </c>
      <c r="K88" s="116">
        <v>30</v>
      </c>
      <c r="L88" s="116">
        <v>30</v>
      </c>
      <c r="M88" s="247">
        <v>30</v>
      </c>
      <c r="N88" s="247">
        <v>60</v>
      </c>
      <c r="O88" s="247">
        <v>60</v>
      </c>
      <c r="P88" s="247">
        <v>60</v>
      </c>
      <c r="Q88" s="247">
        <v>60</v>
      </c>
      <c r="R88" s="247">
        <v>60</v>
      </c>
      <c r="S88" s="247">
        <v>60</v>
      </c>
      <c r="T88" s="247">
        <v>5</v>
      </c>
      <c r="U88" s="247">
        <v>72</v>
      </c>
      <c r="V88" s="247">
        <v>3</v>
      </c>
      <c r="W88" s="247"/>
      <c r="X88" s="247"/>
      <c r="Y88" s="247"/>
      <c r="Z88" s="247">
        <f t="shared" si="8"/>
        <v>530</v>
      </c>
      <c r="AA88" s="247"/>
      <c r="AB88" s="247">
        <v>10</v>
      </c>
      <c r="AC88" s="247">
        <v>10</v>
      </c>
      <c r="AD88" s="247">
        <v>10</v>
      </c>
      <c r="AE88" s="247">
        <v>10</v>
      </c>
      <c r="AF88" s="247">
        <v>10</v>
      </c>
      <c r="AG88" s="247">
        <v>10</v>
      </c>
      <c r="AH88" s="247">
        <v>10</v>
      </c>
      <c r="AI88" s="247"/>
      <c r="AJ88" s="247"/>
      <c r="AK88" s="247"/>
      <c r="AL88" s="247"/>
      <c r="AM88" s="247">
        <f t="shared" si="13"/>
        <v>60</v>
      </c>
      <c r="AN88" s="247">
        <v>10</v>
      </c>
      <c r="AO88" s="247">
        <v>10</v>
      </c>
      <c r="AP88" s="247">
        <v>10</v>
      </c>
      <c r="AQ88" s="247">
        <v>10</v>
      </c>
      <c r="AR88" s="247">
        <v>10</v>
      </c>
      <c r="AS88" s="247">
        <f t="shared" si="11"/>
        <v>50</v>
      </c>
      <c r="AT88" s="247"/>
      <c r="AU88" s="247"/>
      <c r="AV88" s="247"/>
      <c r="AW88" s="247">
        <f t="shared" si="9"/>
        <v>0</v>
      </c>
      <c r="AX88" s="247"/>
      <c r="AY88" s="247"/>
      <c r="AZ88" s="247"/>
      <c r="BA88" s="247"/>
      <c r="BB88" s="247"/>
      <c r="BC88" s="247"/>
      <c r="BD88" s="247"/>
      <c r="BE88" s="247"/>
      <c r="BF88" s="116"/>
      <c r="BG88" s="248">
        <f t="shared" si="10"/>
        <v>0</v>
      </c>
      <c r="BH88" s="253">
        <f t="shared" si="12"/>
        <v>956</v>
      </c>
      <c r="BI88" s="38">
        <f>'10-φπα'!F88</f>
        <v>229.44</v>
      </c>
    </row>
    <row r="89" spans="1:61" s="19" customFormat="1">
      <c r="A89" s="28">
        <f>'1-συμβολαια'!A89</f>
        <v>0</v>
      </c>
      <c r="B89" s="246">
        <f>'1-συμβολαια'!C89</f>
        <v>0</v>
      </c>
      <c r="C89" s="257">
        <f>'5-αντίγραφα'!AF89</f>
        <v>26</v>
      </c>
      <c r="D89" s="257">
        <f>'5-αντίγραφα'!O89+'5-αντίγραφα'!S89+'5-αντίγραφα'!U89+'5-αντίγραφα'!AC89</f>
        <v>6</v>
      </c>
      <c r="E89" s="253">
        <f>'6-μεταγραφή'!P89</f>
        <v>40</v>
      </c>
      <c r="F89" s="253">
        <f>'6-μεταγραφή'!O89</f>
        <v>0</v>
      </c>
      <c r="G89" s="254">
        <f>'6-μεταγραφή'!Q89</f>
        <v>0</v>
      </c>
      <c r="H89" s="253">
        <f>'7-προςΔΟΥ'!U89</f>
        <v>50</v>
      </c>
      <c r="I89" s="253">
        <f>'7-προςΔΟΥ'!P89</f>
        <v>0</v>
      </c>
      <c r="J89" s="253">
        <f>'7-προςΔΟΥ'!V89</f>
        <v>200</v>
      </c>
      <c r="K89" s="116">
        <v>30</v>
      </c>
      <c r="L89" s="116">
        <v>30</v>
      </c>
      <c r="M89" s="247">
        <v>30</v>
      </c>
      <c r="N89" s="247">
        <v>60</v>
      </c>
      <c r="O89" s="247">
        <v>60</v>
      </c>
      <c r="P89" s="247">
        <v>60</v>
      </c>
      <c r="Q89" s="247">
        <v>60</v>
      </c>
      <c r="R89" s="247">
        <v>60</v>
      </c>
      <c r="S89" s="247">
        <v>60</v>
      </c>
      <c r="T89" s="247">
        <v>5</v>
      </c>
      <c r="U89" s="247">
        <v>72</v>
      </c>
      <c r="V89" s="247">
        <v>3</v>
      </c>
      <c r="W89" s="247"/>
      <c r="X89" s="247"/>
      <c r="Y89" s="247"/>
      <c r="Z89" s="247">
        <f t="shared" si="8"/>
        <v>530</v>
      </c>
      <c r="AA89" s="247"/>
      <c r="AB89" s="247">
        <v>10</v>
      </c>
      <c r="AC89" s="247">
        <v>10</v>
      </c>
      <c r="AD89" s="247">
        <v>10</v>
      </c>
      <c r="AE89" s="247">
        <v>10</v>
      </c>
      <c r="AF89" s="247">
        <v>10</v>
      </c>
      <c r="AG89" s="247">
        <v>10</v>
      </c>
      <c r="AH89" s="247">
        <v>10</v>
      </c>
      <c r="AI89" s="247"/>
      <c r="AJ89" s="247"/>
      <c r="AK89" s="247"/>
      <c r="AL89" s="247"/>
      <c r="AM89" s="247">
        <f t="shared" si="13"/>
        <v>60</v>
      </c>
      <c r="AN89" s="247">
        <v>10</v>
      </c>
      <c r="AO89" s="247">
        <v>10</v>
      </c>
      <c r="AP89" s="247">
        <v>10</v>
      </c>
      <c r="AQ89" s="247">
        <v>10</v>
      </c>
      <c r="AR89" s="247">
        <v>10</v>
      </c>
      <c r="AS89" s="247">
        <f t="shared" si="11"/>
        <v>50</v>
      </c>
      <c r="AT89" s="247"/>
      <c r="AU89" s="247"/>
      <c r="AV89" s="247"/>
      <c r="AW89" s="247">
        <f t="shared" si="9"/>
        <v>0</v>
      </c>
      <c r="AX89" s="247"/>
      <c r="AY89" s="247"/>
      <c r="AZ89" s="247"/>
      <c r="BA89" s="247"/>
      <c r="BB89" s="247"/>
      <c r="BC89" s="247"/>
      <c r="BD89" s="247"/>
      <c r="BE89" s="247"/>
      <c r="BF89" s="116"/>
      <c r="BG89" s="248">
        <f t="shared" si="10"/>
        <v>0</v>
      </c>
      <c r="BH89" s="253">
        <f t="shared" si="12"/>
        <v>956</v>
      </c>
      <c r="BI89" s="38">
        <f>'10-φπα'!F89</f>
        <v>229.44</v>
      </c>
    </row>
    <row r="90" spans="1:61" s="19" customFormat="1">
      <c r="A90" s="28">
        <f>'1-συμβολαια'!A90</f>
        <v>0</v>
      </c>
      <c r="B90" s="246">
        <f>'1-συμβολαια'!C90</f>
        <v>0</v>
      </c>
      <c r="C90" s="257">
        <f>'5-αντίγραφα'!AF90</f>
        <v>26</v>
      </c>
      <c r="D90" s="257">
        <f>'5-αντίγραφα'!O90+'5-αντίγραφα'!S90+'5-αντίγραφα'!U90+'5-αντίγραφα'!AC90</f>
        <v>6</v>
      </c>
      <c r="E90" s="253">
        <f>'6-μεταγραφή'!P90</f>
        <v>40</v>
      </c>
      <c r="F90" s="253">
        <f>'6-μεταγραφή'!O90</f>
        <v>0</v>
      </c>
      <c r="G90" s="254">
        <f>'6-μεταγραφή'!Q90</f>
        <v>0</v>
      </c>
      <c r="H90" s="253">
        <f>'7-προςΔΟΥ'!U90</f>
        <v>50</v>
      </c>
      <c r="I90" s="253">
        <f>'7-προςΔΟΥ'!P90</f>
        <v>0</v>
      </c>
      <c r="J90" s="253">
        <f>'7-προςΔΟΥ'!V90</f>
        <v>200</v>
      </c>
      <c r="K90" s="116">
        <v>30</v>
      </c>
      <c r="L90" s="116">
        <v>30</v>
      </c>
      <c r="M90" s="247">
        <v>30</v>
      </c>
      <c r="N90" s="247">
        <v>60</v>
      </c>
      <c r="O90" s="247">
        <v>60</v>
      </c>
      <c r="P90" s="247">
        <v>60</v>
      </c>
      <c r="Q90" s="247">
        <v>60</v>
      </c>
      <c r="R90" s="247">
        <v>60</v>
      </c>
      <c r="S90" s="247">
        <v>60</v>
      </c>
      <c r="T90" s="247">
        <v>5</v>
      </c>
      <c r="U90" s="247">
        <v>72</v>
      </c>
      <c r="V90" s="247">
        <v>3</v>
      </c>
      <c r="W90" s="247"/>
      <c r="X90" s="247"/>
      <c r="Y90" s="247"/>
      <c r="Z90" s="247">
        <f t="shared" si="8"/>
        <v>530</v>
      </c>
      <c r="AA90" s="247"/>
      <c r="AB90" s="247">
        <v>10</v>
      </c>
      <c r="AC90" s="247">
        <v>10</v>
      </c>
      <c r="AD90" s="247">
        <v>10</v>
      </c>
      <c r="AE90" s="247">
        <v>10</v>
      </c>
      <c r="AF90" s="247">
        <v>10</v>
      </c>
      <c r="AG90" s="247">
        <v>10</v>
      </c>
      <c r="AH90" s="247">
        <v>10</v>
      </c>
      <c r="AI90" s="247"/>
      <c r="AJ90" s="247"/>
      <c r="AK90" s="247"/>
      <c r="AL90" s="247"/>
      <c r="AM90" s="247">
        <f t="shared" si="13"/>
        <v>60</v>
      </c>
      <c r="AN90" s="247">
        <v>10</v>
      </c>
      <c r="AO90" s="247">
        <v>10</v>
      </c>
      <c r="AP90" s="247">
        <v>10</v>
      </c>
      <c r="AQ90" s="247">
        <v>10</v>
      </c>
      <c r="AR90" s="247">
        <v>10</v>
      </c>
      <c r="AS90" s="247">
        <f t="shared" si="11"/>
        <v>50</v>
      </c>
      <c r="AT90" s="247"/>
      <c r="AU90" s="247"/>
      <c r="AV90" s="247"/>
      <c r="AW90" s="247">
        <f t="shared" si="9"/>
        <v>0</v>
      </c>
      <c r="AX90" s="247"/>
      <c r="AY90" s="247"/>
      <c r="AZ90" s="247"/>
      <c r="BA90" s="247"/>
      <c r="BB90" s="247"/>
      <c r="BC90" s="247"/>
      <c r="BD90" s="247"/>
      <c r="BE90" s="247"/>
      <c r="BF90" s="116"/>
      <c r="BG90" s="248">
        <f t="shared" si="10"/>
        <v>0</v>
      </c>
      <c r="BH90" s="253">
        <f t="shared" si="12"/>
        <v>956</v>
      </c>
      <c r="BI90" s="38">
        <f>'10-φπα'!F90</f>
        <v>229.44</v>
      </c>
    </row>
    <row r="91" spans="1:61" s="19" customFormat="1">
      <c r="A91" s="28">
        <f>'1-συμβολαια'!A91</f>
        <v>0</v>
      </c>
      <c r="B91" s="246">
        <f>'1-συμβολαια'!C91</f>
        <v>0</v>
      </c>
      <c r="C91" s="257">
        <f>'5-αντίγραφα'!AF91</f>
        <v>26</v>
      </c>
      <c r="D91" s="257">
        <f>'5-αντίγραφα'!O91+'5-αντίγραφα'!S91+'5-αντίγραφα'!U91+'5-αντίγραφα'!AC91</f>
        <v>6</v>
      </c>
      <c r="E91" s="253">
        <f>'6-μεταγραφή'!P91</f>
        <v>40</v>
      </c>
      <c r="F91" s="253">
        <f>'6-μεταγραφή'!O91</f>
        <v>0</v>
      </c>
      <c r="G91" s="254">
        <f>'6-μεταγραφή'!Q91</f>
        <v>0</v>
      </c>
      <c r="H91" s="253">
        <f>'7-προςΔΟΥ'!U91</f>
        <v>50</v>
      </c>
      <c r="I91" s="253">
        <f>'7-προςΔΟΥ'!P91</f>
        <v>0</v>
      </c>
      <c r="J91" s="253">
        <f>'7-προςΔΟΥ'!V91</f>
        <v>200</v>
      </c>
      <c r="K91" s="116">
        <v>30</v>
      </c>
      <c r="L91" s="116">
        <v>30</v>
      </c>
      <c r="M91" s="247">
        <v>30</v>
      </c>
      <c r="N91" s="247">
        <v>60</v>
      </c>
      <c r="O91" s="247">
        <v>60</v>
      </c>
      <c r="P91" s="247">
        <v>60</v>
      </c>
      <c r="Q91" s="247">
        <v>60</v>
      </c>
      <c r="R91" s="247">
        <v>60</v>
      </c>
      <c r="S91" s="247">
        <v>60</v>
      </c>
      <c r="T91" s="247">
        <v>5</v>
      </c>
      <c r="U91" s="247">
        <v>72</v>
      </c>
      <c r="V91" s="247">
        <v>3</v>
      </c>
      <c r="W91" s="247"/>
      <c r="X91" s="247"/>
      <c r="Y91" s="247"/>
      <c r="Z91" s="247">
        <f t="shared" si="8"/>
        <v>530</v>
      </c>
      <c r="AA91" s="247"/>
      <c r="AB91" s="247">
        <v>10</v>
      </c>
      <c r="AC91" s="247">
        <v>10</v>
      </c>
      <c r="AD91" s="247">
        <v>10</v>
      </c>
      <c r="AE91" s="247">
        <v>10</v>
      </c>
      <c r="AF91" s="247">
        <v>10</v>
      </c>
      <c r="AG91" s="247">
        <v>10</v>
      </c>
      <c r="AH91" s="247">
        <v>10</v>
      </c>
      <c r="AI91" s="247"/>
      <c r="AJ91" s="247"/>
      <c r="AK91" s="247"/>
      <c r="AL91" s="247"/>
      <c r="AM91" s="247">
        <f t="shared" si="13"/>
        <v>60</v>
      </c>
      <c r="AN91" s="247">
        <v>10</v>
      </c>
      <c r="AO91" s="247">
        <v>10</v>
      </c>
      <c r="AP91" s="247">
        <v>10</v>
      </c>
      <c r="AQ91" s="247">
        <v>10</v>
      </c>
      <c r="AR91" s="247">
        <v>10</v>
      </c>
      <c r="AS91" s="247">
        <f t="shared" si="11"/>
        <v>50</v>
      </c>
      <c r="AT91" s="247"/>
      <c r="AU91" s="247"/>
      <c r="AV91" s="247"/>
      <c r="AW91" s="247">
        <f t="shared" si="9"/>
        <v>0</v>
      </c>
      <c r="AX91" s="247"/>
      <c r="AY91" s="247"/>
      <c r="AZ91" s="247"/>
      <c r="BA91" s="247"/>
      <c r="BB91" s="247"/>
      <c r="BC91" s="247"/>
      <c r="BD91" s="247"/>
      <c r="BE91" s="247"/>
      <c r="BF91" s="116"/>
      <c r="BG91" s="248">
        <f t="shared" si="10"/>
        <v>0</v>
      </c>
      <c r="BH91" s="253">
        <f t="shared" si="12"/>
        <v>956</v>
      </c>
      <c r="BI91" s="38">
        <f>'10-φπα'!F91</f>
        <v>229.44</v>
      </c>
    </row>
    <row r="92" spans="1:61" s="19" customFormat="1">
      <c r="A92" s="28">
        <f>'1-συμβολαια'!A92</f>
        <v>0</v>
      </c>
      <c r="B92" s="246">
        <f>'1-συμβολαια'!C92</f>
        <v>0</v>
      </c>
      <c r="C92" s="257">
        <f>'5-αντίγραφα'!AF92</f>
        <v>26</v>
      </c>
      <c r="D92" s="257">
        <f>'5-αντίγραφα'!O92+'5-αντίγραφα'!S92+'5-αντίγραφα'!U92+'5-αντίγραφα'!AC92</f>
        <v>6</v>
      </c>
      <c r="E92" s="253">
        <f>'6-μεταγραφή'!P92</f>
        <v>40</v>
      </c>
      <c r="F92" s="253">
        <f>'6-μεταγραφή'!O92</f>
        <v>0</v>
      </c>
      <c r="G92" s="254">
        <f>'6-μεταγραφή'!Q92</f>
        <v>0</v>
      </c>
      <c r="H92" s="253">
        <f>'7-προςΔΟΥ'!U92</f>
        <v>50</v>
      </c>
      <c r="I92" s="253">
        <f>'7-προςΔΟΥ'!P92</f>
        <v>0</v>
      </c>
      <c r="J92" s="253">
        <f>'7-προςΔΟΥ'!V92</f>
        <v>200</v>
      </c>
      <c r="K92" s="116">
        <v>30</v>
      </c>
      <c r="L92" s="116">
        <v>30</v>
      </c>
      <c r="M92" s="247">
        <v>30</v>
      </c>
      <c r="N92" s="247">
        <v>60</v>
      </c>
      <c r="O92" s="247">
        <v>60</v>
      </c>
      <c r="P92" s="247">
        <v>60</v>
      </c>
      <c r="Q92" s="247">
        <v>60</v>
      </c>
      <c r="R92" s="247">
        <v>60</v>
      </c>
      <c r="S92" s="247">
        <v>60</v>
      </c>
      <c r="T92" s="247">
        <v>5</v>
      </c>
      <c r="U92" s="247">
        <v>72</v>
      </c>
      <c r="V92" s="247">
        <v>3</v>
      </c>
      <c r="W92" s="247"/>
      <c r="X92" s="247"/>
      <c r="Y92" s="247"/>
      <c r="Z92" s="247">
        <f t="shared" si="8"/>
        <v>530</v>
      </c>
      <c r="AA92" s="247"/>
      <c r="AB92" s="247">
        <v>10</v>
      </c>
      <c r="AC92" s="247">
        <v>10</v>
      </c>
      <c r="AD92" s="247">
        <v>10</v>
      </c>
      <c r="AE92" s="247">
        <v>10</v>
      </c>
      <c r="AF92" s="247">
        <v>10</v>
      </c>
      <c r="AG92" s="247">
        <v>10</v>
      </c>
      <c r="AH92" s="247">
        <v>10</v>
      </c>
      <c r="AI92" s="247"/>
      <c r="AJ92" s="247"/>
      <c r="AK92" s="247"/>
      <c r="AL92" s="247"/>
      <c r="AM92" s="247">
        <f t="shared" si="13"/>
        <v>60</v>
      </c>
      <c r="AN92" s="247">
        <v>10</v>
      </c>
      <c r="AO92" s="247">
        <v>10</v>
      </c>
      <c r="AP92" s="247">
        <v>10</v>
      </c>
      <c r="AQ92" s="247">
        <v>10</v>
      </c>
      <c r="AR92" s="247">
        <v>10</v>
      </c>
      <c r="AS92" s="247">
        <f t="shared" si="11"/>
        <v>50</v>
      </c>
      <c r="AT92" s="247"/>
      <c r="AU92" s="247"/>
      <c r="AV92" s="247"/>
      <c r="AW92" s="247">
        <f t="shared" si="9"/>
        <v>0</v>
      </c>
      <c r="AX92" s="247"/>
      <c r="AY92" s="247"/>
      <c r="AZ92" s="247"/>
      <c r="BA92" s="247"/>
      <c r="BB92" s="247"/>
      <c r="BC92" s="247"/>
      <c r="BD92" s="247"/>
      <c r="BE92" s="247"/>
      <c r="BF92" s="116"/>
      <c r="BG92" s="248">
        <f t="shared" si="10"/>
        <v>0</v>
      </c>
      <c r="BH92" s="253">
        <f t="shared" si="12"/>
        <v>956</v>
      </c>
      <c r="BI92" s="38">
        <f>'10-φπα'!F92</f>
        <v>229.44</v>
      </c>
    </row>
    <row r="93" spans="1:61" s="19" customFormat="1">
      <c r="A93" s="28">
        <f>'1-συμβολαια'!A93</f>
        <v>0</v>
      </c>
      <c r="B93" s="246">
        <f>'1-συμβολαια'!C93</f>
        <v>0</v>
      </c>
      <c r="C93" s="257">
        <f>'5-αντίγραφα'!AF93</f>
        <v>26</v>
      </c>
      <c r="D93" s="257">
        <f>'5-αντίγραφα'!O93+'5-αντίγραφα'!S93+'5-αντίγραφα'!U93+'5-αντίγραφα'!AC93</f>
        <v>6</v>
      </c>
      <c r="E93" s="253">
        <f>'6-μεταγραφή'!P93</f>
        <v>40</v>
      </c>
      <c r="F93" s="253">
        <f>'6-μεταγραφή'!O93</f>
        <v>0</v>
      </c>
      <c r="G93" s="254">
        <f>'6-μεταγραφή'!Q93</f>
        <v>0</v>
      </c>
      <c r="H93" s="253">
        <f>'7-προςΔΟΥ'!U93</f>
        <v>50</v>
      </c>
      <c r="I93" s="253">
        <f>'7-προςΔΟΥ'!P93</f>
        <v>0</v>
      </c>
      <c r="J93" s="253">
        <f>'7-προςΔΟΥ'!V93</f>
        <v>200</v>
      </c>
      <c r="K93" s="116">
        <v>30</v>
      </c>
      <c r="L93" s="116">
        <v>30</v>
      </c>
      <c r="M93" s="247">
        <v>30</v>
      </c>
      <c r="N93" s="247">
        <v>60</v>
      </c>
      <c r="O93" s="247">
        <v>60</v>
      </c>
      <c r="P93" s="247">
        <v>60</v>
      </c>
      <c r="Q93" s="247">
        <v>60</v>
      </c>
      <c r="R93" s="247">
        <v>60</v>
      </c>
      <c r="S93" s="247">
        <v>60</v>
      </c>
      <c r="T93" s="247">
        <v>5</v>
      </c>
      <c r="U93" s="247">
        <v>72</v>
      </c>
      <c r="V93" s="247">
        <v>3</v>
      </c>
      <c r="W93" s="247"/>
      <c r="X93" s="247"/>
      <c r="Y93" s="247"/>
      <c r="Z93" s="247">
        <f t="shared" si="8"/>
        <v>530</v>
      </c>
      <c r="AA93" s="247"/>
      <c r="AB93" s="247">
        <v>10</v>
      </c>
      <c r="AC93" s="247">
        <v>10</v>
      </c>
      <c r="AD93" s="247">
        <v>10</v>
      </c>
      <c r="AE93" s="247">
        <v>10</v>
      </c>
      <c r="AF93" s="247">
        <v>10</v>
      </c>
      <c r="AG93" s="247">
        <v>10</v>
      </c>
      <c r="AH93" s="247">
        <v>10</v>
      </c>
      <c r="AI93" s="247"/>
      <c r="AJ93" s="247"/>
      <c r="AK93" s="247"/>
      <c r="AL93" s="247"/>
      <c r="AM93" s="247">
        <f t="shared" si="13"/>
        <v>60</v>
      </c>
      <c r="AN93" s="247">
        <v>10</v>
      </c>
      <c r="AO93" s="247">
        <v>10</v>
      </c>
      <c r="AP93" s="247">
        <v>10</v>
      </c>
      <c r="AQ93" s="247">
        <v>10</v>
      </c>
      <c r="AR93" s="247">
        <v>10</v>
      </c>
      <c r="AS93" s="247">
        <f t="shared" si="11"/>
        <v>50</v>
      </c>
      <c r="AT93" s="247"/>
      <c r="AU93" s="247"/>
      <c r="AV93" s="247"/>
      <c r="AW93" s="247">
        <f t="shared" si="9"/>
        <v>0</v>
      </c>
      <c r="AX93" s="247"/>
      <c r="AY93" s="247"/>
      <c r="AZ93" s="247"/>
      <c r="BA93" s="247"/>
      <c r="BB93" s="247"/>
      <c r="BC93" s="247"/>
      <c r="BD93" s="247"/>
      <c r="BE93" s="247"/>
      <c r="BF93" s="116"/>
      <c r="BG93" s="248">
        <f t="shared" si="10"/>
        <v>0</v>
      </c>
      <c r="BH93" s="253">
        <f t="shared" si="12"/>
        <v>956</v>
      </c>
      <c r="BI93" s="38">
        <f>'10-φπα'!F93</f>
        <v>229.44</v>
      </c>
    </row>
    <row r="94" spans="1:61" s="19" customFormat="1">
      <c r="A94" s="28">
        <f>'1-συμβολαια'!A94</f>
        <v>0</v>
      </c>
      <c r="B94" s="246">
        <f>'1-συμβολαια'!C94</f>
        <v>0</v>
      </c>
      <c r="C94" s="257">
        <f>'5-αντίγραφα'!AF94</f>
        <v>26</v>
      </c>
      <c r="D94" s="257">
        <f>'5-αντίγραφα'!O94+'5-αντίγραφα'!S94+'5-αντίγραφα'!U94+'5-αντίγραφα'!AC94</f>
        <v>6</v>
      </c>
      <c r="E94" s="253">
        <f>'6-μεταγραφή'!P94</f>
        <v>40</v>
      </c>
      <c r="F94" s="253">
        <f>'6-μεταγραφή'!O94</f>
        <v>0</v>
      </c>
      <c r="G94" s="254">
        <f>'6-μεταγραφή'!Q94</f>
        <v>0</v>
      </c>
      <c r="H94" s="253">
        <f>'7-προςΔΟΥ'!U94</f>
        <v>50</v>
      </c>
      <c r="I94" s="253">
        <f>'7-προςΔΟΥ'!P94</f>
        <v>0</v>
      </c>
      <c r="J94" s="253">
        <f>'7-προςΔΟΥ'!V94</f>
        <v>200</v>
      </c>
      <c r="K94" s="116">
        <v>30</v>
      </c>
      <c r="L94" s="116">
        <v>30</v>
      </c>
      <c r="M94" s="247">
        <v>30</v>
      </c>
      <c r="N94" s="247">
        <v>60</v>
      </c>
      <c r="O94" s="247">
        <v>60</v>
      </c>
      <c r="P94" s="247">
        <v>60</v>
      </c>
      <c r="Q94" s="247">
        <v>60</v>
      </c>
      <c r="R94" s="247">
        <v>60</v>
      </c>
      <c r="S94" s="247">
        <v>60</v>
      </c>
      <c r="T94" s="247">
        <v>5</v>
      </c>
      <c r="U94" s="247">
        <v>72</v>
      </c>
      <c r="V94" s="247">
        <v>3</v>
      </c>
      <c r="W94" s="247"/>
      <c r="X94" s="247"/>
      <c r="Y94" s="247"/>
      <c r="Z94" s="247">
        <f t="shared" si="8"/>
        <v>530</v>
      </c>
      <c r="AA94" s="247"/>
      <c r="AB94" s="247">
        <v>10</v>
      </c>
      <c r="AC94" s="247">
        <v>10</v>
      </c>
      <c r="AD94" s="247">
        <v>10</v>
      </c>
      <c r="AE94" s="247">
        <v>10</v>
      </c>
      <c r="AF94" s="247">
        <v>10</v>
      </c>
      <c r="AG94" s="247">
        <v>10</v>
      </c>
      <c r="AH94" s="247">
        <v>10</v>
      </c>
      <c r="AI94" s="247"/>
      <c r="AJ94" s="247"/>
      <c r="AK94" s="247"/>
      <c r="AL94" s="247"/>
      <c r="AM94" s="247">
        <f t="shared" si="13"/>
        <v>60</v>
      </c>
      <c r="AN94" s="247">
        <v>10</v>
      </c>
      <c r="AO94" s="247">
        <v>10</v>
      </c>
      <c r="AP94" s="247">
        <v>10</v>
      </c>
      <c r="AQ94" s="247">
        <v>10</v>
      </c>
      <c r="AR94" s="247">
        <v>10</v>
      </c>
      <c r="AS94" s="247">
        <f t="shared" si="11"/>
        <v>50</v>
      </c>
      <c r="AT94" s="247"/>
      <c r="AU94" s="247"/>
      <c r="AV94" s="247"/>
      <c r="AW94" s="247">
        <f t="shared" si="9"/>
        <v>0</v>
      </c>
      <c r="AX94" s="247"/>
      <c r="AY94" s="247"/>
      <c r="AZ94" s="247"/>
      <c r="BA94" s="247"/>
      <c r="BB94" s="247"/>
      <c r="BC94" s="247"/>
      <c r="BD94" s="247"/>
      <c r="BE94" s="247"/>
      <c r="BF94" s="116"/>
      <c r="BG94" s="248">
        <f t="shared" si="10"/>
        <v>0</v>
      </c>
      <c r="BH94" s="253">
        <f t="shared" si="12"/>
        <v>956</v>
      </c>
      <c r="BI94" s="38">
        <f>'10-φπα'!F94</f>
        <v>229.44</v>
      </c>
    </row>
    <row r="95" spans="1:61" s="19" customFormat="1">
      <c r="A95" s="28">
        <f>'1-συμβολαια'!A95</f>
        <v>0</v>
      </c>
      <c r="B95" s="246">
        <f>'1-συμβολαια'!C95</f>
        <v>0</v>
      </c>
      <c r="C95" s="257">
        <f>'5-αντίγραφα'!AF95</f>
        <v>26</v>
      </c>
      <c r="D95" s="257">
        <f>'5-αντίγραφα'!O95+'5-αντίγραφα'!S95+'5-αντίγραφα'!U95+'5-αντίγραφα'!AC95</f>
        <v>6</v>
      </c>
      <c r="E95" s="253">
        <f>'6-μεταγραφή'!P95</f>
        <v>40</v>
      </c>
      <c r="F95" s="253">
        <f>'6-μεταγραφή'!O95</f>
        <v>0</v>
      </c>
      <c r="G95" s="254">
        <f>'6-μεταγραφή'!Q95</f>
        <v>0</v>
      </c>
      <c r="H95" s="253">
        <f>'7-προςΔΟΥ'!U95</f>
        <v>50</v>
      </c>
      <c r="I95" s="253">
        <f>'7-προςΔΟΥ'!P95</f>
        <v>0</v>
      </c>
      <c r="J95" s="253">
        <f>'7-προςΔΟΥ'!V95</f>
        <v>200</v>
      </c>
      <c r="K95" s="116">
        <v>30</v>
      </c>
      <c r="L95" s="116">
        <v>30</v>
      </c>
      <c r="M95" s="247">
        <v>30</v>
      </c>
      <c r="N95" s="247">
        <v>60</v>
      </c>
      <c r="O95" s="247">
        <v>60</v>
      </c>
      <c r="P95" s="247">
        <v>60</v>
      </c>
      <c r="Q95" s="247">
        <v>60</v>
      </c>
      <c r="R95" s="247">
        <v>60</v>
      </c>
      <c r="S95" s="247">
        <v>60</v>
      </c>
      <c r="T95" s="247">
        <v>5</v>
      </c>
      <c r="U95" s="247">
        <v>72</v>
      </c>
      <c r="V95" s="247">
        <v>3</v>
      </c>
      <c r="W95" s="247"/>
      <c r="X95" s="247"/>
      <c r="Y95" s="247"/>
      <c r="Z95" s="247">
        <f t="shared" si="8"/>
        <v>530</v>
      </c>
      <c r="AA95" s="247"/>
      <c r="AB95" s="247">
        <v>10</v>
      </c>
      <c r="AC95" s="247">
        <v>10</v>
      </c>
      <c r="AD95" s="247">
        <v>10</v>
      </c>
      <c r="AE95" s="247">
        <v>10</v>
      </c>
      <c r="AF95" s="247">
        <v>10</v>
      </c>
      <c r="AG95" s="247">
        <v>10</v>
      </c>
      <c r="AH95" s="247">
        <v>10</v>
      </c>
      <c r="AI95" s="247"/>
      <c r="AJ95" s="247"/>
      <c r="AK95" s="247"/>
      <c r="AL95" s="247"/>
      <c r="AM95" s="247">
        <f t="shared" si="13"/>
        <v>60</v>
      </c>
      <c r="AN95" s="247">
        <v>10</v>
      </c>
      <c r="AO95" s="247">
        <v>10</v>
      </c>
      <c r="AP95" s="247">
        <v>10</v>
      </c>
      <c r="AQ95" s="247">
        <v>10</v>
      </c>
      <c r="AR95" s="247">
        <v>10</v>
      </c>
      <c r="AS95" s="247">
        <f t="shared" si="11"/>
        <v>50</v>
      </c>
      <c r="AT95" s="247"/>
      <c r="AU95" s="247"/>
      <c r="AV95" s="247"/>
      <c r="AW95" s="247">
        <f t="shared" si="9"/>
        <v>0</v>
      </c>
      <c r="AX95" s="247"/>
      <c r="AY95" s="247"/>
      <c r="AZ95" s="247"/>
      <c r="BA95" s="247"/>
      <c r="BB95" s="247"/>
      <c r="BC95" s="247"/>
      <c r="BD95" s="247"/>
      <c r="BE95" s="247"/>
      <c r="BF95" s="116"/>
      <c r="BG95" s="248">
        <f t="shared" si="10"/>
        <v>0</v>
      </c>
      <c r="BH95" s="253">
        <f t="shared" si="12"/>
        <v>956</v>
      </c>
      <c r="BI95" s="38">
        <f>'10-φπα'!F95</f>
        <v>229.44</v>
      </c>
    </row>
    <row r="96" spans="1:61" s="19" customFormat="1">
      <c r="A96" s="28">
        <f>'1-συμβολαια'!A96</f>
        <v>0</v>
      </c>
      <c r="B96" s="246">
        <f>'1-συμβολαια'!C96</f>
        <v>0</v>
      </c>
      <c r="C96" s="257">
        <f>'5-αντίγραφα'!AF96</f>
        <v>26</v>
      </c>
      <c r="D96" s="257">
        <f>'5-αντίγραφα'!O96+'5-αντίγραφα'!S96+'5-αντίγραφα'!U96+'5-αντίγραφα'!AC96</f>
        <v>6</v>
      </c>
      <c r="E96" s="253">
        <f>'6-μεταγραφή'!P96</f>
        <v>40</v>
      </c>
      <c r="F96" s="253">
        <f>'6-μεταγραφή'!O96</f>
        <v>0</v>
      </c>
      <c r="G96" s="254">
        <f>'6-μεταγραφή'!Q96</f>
        <v>0</v>
      </c>
      <c r="H96" s="253">
        <f>'7-προςΔΟΥ'!U96</f>
        <v>50</v>
      </c>
      <c r="I96" s="253">
        <f>'7-προςΔΟΥ'!P96</f>
        <v>0</v>
      </c>
      <c r="J96" s="253">
        <f>'7-προςΔΟΥ'!V96</f>
        <v>200</v>
      </c>
      <c r="K96" s="116">
        <v>30</v>
      </c>
      <c r="L96" s="116">
        <v>30</v>
      </c>
      <c r="M96" s="247">
        <v>30</v>
      </c>
      <c r="N96" s="247">
        <v>60</v>
      </c>
      <c r="O96" s="247">
        <v>60</v>
      </c>
      <c r="P96" s="247">
        <v>60</v>
      </c>
      <c r="Q96" s="247">
        <v>60</v>
      </c>
      <c r="R96" s="247">
        <v>60</v>
      </c>
      <c r="S96" s="247">
        <v>60</v>
      </c>
      <c r="T96" s="247">
        <v>5</v>
      </c>
      <c r="U96" s="247">
        <v>72</v>
      </c>
      <c r="V96" s="247">
        <v>3</v>
      </c>
      <c r="W96" s="247"/>
      <c r="X96" s="247"/>
      <c r="Y96" s="247"/>
      <c r="Z96" s="247">
        <f t="shared" si="8"/>
        <v>530</v>
      </c>
      <c r="AA96" s="247"/>
      <c r="AB96" s="247">
        <v>10</v>
      </c>
      <c r="AC96" s="247">
        <v>10</v>
      </c>
      <c r="AD96" s="247">
        <v>10</v>
      </c>
      <c r="AE96" s="247">
        <v>10</v>
      </c>
      <c r="AF96" s="247">
        <v>10</v>
      </c>
      <c r="AG96" s="247">
        <v>10</v>
      </c>
      <c r="AH96" s="247">
        <v>10</v>
      </c>
      <c r="AI96" s="247"/>
      <c r="AJ96" s="247"/>
      <c r="AK96" s="247"/>
      <c r="AL96" s="247"/>
      <c r="AM96" s="247">
        <f t="shared" si="13"/>
        <v>60</v>
      </c>
      <c r="AN96" s="247">
        <v>10</v>
      </c>
      <c r="AO96" s="247">
        <v>10</v>
      </c>
      <c r="AP96" s="247">
        <v>10</v>
      </c>
      <c r="AQ96" s="247">
        <v>10</v>
      </c>
      <c r="AR96" s="247">
        <v>10</v>
      </c>
      <c r="AS96" s="247">
        <f t="shared" si="11"/>
        <v>50</v>
      </c>
      <c r="AT96" s="247"/>
      <c r="AU96" s="247"/>
      <c r="AV96" s="247"/>
      <c r="AW96" s="247">
        <f t="shared" si="9"/>
        <v>0</v>
      </c>
      <c r="AX96" s="247"/>
      <c r="AY96" s="247"/>
      <c r="AZ96" s="247"/>
      <c r="BA96" s="247"/>
      <c r="BB96" s="247"/>
      <c r="BC96" s="247"/>
      <c r="BD96" s="247"/>
      <c r="BE96" s="247"/>
      <c r="BF96" s="116"/>
      <c r="BG96" s="248">
        <f t="shared" si="10"/>
        <v>0</v>
      </c>
      <c r="BH96" s="253">
        <f t="shared" si="12"/>
        <v>956</v>
      </c>
      <c r="BI96" s="38">
        <f>'10-φπα'!F96</f>
        <v>229.44</v>
      </c>
    </row>
    <row r="97" spans="1:61" s="19" customFormat="1">
      <c r="A97" s="28">
        <f>'1-συμβολαια'!A97</f>
        <v>0</v>
      </c>
      <c r="B97" s="246">
        <f>'1-συμβολαια'!C97</f>
        <v>0</v>
      </c>
      <c r="C97" s="257">
        <f>'5-αντίγραφα'!AF97</f>
        <v>26</v>
      </c>
      <c r="D97" s="257">
        <f>'5-αντίγραφα'!O97+'5-αντίγραφα'!S97+'5-αντίγραφα'!U97+'5-αντίγραφα'!AC97</f>
        <v>6</v>
      </c>
      <c r="E97" s="253">
        <f>'6-μεταγραφή'!P97</f>
        <v>40</v>
      </c>
      <c r="F97" s="253">
        <f>'6-μεταγραφή'!O97</f>
        <v>0</v>
      </c>
      <c r="G97" s="254">
        <f>'6-μεταγραφή'!Q97</f>
        <v>0</v>
      </c>
      <c r="H97" s="253">
        <f>'7-προςΔΟΥ'!U97</f>
        <v>50</v>
      </c>
      <c r="I97" s="253">
        <f>'7-προςΔΟΥ'!P97</f>
        <v>0</v>
      </c>
      <c r="J97" s="253">
        <f>'7-προςΔΟΥ'!V97</f>
        <v>200</v>
      </c>
      <c r="K97" s="116">
        <v>30</v>
      </c>
      <c r="L97" s="116">
        <v>30</v>
      </c>
      <c r="M97" s="247">
        <v>30</v>
      </c>
      <c r="N97" s="247">
        <v>60</v>
      </c>
      <c r="O97" s="247">
        <v>60</v>
      </c>
      <c r="P97" s="247">
        <v>60</v>
      </c>
      <c r="Q97" s="247">
        <v>60</v>
      </c>
      <c r="R97" s="247">
        <v>60</v>
      </c>
      <c r="S97" s="247">
        <v>60</v>
      </c>
      <c r="T97" s="247">
        <v>5</v>
      </c>
      <c r="U97" s="247">
        <v>72</v>
      </c>
      <c r="V97" s="247">
        <v>3</v>
      </c>
      <c r="W97" s="247"/>
      <c r="X97" s="247"/>
      <c r="Y97" s="247"/>
      <c r="Z97" s="247">
        <f t="shared" si="8"/>
        <v>530</v>
      </c>
      <c r="AA97" s="247"/>
      <c r="AB97" s="247">
        <v>10</v>
      </c>
      <c r="AC97" s="247">
        <v>10</v>
      </c>
      <c r="AD97" s="247">
        <v>10</v>
      </c>
      <c r="AE97" s="247">
        <v>10</v>
      </c>
      <c r="AF97" s="247">
        <v>10</v>
      </c>
      <c r="AG97" s="247">
        <v>10</v>
      </c>
      <c r="AH97" s="247">
        <v>10</v>
      </c>
      <c r="AI97" s="247"/>
      <c r="AJ97" s="247"/>
      <c r="AK97" s="247"/>
      <c r="AL97" s="247"/>
      <c r="AM97" s="247">
        <f t="shared" si="13"/>
        <v>60</v>
      </c>
      <c r="AN97" s="247">
        <v>10</v>
      </c>
      <c r="AO97" s="247">
        <v>10</v>
      </c>
      <c r="AP97" s="247">
        <v>10</v>
      </c>
      <c r="AQ97" s="247">
        <v>10</v>
      </c>
      <c r="AR97" s="247">
        <v>10</v>
      </c>
      <c r="AS97" s="247">
        <f t="shared" si="11"/>
        <v>50</v>
      </c>
      <c r="AT97" s="247"/>
      <c r="AU97" s="247"/>
      <c r="AV97" s="247"/>
      <c r="AW97" s="247">
        <f t="shared" si="9"/>
        <v>0</v>
      </c>
      <c r="AX97" s="247"/>
      <c r="AY97" s="247"/>
      <c r="AZ97" s="247"/>
      <c r="BA97" s="247"/>
      <c r="BB97" s="247"/>
      <c r="BC97" s="247"/>
      <c r="BD97" s="247"/>
      <c r="BE97" s="247"/>
      <c r="BF97" s="116"/>
      <c r="BG97" s="248">
        <f t="shared" si="10"/>
        <v>0</v>
      </c>
      <c r="BH97" s="253">
        <f t="shared" si="12"/>
        <v>956</v>
      </c>
      <c r="BI97" s="38">
        <f>'10-φπα'!F97</f>
        <v>229.44</v>
      </c>
    </row>
    <row r="98" spans="1:61" s="19" customFormat="1">
      <c r="A98" s="28">
        <f>'1-συμβολαια'!A98</f>
        <v>0</v>
      </c>
      <c r="B98" s="246">
        <f>'1-συμβολαια'!C98</f>
        <v>0</v>
      </c>
      <c r="C98" s="257">
        <f>'5-αντίγραφα'!AF98</f>
        <v>26</v>
      </c>
      <c r="D98" s="257">
        <f>'5-αντίγραφα'!O98+'5-αντίγραφα'!S98+'5-αντίγραφα'!U98+'5-αντίγραφα'!AC98</f>
        <v>6</v>
      </c>
      <c r="E98" s="253">
        <f>'6-μεταγραφή'!P98</f>
        <v>40</v>
      </c>
      <c r="F98" s="253">
        <f>'6-μεταγραφή'!O98</f>
        <v>0</v>
      </c>
      <c r="G98" s="254">
        <f>'6-μεταγραφή'!Q98</f>
        <v>0</v>
      </c>
      <c r="H98" s="253">
        <f>'7-προςΔΟΥ'!U98</f>
        <v>50</v>
      </c>
      <c r="I98" s="253">
        <f>'7-προςΔΟΥ'!P98</f>
        <v>0</v>
      </c>
      <c r="J98" s="253">
        <f>'7-προςΔΟΥ'!V98</f>
        <v>200</v>
      </c>
      <c r="K98" s="116">
        <v>30</v>
      </c>
      <c r="L98" s="116">
        <v>30</v>
      </c>
      <c r="M98" s="247">
        <v>30</v>
      </c>
      <c r="N98" s="247">
        <v>60</v>
      </c>
      <c r="O98" s="247">
        <v>60</v>
      </c>
      <c r="P98" s="247">
        <v>60</v>
      </c>
      <c r="Q98" s="247">
        <v>60</v>
      </c>
      <c r="R98" s="247">
        <v>60</v>
      </c>
      <c r="S98" s="247">
        <v>60</v>
      </c>
      <c r="T98" s="247">
        <v>5</v>
      </c>
      <c r="U98" s="247">
        <v>72</v>
      </c>
      <c r="V98" s="247">
        <v>3</v>
      </c>
      <c r="W98" s="247"/>
      <c r="X98" s="247"/>
      <c r="Y98" s="247"/>
      <c r="Z98" s="247">
        <f t="shared" si="8"/>
        <v>530</v>
      </c>
      <c r="AA98" s="247"/>
      <c r="AB98" s="247">
        <v>10</v>
      </c>
      <c r="AC98" s="247">
        <v>10</v>
      </c>
      <c r="AD98" s="247">
        <v>10</v>
      </c>
      <c r="AE98" s="247">
        <v>10</v>
      </c>
      <c r="AF98" s="247">
        <v>10</v>
      </c>
      <c r="AG98" s="247">
        <v>10</v>
      </c>
      <c r="AH98" s="247">
        <v>10</v>
      </c>
      <c r="AI98" s="247"/>
      <c r="AJ98" s="247"/>
      <c r="AK98" s="247"/>
      <c r="AL98" s="247"/>
      <c r="AM98" s="247">
        <f t="shared" si="13"/>
        <v>60</v>
      </c>
      <c r="AN98" s="247">
        <v>10</v>
      </c>
      <c r="AO98" s="247">
        <v>10</v>
      </c>
      <c r="AP98" s="247">
        <v>10</v>
      </c>
      <c r="AQ98" s="247">
        <v>10</v>
      </c>
      <c r="AR98" s="247">
        <v>10</v>
      </c>
      <c r="AS98" s="247">
        <f t="shared" si="11"/>
        <v>50</v>
      </c>
      <c r="AT98" s="247"/>
      <c r="AU98" s="247"/>
      <c r="AV98" s="247"/>
      <c r="AW98" s="247">
        <f t="shared" si="9"/>
        <v>0</v>
      </c>
      <c r="AX98" s="247"/>
      <c r="AY98" s="247"/>
      <c r="AZ98" s="247"/>
      <c r="BA98" s="247"/>
      <c r="BB98" s="247"/>
      <c r="BC98" s="247"/>
      <c r="BD98" s="247"/>
      <c r="BE98" s="247"/>
      <c r="BF98" s="116"/>
      <c r="BG98" s="248">
        <f t="shared" si="10"/>
        <v>0</v>
      </c>
      <c r="BH98" s="253">
        <f t="shared" si="12"/>
        <v>956</v>
      </c>
      <c r="BI98" s="38">
        <f>'10-φπα'!F98</f>
        <v>229.44</v>
      </c>
    </row>
    <row r="99" spans="1:61" s="19" customFormat="1">
      <c r="A99" s="28">
        <f>'1-συμβολαια'!A99</f>
        <v>0</v>
      </c>
      <c r="B99" s="246">
        <f>'1-συμβολαια'!C99</f>
        <v>0</v>
      </c>
      <c r="C99" s="257">
        <f>'5-αντίγραφα'!AF99</f>
        <v>26</v>
      </c>
      <c r="D99" s="257">
        <f>'5-αντίγραφα'!O99+'5-αντίγραφα'!S99+'5-αντίγραφα'!U99+'5-αντίγραφα'!AC99</f>
        <v>6</v>
      </c>
      <c r="E99" s="253">
        <f>'6-μεταγραφή'!P99</f>
        <v>40</v>
      </c>
      <c r="F99" s="253">
        <f>'6-μεταγραφή'!O99</f>
        <v>0</v>
      </c>
      <c r="G99" s="254">
        <f>'6-μεταγραφή'!Q99</f>
        <v>0</v>
      </c>
      <c r="H99" s="253">
        <f>'7-προςΔΟΥ'!U99</f>
        <v>50</v>
      </c>
      <c r="I99" s="253">
        <f>'7-προςΔΟΥ'!P99</f>
        <v>0</v>
      </c>
      <c r="J99" s="253">
        <f>'7-προςΔΟΥ'!V99</f>
        <v>200</v>
      </c>
      <c r="K99" s="116">
        <v>30</v>
      </c>
      <c r="L99" s="116">
        <v>30</v>
      </c>
      <c r="M99" s="247">
        <v>30</v>
      </c>
      <c r="N99" s="247">
        <v>60</v>
      </c>
      <c r="O99" s="247">
        <v>60</v>
      </c>
      <c r="P99" s="247">
        <v>60</v>
      </c>
      <c r="Q99" s="247">
        <v>60</v>
      </c>
      <c r="R99" s="247">
        <v>60</v>
      </c>
      <c r="S99" s="247">
        <v>60</v>
      </c>
      <c r="T99" s="247">
        <v>5</v>
      </c>
      <c r="U99" s="247">
        <v>72</v>
      </c>
      <c r="V99" s="247">
        <v>3</v>
      </c>
      <c r="W99" s="247"/>
      <c r="X99" s="247"/>
      <c r="Y99" s="247"/>
      <c r="Z99" s="247">
        <f t="shared" si="8"/>
        <v>530</v>
      </c>
      <c r="AA99" s="247"/>
      <c r="AB99" s="247">
        <v>10</v>
      </c>
      <c r="AC99" s="247">
        <v>10</v>
      </c>
      <c r="AD99" s="247">
        <v>10</v>
      </c>
      <c r="AE99" s="247">
        <v>10</v>
      </c>
      <c r="AF99" s="247">
        <v>10</v>
      </c>
      <c r="AG99" s="247">
        <v>10</v>
      </c>
      <c r="AH99" s="247">
        <v>10</v>
      </c>
      <c r="AI99" s="247"/>
      <c r="AJ99" s="247"/>
      <c r="AK99" s="247"/>
      <c r="AL99" s="247"/>
      <c r="AM99" s="247">
        <f t="shared" si="13"/>
        <v>60</v>
      </c>
      <c r="AN99" s="247">
        <v>10</v>
      </c>
      <c r="AO99" s="247">
        <v>10</v>
      </c>
      <c r="AP99" s="247">
        <v>10</v>
      </c>
      <c r="AQ99" s="247">
        <v>10</v>
      </c>
      <c r="AR99" s="247">
        <v>10</v>
      </c>
      <c r="AS99" s="247">
        <f t="shared" si="11"/>
        <v>50</v>
      </c>
      <c r="AT99" s="247"/>
      <c r="AU99" s="247"/>
      <c r="AV99" s="247"/>
      <c r="AW99" s="247">
        <f t="shared" si="9"/>
        <v>0</v>
      </c>
      <c r="AX99" s="247"/>
      <c r="AY99" s="247"/>
      <c r="AZ99" s="247"/>
      <c r="BA99" s="247"/>
      <c r="BB99" s="247"/>
      <c r="BC99" s="247"/>
      <c r="BD99" s="247"/>
      <c r="BE99" s="247"/>
      <c r="BF99" s="116"/>
      <c r="BG99" s="248">
        <f t="shared" si="10"/>
        <v>0</v>
      </c>
      <c r="BH99" s="253">
        <f t="shared" si="12"/>
        <v>956</v>
      </c>
      <c r="BI99" s="38">
        <f>'10-φπα'!F99</f>
        <v>229.44</v>
      </c>
    </row>
    <row r="100" spans="1:61" s="19" customFormat="1">
      <c r="A100" s="28">
        <f>'1-συμβολαια'!A100</f>
        <v>0</v>
      </c>
      <c r="B100" s="246">
        <f>'1-συμβολαια'!C100</f>
        <v>0</v>
      </c>
      <c r="C100" s="257">
        <f>'5-αντίγραφα'!AF100</f>
        <v>26</v>
      </c>
      <c r="D100" s="257">
        <f>'5-αντίγραφα'!O100+'5-αντίγραφα'!S100+'5-αντίγραφα'!U100+'5-αντίγραφα'!AC100</f>
        <v>6</v>
      </c>
      <c r="E100" s="253">
        <f>'6-μεταγραφή'!P100</f>
        <v>40</v>
      </c>
      <c r="F100" s="253">
        <f>'6-μεταγραφή'!O100</f>
        <v>0</v>
      </c>
      <c r="G100" s="254">
        <f>'6-μεταγραφή'!Q100</f>
        <v>0</v>
      </c>
      <c r="H100" s="253">
        <f>'7-προςΔΟΥ'!U100</f>
        <v>50</v>
      </c>
      <c r="I100" s="253">
        <f>'7-προςΔΟΥ'!P100</f>
        <v>0</v>
      </c>
      <c r="J100" s="253">
        <f>'7-προςΔΟΥ'!V100</f>
        <v>200</v>
      </c>
      <c r="K100" s="116">
        <v>30</v>
      </c>
      <c r="L100" s="116">
        <v>30</v>
      </c>
      <c r="M100" s="247">
        <v>30</v>
      </c>
      <c r="N100" s="247">
        <v>60</v>
      </c>
      <c r="O100" s="247">
        <v>60</v>
      </c>
      <c r="P100" s="247">
        <v>60</v>
      </c>
      <c r="Q100" s="247">
        <v>60</v>
      </c>
      <c r="R100" s="247">
        <v>60</v>
      </c>
      <c r="S100" s="247">
        <v>60</v>
      </c>
      <c r="T100" s="247">
        <v>5</v>
      </c>
      <c r="U100" s="247">
        <v>72</v>
      </c>
      <c r="V100" s="247">
        <v>3</v>
      </c>
      <c r="W100" s="247"/>
      <c r="X100" s="247"/>
      <c r="Y100" s="247"/>
      <c r="Z100" s="247">
        <f t="shared" si="8"/>
        <v>530</v>
      </c>
      <c r="AA100" s="247"/>
      <c r="AB100" s="247">
        <v>10</v>
      </c>
      <c r="AC100" s="247">
        <v>10</v>
      </c>
      <c r="AD100" s="247">
        <v>10</v>
      </c>
      <c r="AE100" s="247">
        <v>10</v>
      </c>
      <c r="AF100" s="247">
        <v>10</v>
      </c>
      <c r="AG100" s="247">
        <v>10</v>
      </c>
      <c r="AH100" s="247">
        <v>10</v>
      </c>
      <c r="AI100" s="247"/>
      <c r="AJ100" s="247"/>
      <c r="AK100" s="247"/>
      <c r="AL100" s="247"/>
      <c r="AM100" s="247">
        <f t="shared" si="13"/>
        <v>60</v>
      </c>
      <c r="AN100" s="247">
        <v>10</v>
      </c>
      <c r="AO100" s="247">
        <v>10</v>
      </c>
      <c r="AP100" s="247">
        <v>10</v>
      </c>
      <c r="AQ100" s="247">
        <v>10</v>
      </c>
      <c r="AR100" s="247">
        <v>10</v>
      </c>
      <c r="AS100" s="247">
        <f t="shared" si="11"/>
        <v>50</v>
      </c>
      <c r="AT100" s="247"/>
      <c r="AU100" s="247"/>
      <c r="AV100" s="247"/>
      <c r="AW100" s="247">
        <f t="shared" si="9"/>
        <v>0</v>
      </c>
      <c r="AX100" s="247"/>
      <c r="AY100" s="247"/>
      <c r="AZ100" s="247"/>
      <c r="BA100" s="247"/>
      <c r="BB100" s="247"/>
      <c r="BC100" s="247"/>
      <c r="BD100" s="247"/>
      <c r="BE100" s="247"/>
      <c r="BF100" s="116"/>
      <c r="BG100" s="248">
        <f t="shared" si="10"/>
        <v>0</v>
      </c>
      <c r="BH100" s="253">
        <f t="shared" si="12"/>
        <v>956</v>
      </c>
      <c r="BI100" s="38">
        <f>'10-φπα'!F100</f>
        <v>229.44</v>
      </c>
    </row>
    <row r="101" spans="1:61" s="19" customFormat="1">
      <c r="A101" s="28">
        <f>'1-συμβολαια'!A101</f>
        <v>0</v>
      </c>
      <c r="B101" s="246">
        <f>'1-συμβολαια'!C101</f>
        <v>0</v>
      </c>
      <c r="C101" s="257">
        <f>'5-αντίγραφα'!AF101</f>
        <v>26</v>
      </c>
      <c r="D101" s="257">
        <f>'5-αντίγραφα'!O101+'5-αντίγραφα'!S101+'5-αντίγραφα'!U101+'5-αντίγραφα'!AC101</f>
        <v>6</v>
      </c>
      <c r="E101" s="253">
        <f>'6-μεταγραφή'!P101</f>
        <v>40</v>
      </c>
      <c r="F101" s="253">
        <f>'6-μεταγραφή'!O101</f>
        <v>0</v>
      </c>
      <c r="G101" s="254">
        <f>'6-μεταγραφή'!Q101</f>
        <v>0</v>
      </c>
      <c r="H101" s="253">
        <f>'7-προςΔΟΥ'!U101</f>
        <v>50</v>
      </c>
      <c r="I101" s="253">
        <f>'7-προςΔΟΥ'!P101</f>
        <v>0</v>
      </c>
      <c r="J101" s="253">
        <f>'7-προςΔΟΥ'!V101</f>
        <v>200</v>
      </c>
      <c r="K101" s="116">
        <v>30</v>
      </c>
      <c r="L101" s="116">
        <v>30</v>
      </c>
      <c r="M101" s="247">
        <v>30</v>
      </c>
      <c r="N101" s="247">
        <v>60</v>
      </c>
      <c r="O101" s="247">
        <v>60</v>
      </c>
      <c r="P101" s="247">
        <v>60</v>
      </c>
      <c r="Q101" s="247">
        <v>60</v>
      </c>
      <c r="R101" s="247">
        <v>60</v>
      </c>
      <c r="S101" s="247">
        <v>60</v>
      </c>
      <c r="T101" s="247">
        <v>5</v>
      </c>
      <c r="U101" s="247">
        <v>72</v>
      </c>
      <c r="V101" s="247">
        <v>3</v>
      </c>
      <c r="W101" s="247"/>
      <c r="X101" s="247"/>
      <c r="Y101" s="247"/>
      <c r="Z101" s="247">
        <f t="shared" si="8"/>
        <v>530</v>
      </c>
      <c r="AA101" s="247"/>
      <c r="AB101" s="247">
        <v>10</v>
      </c>
      <c r="AC101" s="247">
        <v>10</v>
      </c>
      <c r="AD101" s="247">
        <v>10</v>
      </c>
      <c r="AE101" s="247">
        <v>10</v>
      </c>
      <c r="AF101" s="247">
        <v>10</v>
      </c>
      <c r="AG101" s="247">
        <v>10</v>
      </c>
      <c r="AH101" s="247">
        <v>10</v>
      </c>
      <c r="AI101" s="247"/>
      <c r="AJ101" s="247"/>
      <c r="AK101" s="247"/>
      <c r="AL101" s="247"/>
      <c r="AM101" s="247">
        <f t="shared" si="13"/>
        <v>60</v>
      </c>
      <c r="AN101" s="247">
        <v>10</v>
      </c>
      <c r="AO101" s="247">
        <v>10</v>
      </c>
      <c r="AP101" s="247">
        <v>10</v>
      </c>
      <c r="AQ101" s="247">
        <v>10</v>
      </c>
      <c r="AR101" s="247">
        <v>10</v>
      </c>
      <c r="AS101" s="247">
        <f t="shared" si="11"/>
        <v>50</v>
      </c>
      <c r="AT101" s="247"/>
      <c r="AU101" s="247"/>
      <c r="AV101" s="247"/>
      <c r="AW101" s="247">
        <f t="shared" si="9"/>
        <v>0</v>
      </c>
      <c r="AX101" s="247"/>
      <c r="AY101" s="247"/>
      <c r="AZ101" s="247"/>
      <c r="BA101" s="247"/>
      <c r="BB101" s="247"/>
      <c r="BC101" s="247"/>
      <c r="BD101" s="247"/>
      <c r="BE101" s="247"/>
      <c r="BF101" s="116"/>
      <c r="BG101" s="248">
        <f t="shared" si="10"/>
        <v>0</v>
      </c>
      <c r="BH101" s="253">
        <f t="shared" si="12"/>
        <v>956</v>
      </c>
      <c r="BI101" s="38">
        <f>'10-φπα'!F101</f>
        <v>229.44</v>
      </c>
    </row>
    <row r="102" spans="1:61" s="19" customFormat="1">
      <c r="A102" s="28">
        <f>'1-συμβολαια'!A102</f>
        <v>0</v>
      </c>
      <c r="B102" s="246">
        <f>'1-συμβολαια'!C102</f>
        <v>0</v>
      </c>
      <c r="C102" s="257">
        <f>'5-αντίγραφα'!AF102</f>
        <v>26</v>
      </c>
      <c r="D102" s="257">
        <f>'5-αντίγραφα'!O102+'5-αντίγραφα'!S102+'5-αντίγραφα'!U102+'5-αντίγραφα'!AC102</f>
        <v>6</v>
      </c>
      <c r="E102" s="253">
        <f>'6-μεταγραφή'!P102</f>
        <v>40</v>
      </c>
      <c r="F102" s="253">
        <f>'6-μεταγραφή'!O102</f>
        <v>0</v>
      </c>
      <c r="G102" s="254">
        <f>'6-μεταγραφή'!Q102</f>
        <v>0</v>
      </c>
      <c r="H102" s="253">
        <f>'7-προςΔΟΥ'!U102</f>
        <v>50</v>
      </c>
      <c r="I102" s="253">
        <f>'7-προςΔΟΥ'!P102</f>
        <v>0</v>
      </c>
      <c r="J102" s="253">
        <f>'7-προςΔΟΥ'!V102</f>
        <v>200</v>
      </c>
      <c r="K102" s="116">
        <v>30</v>
      </c>
      <c r="L102" s="116">
        <v>30</v>
      </c>
      <c r="M102" s="247">
        <v>30</v>
      </c>
      <c r="N102" s="247">
        <v>60</v>
      </c>
      <c r="O102" s="247">
        <v>60</v>
      </c>
      <c r="P102" s="247">
        <v>60</v>
      </c>
      <c r="Q102" s="247">
        <v>60</v>
      </c>
      <c r="R102" s="247">
        <v>60</v>
      </c>
      <c r="S102" s="247">
        <v>60</v>
      </c>
      <c r="T102" s="247">
        <v>5</v>
      </c>
      <c r="U102" s="247">
        <v>72</v>
      </c>
      <c r="V102" s="247">
        <v>3</v>
      </c>
      <c r="W102" s="247"/>
      <c r="X102" s="247"/>
      <c r="Y102" s="247"/>
      <c r="Z102" s="247">
        <f t="shared" si="8"/>
        <v>530</v>
      </c>
      <c r="AA102" s="247"/>
      <c r="AB102" s="247">
        <v>10</v>
      </c>
      <c r="AC102" s="247">
        <v>10</v>
      </c>
      <c r="AD102" s="247">
        <v>10</v>
      </c>
      <c r="AE102" s="247">
        <v>10</v>
      </c>
      <c r="AF102" s="247">
        <v>10</v>
      </c>
      <c r="AG102" s="247">
        <v>10</v>
      </c>
      <c r="AH102" s="247">
        <v>10</v>
      </c>
      <c r="AI102" s="247"/>
      <c r="AJ102" s="247"/>
      <c r="AK102" s="247"/>
      <c r="AL102" s="247"/>
      <c r="AM102" s="247">
        <f t="shared" si="13"/>
        <v>60</v>
      </c>
      <c r="AN102" s="247">
        <v>10</v>
      </c>
      <c r="AO102" s="247">
        <v>10</v>
      </c>
      <c r="AP102" s="247">
        <v>10</v>
      </c>
      <c r="AQ102" s="247">
        <v>10</v>
      </c>
      <c r="AR102" s="247">
        <v>10</v>
      </c>
      <c r="AS102" s="247">
        <f t="shared" si="11"/>
        <v>50</v>
      </c>
      <c r="AT102" s="247"/>
      <c r="AU102" s="247"/>
      <c r="AV102" s="247"/>
      <c r="AW102" s="247">
        <f t="shared" si="9"/>
        <v>0</v>
      </c>
      <c r="AX102" s="247"/>
      <c r="AY102" s="247"/>
      <c r="AZ102" s="247"/>
      <c r="BA102" s="247"/>
      <c r="BB102" s="247"/>
      <c r="BC102" s="247"/>
      <c r="BD102" s="247"/>
      <c r="BE102" s="247"/>
      <c r="BF102" s="116"/>
      <c r="BG102" s="248">
        <f t="shared" si="10"/>
        <v>0</v>
      </c>
      <c r="BH102" s="253">
        <f t="shared" si="12"/>
        <v>956</v>
      </c>
      <c r="BI102" s="38">
        <f>'10-φπα'!F102</f>
        <v>229.44</v>
      </c>
    </row>
    <row r="103" spans="1:61" s="19" customFormat="1">
      <c r="A103" s="28">
        <f>'1-συμβολαια'!A103</f>
        <v>0</v>
      </c>
      <c r="B103" s="246">
        <f>'1-συμβολαια'!C103</f>
        <v>0</v>
      </c>
      <c r="C103" s="257">
        <f>'5-αντίγραφα'!AF103</f>
        <v>26</v>
      </c>
      <c r="D103" s="257">
        <f>'5-αντίγραφα'!O103+'5-αντίγραφα'!S103+'5-αντίγραφα'!U103+'5-αντίγραφα'!AC103</f>
        <v>6</v>
      </c>
      <c r="E103" s="253">
        <f>'6-μεταγραφή'!P103</f>
        <v>40</v>
      </c>
      <c r="F103" s="253">
        <f>'6-μεταγραφή'!O103</f>
        <v>0</v>
      </c>
      <c r="G103" s="254">
        <f>'6-μεταγραφή'!Q103</f>
        <v>0</v>
      </c>
      <c r="H103" s="253">
        <f>'7-προςΔΟΥ'!U103</f>
        <v>50</v>
      </c>
      <c r="I103" s="253">
        <f>'7-προςΔΟΥ'!P103</f>
        <v>0</v>
      </c>
      <c r="J103" s="253">
        <f>'7-προςΔΟΥ'!V103</f>
        <v>200</v>
      </c>
      <c r="K103" s="116">
        <v>30</v>
      </c>
      <c r="L103" s="116">
        <v>30</v>
      </c>
      <c r="M103" s="247">
        <v>30</v>
      </c>
      <c r="N103" s="247">
        <v>60</v>
      </c>
      <c r="O103" s="247">
        <v>60</v>
      </c>
      <c r="P103" s="247">
        <v>60</v>
      </c>
      <c r="Q103" s="247">
        <v>60</v>
      </c>
      <c r="R103" s="247">
        <v>60</v>
      </c>
      <c r="S103" s="247">
        <v>60</v>
      </c>
      <c r="T103" s="247">
        <v>5</v>
      </c>
      <c r="U103" s="247">
        <v>72</v>
      </c>
      <c r="V103" s="247">
        <v>3</v>
      </c>
      <c r="W103" s="247"/>
      <c r="X103" s="247"/>
      <c r="Y103" s="247"/>
      <c r="Z103" s="247">
        <f t="shared" si="8"/>
        <v>530</v>
      </c>
      <c r="AA103" s="247"/>
      <c r="AB103" s="247">
        <v>10</v>
      </c>
      <c r="AC103" s="247">
        <v>10</v>
      </c>
      <c r="AD103" s="247">
        <v>10</v>
      </c>
      <c r="AE103" s="247">
        <v>10</v>
      </c>
      <c r="AF103" s="247">
        <v>10</v>
      </c>
      <c r="AG103" s="247">
        <v>10</v>
      </c>
      <c r="AH103" s="247">
        <v>10</v>
      </c>
      <c r="AI103" s="247"/>
      <c r="AJ103" s="247"/>
      <c r="AK103" s="247"/>
      <c r="AL103" s="247"/>
      <c r="AM103" s="247">
        <f t="shared" si="13"/>
        <v>60</v>
      </c>
      <c r="AN103" s="247">
        <v>10</v>
      </c>
      <c r="AO103" s="247">
        <v>10</v>
      </c>
      <c r="AP103" s="247">
        <v>10</v>
      </c>
      <c r="AQ103" s="247">
        <v>10</v>
      </c>
      <c r="AR103" s="247">
        <v>10</v>
      </c>
      <c r="AS103" s="247">
        <f t="shared" si="11"/>
        <v>50</v>
      </c>
      <c r="AT103" s="247"/>
      <c r="AU103" s="247"/>
      <c r="AV103" s="247"/>
      <c r="AW103" s="247">
        <f t="shared" si="9"/>
        <v>0</v>
      </c>
      <c r="AX103" s="247"/>
      <c r="AY103" s="247"/>
      <c r="AZ103" s="247"/>
      <c r="BA103" s="247"/>
      <c r="BB103" s="247"/>
      <c r="BC103" s="247"/>
      <c r="BD103" s="247"/>
      <c r="BE103" s="247"/>
      <c r="BF103" s="116"/>
      <c r="BG103" s="248">
        <f t="shared" si="10"/>
        <v>0</v>
      </c>
      <c r="BH103" s="253">
        <f t="shared" si="12"/>
        <v>956</v>
      </c>
      <c r="BI103" s="38">
        <f>'10-φπα'!F103</f>
        <v>229.44</v>
      </c>
    </row>
    <row r="104" spans="1:61" s="19" customFormat="1">
      <c r="A104" s="28">
        <f>'1-συμβολαια'!A104</f>
        <v>0</v>
      </c>
      <c r="B104" s="246">
        <f>'1-συμβολαια'!C104</f>
        <v>0</v>
      </c>
      <c r="C104" s="257">
        <f>'5-αντίγραφα'!AF104</f>
        <v>26</v>
      </c>
      <c r="D104" s="257">
        <f>'5-αντίγραφα'!O104+'5-αντίγραφα'!S104+'5-αντίγραφα'!U104+'5-αντίγραφα'!AC104</f>
        <v>6</v>
      </c>
      <c r="E104" s="253">
        <f>'6-μεταγραφή'!P104</f>
        <v>40</v>
      </c>
      <c r="F104" s="253">
        <f>'6-μεταγραφή'!O104</f>
        <v>0</v>
      </c>
      <c r="G104" s="254">
        <f>'6-μεταγραφή'!Q104</f>
        <v>0</v>
      </c>
      <c r="H104" s="253">
        <f>'7-προςΔΟΥ'!U104</f>
        <v>50</v>
      </c>
      <c r="I104" s="253">
        <f>'7-προςΔΟΥ'!P104</f>
        <v>0</v>
      </c>
      <c r="J104" s="253">
        <f>'7-προςΔΟΥ'!V104</f>
        <v>200</v>
      </c>
      <c r="K104" s="116">
        <v>30</v>
      </c>
      <c r="L104" s="116">
        <v>30</v>
      </c>
      <c r="M104" s="247">
        <v>30</v>
      </c>
      <c r="N104" s="247">
        <v>60</v>
      </c>
      <c r="O104" s="247">
        <v>60</v>
      </c>
      <c r="P104" s="247">
        <v>60</v>
      </c>
      <c r="Q104" s="247">
        <v>60</v>
      </c>
      <c r="R104" s="247">
        <v>60</v>
      </c>
      <c r="S104" s="247">
        <v>60</v>
      </c>
      <c r="T104" s="247">
        <v>5</v>
      </c>
      <c r="U104" s="247">
        <v>72</v>
      </c>
      <c r="V104" s="247">
        <v>3</v>
      </c>
      <c r="W104" s="247"/>
      <c r="X104" s="247"/>
      <c r="Y104" s="247"/>
      <c r="Z104" s="247">
        <f t="shared" si="8"/>
        <v>530</v>
      </c>
      <c r="AA104" s="247"/>
      <c r="AB104" s="247">
        <v>10</v>
      </c>
      <c r="AC104" s="247">
        <v>10</v>
      </c>
      <c r="AD104" s="247">
        <v>10</v>
      </c>
      <c r="AE104" s="247">
        <v>10</v>
      </c>
      <c r="AF104" s="247">
        <v>10</v>
      </c>
      <c r="AG104" s="247">
        <v>10</v>
      </c>
      <c r="AH104" s="247">
        <v>10</v>
      </c>
      <c r="AI104" s="247"/>
      <c r="AJ104" s="247"/>
      <c r="AK104" s="247"/>
      <c r="AL104" s="247"/>
      <c r="AM104" s="247">
        <f t="shared" si="13"/>
        <v>60</v>
      </c>
      <c r="AN104" s="247">
        <v>10</v>
      </c>
      <c r="AO104" s="247">
        <v>10</v>
      </c>
      <c r="AP104" s="247">
        <v>10</v>
      </c>
      <c r="AQ104" s="247">
        <v>10</v>
      </c>
      <c r="AR104" s="247">
        <v>10</v>
      </c>
      <c r="AS104" s="247">
        <f t="shared" si="11"/>
        <v>50</v>
      </c>
      <c r="AT104" s="247"/>
      <c r="AU104" s="247"/>
      <c r="AV104" s="247"/>
      <c r="AW104" s="247">
        <f t="shared" si="9"/>
        <v>0</v>
      </c>
      <c r="AX104" s="247"/>
      <c r="AY104" s="247"/>
      <c r="AZ104" s="247"/>
      <c r="BA104" s="247"/>
      <c r="BB104" s="247"/>
      <c r="BC104" s="247"/>
      <c r="BD104" s="247"/>
      <c r="BE104" s="247"/>
      <c r="BF104" s="116"/>
      <c r="BG104" s="248">
        <f t="shared" si="10"/>
        <v>0</v>
      </c>
      <c r="BH104" s="253">
        <f t="shared" si="12"/>
        <v>956</v>
      </c>
      <c r="BI104" s="38">
        <f>'10-φπα'!F104</f>
        <v>229.44</v>
      </c>
    </row>
    <row r="105" spans="1:61" s="19" customFormat="1">
      <c r="A105" s="28">
        <f>'1-συμβολαια'!A105</f>
        <v>0</v>
      </c>
      <c r="B105" s="246">
        <f>'1-συμβολαια'!C105</f>
        <v>0</v>
      </c>
      <c r="C105" s="257">
        <f>'5-αντίγραφα'!AF105</f>
        <v>26</v>
      </c>
      <c r="D105" s="257">
        <f>'5-αντίγραφα'!O105+'5-αντίγραφα'!S105+'5-αντίγραφα'!U105+'5-αντίγραφα'!AC105</f>
        <v>6</v>
      </c>
      <c r="E105" s="253">
        <f>'6-μεταγραφή'!P105</f>
        <v>40</v>
      </c>
      <c r="F105" s="253">
        <f>'6-μεταγραφή'!O105</f>
        <v>0</v>
      </c>
      <c r="G105" s="254">
        <f>'6-μεταγραφή'!Q105</f>
        <v>0</v>
      </c>
      <c r="H105" s="253">
        <f>'7-προςΔΟΥ'!U105</f>
        <v>50</v>
      </c>
      <c r="I105" s="253">
        <f>'7-προςΔΟΥ'!P105</f>
        <v>0</v>
      </c>
      <c r="J105" s="253">
        <f>'7-προςΔΟΥ'!V105</f>
        <v>200</v>
      </c>
      <c r="K105" s="116">
        <v>30</v>
      </c>
      <c r="L105" s="116">
        <v>30</v>
      </c>
      <c r="M105" s="247">
        <v>30</v>
      </c>
      <c r="N105" s="247">
        <v>60</v>
      </c>
      <c r="O105" s="247">
        <v>60</v>
      </c>
      <c r="P105" s="247">
        <v>60</v>
      </c>
      <c r="Q105" s="247">
        <v>60</v>
      </c>
      <c r="R105" s="247">
        <v>60</v>
      </c>
      <c r="S105" s="247">
        <v>60</v>
      </c>
      <c r="T105" s="247">
        <v>5</v>
      </c>
      <c r="U105" s="247">
        <v>72</v>
      </c>
      <c r="V105" s="247">
        <v>3</v>
      </c>
      <c r="W105" s="247"/>
      <c r="X105" s="247"/>
      <c r="Y105" s="247"/>
      <c r="Z105" s="247">
        <f t="shared" si="8"/>
        <v>530</v>
      </c>
      <c r="AA105" s="247"/>
      <c r="AB105" s="247">
        <v>10</v>
      </c>
      <c r="AC105" s="247">
        <v>10</v>
      </c>
      <c r="AD105" s="247">
        <v>10</v>
      </c>
      <c r="AE105" s="247">
        <v>10</v>
      </c>
      <c r="AF105" s="247">
        <v>10</v>
      </c>
      <c r="AG105" s="247">
        <v>10</v>
      </c>
      <c r="AH105" s="247">
        <v>10</v>
      </c>
      <c r="AI105" s="247"/>
      <c r="AJ105" s="247"/>
      <c r="AK105" s="247"/>
      <c r="AL105" s="247"/>
      <c r="AM105" s="247">
        <f t="shared" si="13"/>
        <v>60</v>
      </c>
      <c r="AN105" s="247">
        <v>10</v>
      </c>
      <c r="AO105" s="247">
        <v>10</v>
      </c>
      <c r="AP105" s="247">
        <v>10</v>
      </c>
      <c r="AQ105" s="247">
        <v>10</v>
      </c>
      <c r="AR105" s="247">
        <v>10</v>
      </c>
      <c r="AS105" s="247">
        <f t="shared" si="11"/>
        <v>50</v>
      </c>
      <c r="AT105" s="247"/>
      <c r="AU105" s="247"/>
      <c r="AV105" s="247"/>
      <c r="AW105" s="247">
        <f t="shared" si="9"/>
        <v>0</v>
      </c>
      <c r="AX105" s="247"/>
      <c r="AY105" s="247"/>
      <c r="AZ105" s="247"/>
      <c r="BA105" s="247"/>
      <c r="BB105" s="247"/>
      <c r="BC105" s="247"/>
      <c r="BD105" s="247"/>
      <c r="BE105" s="247"/>
      <c r="BF105" s="116"/>
      <c r="BG105" s="248">
        <f t="shared" si="10"/>
        <v>0</v>
      </c>
      <c r="BH105" s="253">
        <f t="shared" si="12"/>
        <v>956</v>
      </c>
      <c r="BI105" s="38">
        <f>'10-φπα'!F105</f>
        <v>229.44</v>
      </c>
    </row>
    <row r="106" spans="1:61" s="19" customFormat="1">
      <c r="A106" s="28">
        <f>'1-συμβολαια'!A106</f>
        <v>0</v>
      </c>
      <c r="B106" s="246">
        <f>'1-συμβολαια'!C106</f>
        <v>0</v>
      </c>
      <c r="C106" s="257">
        <f>'5-αντίγραφα'!AF106</f>
        <v>26</v>
      </c>
      <c r="D106" s="257">
        <f>'5-αντίγραφα'!O106+'5-αντίγραφα'!S106+'5-αντίγραφα'!U106+'5-αντίγραφα'!AC106</f>
        <v>6</v>
      </c>
      <c r="E106" s="253">
        <f>'6-μεταγραφή'!P106</f>
        <v>40</v>
      </c>
      <c r="F106" s="253">
        <f>'6-μεταγραφή'!O106</f>
        <v>0</v>
      </c>
      <c r="G106" s="254">
        <f>'6-μεταγραφή'!Q106</f>
        <v>0</v>
      </c>
      <c r="H106" s="253">
        <f>'7-προςΔΟΥ'!U106</f>
        <v>50</v>
      </c>
      <c r="I106" s="253">
        <f>'7-προςΔΟΥ'!P106</f>
        <v>0</v>
      </c>
      <c r="J106" s="253">
        <f>'7-προςΔΟΥ'!V106</f>
        <v>200</v>
      </c>
      <c r="K106" s="116">
        <v>30</v>
      </c>
      <c r="L106" s="116">
        <v>30</v>
      </c>
      <c r="M106" s="247">
        <v>30</v>
      </c>
      <c r="N106" s="247">
        <v>60</v>
      </c>
      <c r="O106" s="247">
        <v>60</v>
      </c>
      <c r="P106" s="247">
        <v>60</v>
      </c>
      <c r="Q106" s="247">
        <v>60</v>
      </c>
      <c r="R106" s="247">
        <v>60</v>
      </c>
      <c r="S106" s="247">
        <v>60</v>
      </c>
      <c r="T106" s="247">
        <v>5</v>
      </c>
      <c r="U106" s="247">
        <v>72</v>
      </c>
      <c r="V106" s="247">
        <v>3</v>
      </c>
      <c r="W106" s="247"/>
      <c r="X106" s="247"/>
      <c r="Y106" s="247"/>
      <c r="Z106" s="247">
        <f t="shared" si="8"/>
        <v>530</v>
      </c>
      <c r="AA106" s="247"/>
      <c r="AB106" s="247">
        <v>10</v>
      </c>
      <c r="AC106" s="247">
        <v>10</v>
      </c>
      <c r="AD106" s="247">
        <v>10</v>
      </c>
      <c r="AE106" s="247">
        <v>10</v>
      </c>
      <c r="AF106" s="247">
        <v>10</v>
      </c>
      <c r="AG106" s="247">
        <v>10</v>
      </c>
      <c r="AH106" s="247">
        <v>10</v>
      </c>
      <c r="AI106" s="247"/>
      <c r="AJ106" s="247"/>
      <c r="AK106" s="247"/>
      <c r="AL106" s="247"/>
      <c r="AM106" s="247">
        <f t="shared" si="13"/>
        <v>60</v>
      </c>
      <c r="AN106" s="247">
        <v>10</v>
      </c>
      <c r="AO106" s="247">
        <v>10</v>
      </c>
      <c r="AP106" s="247">
        <v>10</v>
      </c>
      <c r="AQ106" s="247">
        <v>10</v>
      </c>
      <c r="AR106" s="247">
        <v>10</v>
      </c>
      <c r="AS106" s="247">
        <f t="shared" si="11"/>
        <v>50</v>
      </c>
      <c r="AT106" s="247"/>
      <c r="AU106" s="247"/>
      <c r="AV106" s="247"/>
      <c r="AW106" s="247">
        <f t="shared" si="9"/>
        <v>0</v>
      </c>
      <c r="AX106" s="247"/>
      <c r="AY106" s="247"/>
      <c r="AZ106" s="247"/>
      <c r="BA106" s="247"/>
      <c r="BB106" s="247"/>
      <c r="BC106" s="247"/>
      <c r="BD106" s="247"/>
      <c r="BE106" s="247"/>
      <c r="BF106" s="116"/>
      <c r="BG106" s="248">
        <f t="shared" si="10"/>
        <v>0</v>
      </c>
      <c r="BH106" s="253">
        <f t="shared" si="12"/>
        <v>956</v>
      </c>
      <c r="BI106" s="38">
        <f>'10-φπα'!F106</f>
        <v>229.44</v>
      </c>
    </row>
    <row r="107" spans="1:61" s="19" customFormat="1">
      <c r="A107" s="28">
        <f>'1-συμβολαια'!A107</f>
        <v>0</v>
      </c>
      <c r="B107" s="246">
        <f>'1-συμβολαια'!C107</f>
        <v>0</v>
      </c>
      <c r="C107" s="257">
        <f>'5-αντίγραφα'!AF107</f>
        <v>26</v>
      </c>
      <c r="D107" s="257">
        <f>'5-αντίγραφα'!O107+'5-αντίγραφα'!S107+'5-αντίγραφα'!U107+'5-αντίγραφα'!AC107</f>
        <v>6</v>
      </c>
      <c r="E107" s="253">
        <f>'6-μεταγραφή'!P107</f>
        <v>40</v>
      </c>
      <c r="F107" s="253">
        <f>'6-μεταγραφή'!O107</f>
        <v>0</v>
      </c>
      <c r="G107" s="254">
        <f>'6-μεταγραφή'!Q107</f>
        <v>0</v>
      </c>
      <c r="H107" s="253">
        <f>'7-προςΔΟΥ'!U107</f>
        <v>50</v>
      </c>
      <c r="I107" s="253">
        <f>'7-προςΔΟΥ'!P107</f>
        <v>0</v>
      </c>
      <c r="J107" s="253">
        <f>'7-προςΔΟΥ'!V107</f>
        <v>200</v>
      </c>
      <c r="K107" s="116">
        <v>30</v>
      </c>
      <c r="L107" s="116">
        <v>30</v>
      </c>
      <c r="M107" s="247">
        <v>30</v>
      </c>
      <c r="N107" s="247">
        <v>60</v>
      </c>
      <c r="O107" s="247">
        <v>60</v>
      </c>
      <c r="P107" s="247">
        <v>60</v>
      </c>
      <c r="Q107" s="247">
        <v>60</v>
      </c>
      <c r="R107" s="247">
        <v>60</v>
      </c>
      <c r="S107" s="247">
        <v>60</v>
      </c>
      <c r="T107" s="247">
        <v>5</v>
      </c>
      <c r="U107" s="247">
        <v>72</v>
      </c>
      <c r="V107" s="247">
        <v>3</v>
      </c>
      <c r="W107" s="247"/>
      <c r="X107" s="247"/>
      <c r="Y107" s="247"/>
      <c r="Z107" s="247">
        <f t="shared" si="8"/>
        <v>530</v>
      </c>
      <c r="AA107" s="247"/>
      <c r="AB107" s="247">
        <v>10</v>
      </c>
      <c r="AC107" s="247">
        <v>10</v>
      </c>
      <c r="AD107" s="247">
        <v>10</v>
      </c>
      <c r="AE107" s="247">
        <v>10</v>
      </c>
      <c r="AF107" s="247">
        <v>10</v>
      </c>
      <c r="AG107" s="247">
        <v>10</v>
      </c>
      <c r="AH107" s="247">
        <v>10</v>
      </c>
      <c r="AI107" s="247"/>
      <c r="AJ107" s="247"/>
      <c r="AK107" s="247"/>
      <c r="AL107" s="247"/>
      <c r="AM107" s="247">
        <f t="shared" si="13"/>
        <v>60</v>
      </c>
      <c r="AN107" s="247">
        <v>10</v>
      </c>
      <c r="AO107" s="247">
        <v>10</v>
      </c>
      <c r="AP107" s="247">
        <v>10</v>
      </c>
      <c r="AQ107" s="247">
        <v>10</v>
      </c>
      <c r="AR107" s="247">
        <v>10</v>
      </c>
      <c r="AS107" s="247">
        <f t="shared" si="11"/>
        <v>50</v>
      </c>
      <c r="AT107" s="247"/>
      <c r="AU107" s="247"/>
      <c r="AV107" s="247"/>
      <c r="AW107" s="247">
        <f t="shared" si="9"/>
        <v>0</v>
      </c>
      <c r="AX107" s="247"/>
      <c r="AY107" s="247"/>
      <c r="AZ107" s="247"/>
      <c r="BA107" s="247"/>
      <c r="BB107" s="247"/>
      <c r="BC107" s="247"/>
      <c r="BD107" s="247"/>
      <c r="BE107" s="247"/>
      <c r="BF107" s="116"/>
      <c r="BG107" s="248">
        <f t="shared" si="10"/>
        <v>0</v>
      </c>
      <c r="BH107" s="253">
        <f t="shared" si="12"/>
        <v>956</v>
      </c>
      <c r="BI107" s="38">
        <f>'10-φπα'!F107</f>
        <v>229.44</v>
      </c>
    </row>
    <row r="108" spans="1:61" s="19" customFormat="1">
      <c r="A108" s="28">
        <f>'1-συμβολαια'!A108</f>
        <v>0</v>
      </c>
      <c r="B108" s="246">
        <f>'1-συμβολαια'!C108</f>
        <v>0</v>
      </c>
      <c r="C108" s="257">
        <f>'5-αντίγραφα'!AF108</f>
        <v>26</v>
      </c>
      <c r="D108" s="257">
        <f>'5-αντίγραφα'!O108+'5-αντίγραφα'!S108+'5-αντίγραφα'!U108+'5-αντίγραφα'!AC108</f>
        <v>6</v>
      </c>
      <c r="E108" s="253">
        <f>'6-μεταγραφή'!P108</f>
        <v>40</v>
      </c>
      <c r="F108" s="253">
        <f>'6-μεταγραφή'!O108</f>
        <v>0</v>
      </c>
      <c r="G108" s="254">
        <f>'6-μεταγραφή'!Q108</f>
        <v>0</v>
      </c>
      <c r="H108" s="253">
        <f>'7-προςΔΟΥ'!U108</f>
        <v>50</v>
      </c>
      <c r="I108" s="253">
        <f>'7-προςΔΟΥ'!P108</f>
        <v>0</v>
      </c>
      <c r="J108" s="253">
        <f>'7-προςΔΟΥ'!V108</f>
        <v>200</v>
      </c>
      <c r="K108" s="116">
        <v>30</v>
      </c>
      <c r="L108" s="116">
        <v>30</v>
      </c>
      <c r="M108" s="247">
        <v>30</v>
      </c>
      <c r="N108" s="247">
        <v>60</v>
      </c>
      <c r="O108" s="247">
        <v>60</v>
      </c>
      <c r="P108" s="247">
        <v>60</v>
      </c>
      <c r="Q108" s="247">
        <v>60</v>
      </c>
      <c r="R108" s="247">
        <v>60</v>
      </c>
      <c r="S108" s="247">
        <v>60</v>
      </c>
      <c r="T108" s="247">
        <v>5</v>
      </c>
      <c r="U108" s="247">
        <v>72</v>
      </c>
      <c r="V108" s="247">
        <v>3</v>
      </c>
      <c r="W108" s="247"/>
      <c r="X108" s="247"/>
      <c r="Y108" s="247"/>
      <c r="Z108" s="247">
        <f t="shared" si="8"/>
        <v>530</v>
      </c>
      <c r="AA108" s="247"/>
      <c r="AB108" s="247">
        <v>10</v>
      </c>
      <c r="AC108" s="247">
        <v>10</v>
      </c>
      <c r="AD108" s="247">
        <v>10</v>
      </c>
      <c r="AE108" s="247">
        <v>10</v>
      </c>
      <c r="AF108" s="247">
        <v>10</v>
      </c>
      <c r="AG108" s="247">
        <v>10</v>
      </c>
      <c r="AH108" s="247">
        <v>10</v>
      </c>
      <c r="AI108" s="247"/>
      <c r="AJ108" s="247"/>
      <c r="AK108" s="247"/>
      <c r="AL108" s="247"/>
      <c r="AM108" s="247">
        <f t="shared" si="13"/>
        <v>60</v>
      </c>
      <c r="AN108" s="247">
        <v>10</v>
      </c>
      <c r="AO108" s="247">
        <v>10</v>
      </c>
      <c r="AP108" s="247">
        <v>10</v>
      </c>
      <c r="AQ108" s="247">
        <v>10</v>
      </c>
      <c r="AR108" s="247">
        <v>10</v>
      </c>
      <c r="AS108" s="247">
        <f t="shared" si="11"/>
        <v>50</v>
      </c>
      <c r="AT108" s="247"/>
      <c r="AU108" s="247"/>
      <c r="AV108" s="247"/>
      <c r="AW108" s="247">
        <f t="shared" si="9"/>
        <v>0</v>
      </c>
      <c r="AX108" s="247"/>
      <c r="AY108" s="247"/>
      <c r="AZ108" s="247"/>
      <c r="BA108" s="247"/>
      <c r="BB108" s="247"/>
      <c r="BC108" s="247"/>
      <c r="BD108" s="247"/>
      <c r="BE108" s="247"/>
      <c r="BF108" s="116"/>
      <c r="BG108" s="248">
        <f t="shared" si="10"/>
        <v>0</v>
      </c>
      <c r="BH108" s="253">
        <f t="shared" si="12"/>
        <v>956</v>
      </c>
      <c r="BI108" s="38">
        <f>'10-φπα'!F108</f>
        <v>229.44</v>
      </c>
    </row>
    <row r="109" spans="1:61" s="19" customFormat="1">
      <c r="A109" s="28">
        <f>'1-συμβολαια'!A109</f>
        <v>0</v>
      </c>
      <c r="B109" s="246">
        <f>'1-συμβολαια'!C109</f>
        <v>0</v>
      </c>
      <c r="C109" s="257">
        <f>'5-αντίγραφα'!AF109</f>
        <v>26</v>
      </c>
      <c r="D109" s="257">
        <f>'5-αντίγραφα'!O109+'5-αντίγραφα'!S109+'5-αντίγραφα'!U109+'5-αντίγραφα'!AC109</f>
        <v>6</v>
      </c>
      <c r="E109" s="253">
        <f>'6-μεταγραφή'!P109</f>
        <v>40</v>
      </c>
      <c r="F109" s="253">
        <f>'6-μεταγραφή'!O109</f>
        <v>0</v>
      </c>
      <c r="G109" s="254">
        <f>'6-μεταγραφή'!Q109</f>
        <v>0</v>
      </c>
      <c r="H109" s="253">
        <f>'7-προςΔΟΥ'!U109</f>
        <v>50</v>
      </c>
      <c r="I109" s="253">
        <f>'7-προςΔΟΥ'!P109</f>
        <v>0</v>
      </c>
      <c r="J109" s="253">
        <f>'7-προςΔΟΥ'!V109</f>
        <v>200</v>
      </c>
      <c r="K109" s="116">
        <v>30</v>
      </c>
      <c r="L109" s="116">
        <v>30</v>
      </c>
      <c r="M109" s="247">
        <v>30</v>
      </c>
      <c r="N109" s="247">
        <v>60</v>
      </c>
      <c r="O109" s="247">
        <v>60</v>
      </c>
      <c r="P109" s="247">
        <v>60</v>
      </c>
      <c r="Q109" s="247">
        <v>60</v>
      </c>
      <c r="R109" s="247">
        <v>60</v>
      </c>
      <c r="S109" s="247">
        <v>60</v>
      </c>
      <c r="T109" s="247">
        <v>5</v>
      </c>
      <c r="U109" s="247">
        <v>72</v>
      </c>
      <c r="V109" s="247">
        <v>3</v>
      </c>
      <c r="W109" s="247"/>
      <c r="X109" s="247"/>
      <c r="Y109" s="247"/>
      <c r="Z109" s="247">
        <f t="shared" si="8"/>
        <v>530</v>
      </c>
      <c r="AA109" s="247"/>
      <c r="AB109" s="247">
        <v>10</v>
      </c>
      <c r="AC109" s="247">
        <v>10</v>
      </c>
      <c r="AD109" s="247">
        <v>10</v>
      </c>
      <c r="AE109" s="247">
        <v>10</v>
      </c>
      <c r="AF109" s="247">
        <v>10</v>
      </c>
      <c r="AG109" s="247">
        <v>10</v>
      </c>
      <c r="AH109" s="247">
        <v>10</v>
      </c>
      <c r="AI109" s="247"/>
      <c r="AJ109" s="247"/>
      <c r="AK109" s="247"/>
      <c r="AL109" s="247"/>
      <c r="AM109" s="247">
        <f t="shared" si="13"/>
        <v>60</v>
      </c>
      <c r="AN109" s="247">
        <v>10</v>
      </c>
      <c r="AO109" s="247">
        <v>10</v>
      </c>
      <c r="AP109" s="247">
        <v>10</v>
      </c>
      <c r="AQ109" s="247">
        <v>10</v>
      </c>
      <c r="AR109" s="247">
        <v>10</v>
      </c>
      <c r="AS109" s="247">
        <f t="shared" si="11"/>
        <v>50</v>
      </c>
      <c r="AT109" s="247"/>
      <c r="AU109" s="247"/>
      <c r="AV109" s="247"/>
      <c r="AW109" s="247">
        <f t="shared" si="9"/>
        <v>0</v>
      </c>
      <c r="AX109" s="247"/>
      <c r="AY109" s="247"/>
      <c r="AZ109" s="247"/>
      <c r="BA109" s="247"/>
      <c r="BB109" s="247"/>
      <c r="BC109" s="247"/>
      <c r="BD109" s="247"/>
      <c r="BE109" s="247"/>
      <c r="BF109" s="116"/>
      <c r="BG109" s="248">
        <f t="shared" si="10"/>
        <v>0</v>
      </c>
      <c r="BH109" s="253">
        <f t="shared" si="12"/>
        <v>956</v>
      </c>
      <c r="BI109" s="38">
        <f>'10-φπα'!F109</f>
        <v>229.44</v>
      </c>
    </row>
    <row r="110" spans="1:61" s="19" customFormat="1">
      <c r="A110" s="28">
        <f>'1-συμβολαια'!A110</f>
        <v>0</v>
      </c>
      <c r="B110" s="246">
        <f>'1-συμβολαια'!C110</f>
        <v>0</v>
      </c>
      <c r="C110" s="257">
        <f>'5-αντίγραφα'!AF110</f>
        <v>26</v>
      </c>
      <c r="D110" s="257">
        <f>'5-αντίγραφα'!O110+'5-αντίγραφα'!S110+'5-αντίγραφα'!U110+'5-αντίγραφα'!AC110</f>
        <v>6</v>
      </c>
      <c r="E110" s="253">
        <f>'6-μεταγραφή'!P110</f>
        <v>40</v>
      </c>
      <c r="F110" s="253">
        <f>'6-μεταγραφή'!O110</f>
        <v>0</v>
      </c>
      <c r="G110" s="254">
        <f>'6-μεταγραφή'!Q110</f>
        <v>0</v>
      </c>
      <c r="H110" s="253">
        <f>'7-προςΔΟΥ'!U110</f>
        <v>50</v>
      </c>
      <c r="I110" s="253">
        <f>'7-προςΔΟΥ'!P110</f>
        <v>0</v>
      </c>
      <c r="J110" s="253">
        <f>'7-προςΔΟΥ'!V110</f>
        <v>200</v>
      </c>
      <c r="K110" s="116">
        <v>30</v>
      </c>
      <c r="L110" s="116">
        <v>30</v>
      </c>
      <c r="M110" s="247">
        <v>30</v>
      </c>
      <c r="N110" s="247">
        <v>60</v>
      </c>
      <c r="O110" s="247">
        <v>60</v>
      </c>
      <c r="P110" s="247">
        <v>60</v>
      </c>
      <c r="Q110" s="247">
        <v>60</v>
      </c>
      <c r="R110" s="247">
        <v>60</v>
      </c>
      <c r="S110" s="247">
        <v>60</v>
      </c>
      <c r="T110" s="247">
        <v>5</v>
      </c>
      <c r="U110" s="247">
        <v>72</v>
      </c>
      <c r="V110" s="247">
        <v>3</v>
      </c>
      <c r="W110" s="247"/>
      <c r="X110" s="247"/>
      <c r="Y110" s="247"/>
      <c r="Z110" s="247">
        <f t="shared" si="8"/>
        <v>530</v>
      </c>
      <c r="AA110" s="247"/>
      <c r="AB110" s="247">
        <v>10</v>
      </c>
      <c r="AC110" s="247">
        <v>10</v>
      </c>
      <c r="AD110" s="247">
        <v>10</v>
      </c>
      <c r="AE110" s="247">
        <v>10</v>
      </c>
      <c r="AF110" s="247">
        <v>10</v>
      </c>
      <c r="AG110" s="247">
        <v>10</v>
      </c>
      <c r="AH110" s="247">
        <v>10</v>
      </c>
      <c r="AI110" s="247"/>
      <c r="AJ110" s="247"/>
      <c r="AK110" s="247"/>
      <c r="AL110" s="247"/>
      <c r="AM110" s="247">
        <f t="shared" si="13"/>
        <v>60</v>
      </c>
      <c r="AN110" s="247">
        <v>10</v>
      </c>
      <c r="AO110" s="247">
        <v>10</v>
      </c>
      <c r="AP110" s="247">
        <v>10</v>
      </c>
      <c r="AQ110" s="247">
        <v>10</v>
      </c>
      <c r="AR110" s="247">
        <v>10</v>
      </c>
      <c r="AS110" s="247">
        <f t="shared" si="11"/>
        <v>50</v>
      </c>
      <c r="AT110" s="247"/>
      <c r="AU110" s="247"/>
      <c r="AV110" s="247"/>
      <c r="AW110" s="247">
        <f t="shared" si="9"/>
        <v>0</v>
      </c>
      <c r="AX110" s="247"/>
      <c r="AY110" s="247"/>
      <c r="AZ110" s="247"/>
      <c r="BA110" s="247"/>
      <c r="BB110" s="247"/>
      <c r="BC110" s="247"/>
      <c r="BD110" s="247"/>
      <c r="BE110" s="247"/>
      <c r="BF110" s="116"/>
      <c r="BG110" s="248">
        <f t="shared" si="10"/>
        <v>0</v>
      </c>
      <c r="BH110" s="253">
        <f t="shared" si="12"/>
        <v>956</v>
      </c>
      <c r="BI110" s="38">
        <f>'10-φπα'!F110</f>
        <v>229.44</v>
      </c>
    </row>
    <row r="111" spans="1:61" s="19" customFormat="1">
      <c r="A111" s="28">
        <f>'1-συμβολαια'!A111</f>
        <v>0</v>
      </c>
      <c r="B111" s="246">
        <f>'1-συμβολαια'!C111</f>
        <v>0</v>
      </c>
      <c r="C111" s="257">
        <f>'5-αντίγραφα'!AF111</f>
        <v>26</v>
      </c>
      <c r="D111" s="257">
        <f>'5-αντίγραφα'!O111+'5-αντίγραφα'!S111+'5-αντίγραφα'!U111+'5-αντίγραφα'!AC111</f>
        <v>6</v>
      </c>
      <c r="E111" s="253">
        <f>'6-μεταγραφή'!P111</f>
        <v>40</v>
      </c>
      <c r="F111" s="253">
        <f>'6-μεταγραφή'!O111</f>
        <v>0</v>
      </c>
      <c r="G111" s="254">
        <f>'6-μεταγραφή'!Q111</f>
        <v>0</v>
      </c>
      <c r="H111" s="253">
        <f>'7-προςΔΟΥ'!U111</f>
        <v>50</v>
      </c>
      <c r="I111" s="253">
        <f>'7-προςΔΟΥ'!P111</f>
        <v>0</v>
      </c>
      <c r="J111" s="253">
        <f>'7-προςΔΟΥ'!V111</f>
        <v>200</v>
      </c>
      <c r="K111" s="116">
        <v>30</v>
      </c>
      <c r="L111" s="116">
        <v>30</v>
      </c>
      <c r="M111" s="247">
        <v>30</v>
      </c>
      <c r="N111" s="247">
        <v>60</v>
      </c>
      <c r="O111" s="247">
        <v>60</v>
      </c>
      <c r="P111" s="247">
        <v>60</v>
      </c>
      <c r="Q111" s="247">
        <v>60</v>
      </c>
      <c r="R111" s="247">
        <v>60</v>
      </c>
      <c r="S111" s="247">
        <v>60</v>
      </c>
      <c r="T111" s="247">
        <v>5</v>
      </c>
      <c r="U111" s="247">
        <v>72</v>
      </c>
      <c r="V111" s="247">
        <v>3</v>
      </c>
      <c r="W111" s="247"/>
      <c r="X111" s="247"/>
      <c r="Y111" s="247"/>
      <c r="Z111" s="247">
        <f t="shared" si="8"/>
        <v>530</v>
      </c>
      <c r="AA111" s="247"/>
      <c r="AB111" s="247">
        <v>10</v>
      </c>
      <c r="AC111" s="247">
        <v>10</v>
      </c>
      <c r="AD111" s="247">
        <v>10</v>
      </c>
      <c r="AE111" s="247">
        <v>10</v>
      </c>
      <c r="AF111" s="247">
        <v>10</v>
      </c>
      <c r="AG111" s="247">
        <v>10</v>
      </c>
      <c r="AH111" s="247">
        <v>10</v>
      </c>
      <c r="AI111" s="247"/>
      <c r="AJ111" s="247"/>
      <c r="AK111" s="247"/>
      <c r="AL111" s="247"/>
      <c r="AM111" s="247">
        <f t="shared" si="13"/>
        <v>60</v>
      </c>
      <c r="AN111" s="247">
        <v>10</v>
      </c>
      <c r="AO111" s="247">
        <v>10</v>
      </c>
      <c r="AP111" s="247">
        <v>10</v>
      </c>
      <c r="AQ111" s="247">
        <v>10</v>
      </c>
      <c r="AR111" s="247">
        <v>10</v>
      </c>
      <c r="AS111" s="247">
        <f t="shared" si="11"/>
        <v>50</v>
      </c>
      <c r="AT111" s="247"/>
      <c r="AU111" s="247"/>
      <c r="AV111" s="247"/>
      <c r="AW111" s="247">
        <f t="shared" si="9"/>
        <v>0</v>
      </c>
      <c r="AX111" s="247"/>
      <c r="AY111" s="247"/>
      <c r="AZ111" s="247"/>
      <c r="BA111" s="247"/>
      <c r="BB111" s="247"/>
      <c r="BC111" s="247"/>
      <c r="BD111" s="247"/>
      <c r="BE111" s="247"/>
      <c r="BF111" s="116"/>
      <c r="BG111" s="248">
        <f t="shared" si="10"/>
        <v>0</v>
      </c>
      <c r="BH111" s="253">
        <f t="shared" si="12"/>
        <v>956</v>
      </c>
      <c r="BI111" s="38">
        <f>'10-φπα'!F111</f>
        <v>229.44</v>
      </c>
    </row>
    <row r="112" spans="1:61" s="19" customFormat="1">
      <c r="A112" s="28">
        <f>'1-συμβολαια'!A112</f>
        <v>0</v>
      </c>
      <c r="B112" s="246">
        <f>'1-συμβολαια'!C112</f>
        <v>0</v>
      </c>
      <c r="C112" s="257">
        <f>'5-αντίγραφα'!AF112</f>
        <v>26</v>
      </c>
      <c r="D112" s="257">
        <f>'5-αντίγραφα'!O112+'5-αντίγραφα'!S112+'5-αντίγραφα'!U112+'5-αντίγραφα'!AC112</f>
        <v>6</v>
      </c>
      <c r="E112" s="253">
        <f>'6-μεταγραφή'!P112</f>
        <v>40</v>
      </c>
      <c r="F112" s="253">
        <f>'6-μεταγραφή'!O112</f>
        <v>0</v>
      </c>
      <c r="G112" s="254">
        <f>'6-μεταγραφή'!Q112</f>
        <v>0</v>
      </c>
      <c r="H112" s="253">
        <f>'7-προςΔΟΥ'!U112</f>
        <v>50</v>
      </c>
      <c r="I112" s="253">
        <f>'7-προςΔΟΥ'!P112</f>
        <v>0</v>
      </c>
      <c r="J112" s="253">
        <f>'7-προςΔΟΥ'!V112</f>
        <v>200</v>
      </c>
      <c r="K112" s="116">
        <v>30</v>
      </c>
      <c r="L112" s="116">
        <v>30</v>
      </c>
      <c r="M112" s="247">
        <v>30</v>
      </c>
      <c r="N112" s="247">
        <v>60</v>
      </c>
      <c r="O112" s="247">
        <v>60</v>
      </c>
      <c r="P112" s="247">
        <v>60</v>
      </c>
      <c r="Q112" s="247">
        <v>60</v>
      </c>
      <c r="R112" s="247">
        <v>60</v>
      </c>
      <c r="S112" s="247">
        <v>60</v>
      </c>
      <c r="T112" s="247">
        <v>5</v>
      </c>
      <c r="U112" s="247">
        <v>72</v>
      </c>
      <c r="V112" s="247">
        <v>3</v>
      </c>
      <c r="W112" s="247"/>
      <c r="X112" s="247"/>
      <c r="Y112" s="247"/>
      <c r="Z112" s="247">
        <f t="shared" si="8"/>
        <v>530</v>
      </c>
      <c r="AA112" s="247"/>
      <c r="AB112" s="247">
        <v>10</v>
      </c>
      <c r="AC112" s="247">
        <v>10</v>
      </c>
      <c r="AD112" s="247">
        <v>10</v>
      </c>
      <c r="AE112" s="247">
        <v>10</v>
      </c>
      <c r="AF112" s="247">
        <v>10</v>
      </c>
      <c r="AG112" s="247">
        <v>10</v>
      </c>
      <c r="AH112" s="247">
        <v>10</v>
      </c>
      <c r="AI112" s="247"/>
      <c r="AJ112" s="247"/>
      <c r="AK112" s="247"/>
      <c r="AL112" s="247"/>
      <c r="AM112" s="247">
        <f t="shared" si="13"/>
        <v>60</v>
      </c>
      <c r="AN112" s="247">
        <v>10</v>
      </c>
      <c r="AO112" s="247">
        <v>10</v>
      </c>
      <c r="AP112" s="247">
        <v>10</v>
      </c>
      <c r="AQ112" s="247">
        <v>10</v>
      </c>
      <c r="AR112" s="247">
        <v>10</v>
      </c>
      <c r="AS112" s="247">
        <f t="shared" si="11"/>
        <v>50</v>
      </c>
      <c r="AT112" s="247"/>
      <c r="AU112" s="247"/>
      <c r="AV112" s="247"/>
      <c r="AW112" s="247">
        <f t="shared" si="9"/>
        <v>0</v>
      </c>
      <c r="AX112" s="247"/>
      <c r="AY112" s="247"/>
      <c r="AZ112" s="247"/>
      <c r="BA112" s="247"/>
      <c r="BB112" s="247"/>
      <c r="BC112" s="247"/>
      <c r="BD112" s="247"/>
      <c r="BE112" s="247"/>
      <c r="BF112" s="116"/>
      <c r="BG112" s="248">
        <f t="shared" si="10"/>
        <v>0</v>
      </c>
      <c r="BH112" s="253">
        <f t="shared" si="12"/>
        <v>956</v>
      </c>
      <c r="BI112" s="38">
        <f>'10-φπα'!F112</f>
        <v>229.44</v>
      </c>
    </row>
    <row r="113" spans="1:61" s="19" customFormat="1">
      <c r="A113" s="28">
        <f>'1-συμβολαια'!A113</f>
        <v>0</v>
      </c>
      <c r="B113" s="246">
        <f>'1-συμβολαια'!C113</f>
        <v>0</v>
      </c>
      <c r="C113" s="257">
        <f>'5-αντίγραφα'!AF113</f>
        <v>26</v>
      </c>
      <c r="D113" s="257">
        <f>'5-αντίγραφα'!O113+'5-αντίγραφα'!S113+'5-αντίγραφα'!U113+'5-αντίγραφα'!AC113</f>
        <v>6</v>
      </c>
      <c r="E113" s="253">
        <f>'6-μεταγραφή'!P113</f>
        <v>40</v>
      </c>
      <c r="F113" s="253">
        <f>'6-μεταγραφή'!O113</f>
        <v>0</v>
      </c>
      <c r="G113" s="254">
        <f>'6-μεταγραφή'!Q113</f>
        <v>0</v>
      </c>
      <c r="H113" s="253">
        <f>'7-προςΔΟΥ'!U113</f>
        <v>50</v>
      </c>
      <c r="I113" s="253">
        <f>'7-προςΔΟΥ'!P113</f>
        <v>0</v>
      </c>
      <c r="J113" s="253">
        <f>'7-προςΔΟΥ'!V113</f>
        <v>200</v>
      </c>
      <c r="K113" s="116">
        <v>30</v>
      </c>
      <c r="L113" s="116">
        <v>30</v>
      </c>
      <c r="M113" s="247">
        <v>30</v>
      </c>
      <c r="N113" s="247">
        <v>60</v>
      </c>
      <c r="O113" s="247">
        <v>60</v>
      </c>
      <c r="P113" s="247">
        <v>60</v>
      </c>
      <c r="Q113" s="247">
        <v>60</v>
      </c>
      <c r="R113" s="247">
        <v>60</v>
      </c>
      <c r="S113" s="247">
        <v>60</v>
      </c>
      <c r="T113" s="247">
        <v>5</v>
      </c>
      <c r="U113" s="247">
        <v>72</v>
      </c>
      <c r="V113" s="247">
        <v>3</v>
      </c>
      <c r="W113" s="247"/>
      <c r="X113" s="247"/>
      <c r="Y113" s="247"/>
      <c r="Z113" s="247">
        <f t="shared" si="8"/>
        <v>530</v>
      </c>
      <c r="AA113" s="247"/>
      <c r="AB113" s="247">
        <v>10</v>
      </c>
      <c r="AC113" s="247">
        <v>10</v>
      </c>
      <c r="AD113" s="247">
        <v>10</v>
      </c>
      <c r="AE113" s="247">
        <v>10</v>
      </c>
      <c r="AF113" s="247">
        <v>10</v>
      </c>
      <c r="AG113" s="247">
        <v>10</v>
      </c>
      <c r="AH113" s="247">
        <v>10</v>
      </c>
      <c r="AI113" s="247"/>
      <c r="AJ113" s="247"/>
      <c r="AK113" s="247"/>
      <c r="AL113" s="247"/>
      <c r="AM113" s="247">
        <f t="shared" si="13"/>
        <v>60</v>
      </c>
      <c r="AN113" s="247">
        <v>10</v>
      </c>
      <c r="AO113" s="247">
        <v>10</v>
      </c>
      <c r="AP113" s="247">
        <v>10</v>
      </c>
      <c r="AQ113" s="247">
        <v>10</v>
      </c>
      <c r="AR113" s="247">
        <v>10</v>
      </c>
      <c r="AS113" s="247">
        <f t="shared" si="11"/>
        <v>50</v>
      </c>
      <c r="AT113" s="247"/>
      <c r="AU113" s="247"/>
      <c r="AV113" s="247"/>
      <c r="AW113" s="247">
        <f t="shared" si="9"/>
        <v>0</v>
      </c>
      <c r="AX113" s="247"/>
      <c r="AY113" s="247"/>
      <c r="AZ113" s="247"/>
      <c r="BA113" s="247"/>
      <c r="BB113" s="247"/>
      <c r="BC113" s="247"/>
      <c r="BD113" s="247"/>
      <c r="BE113" s="247"/>
      <c r="BF113" s="116"/>
      <c r="BG113" s="248">
        <f t="shared" si="10"/>
        <v>0</v>
      </c>
      <c r="BH113" s="253">
        <f t="shared" si="12"/>
        <v>956</v>
      </c>
      <c r="BI113" s="38">
        <f>'10-φπα'!F113</f>
        <v>229.44</v>
      </c>
    </row>
    <row r="114" spans="1:61" s="19" customFormat="1">
      <c r="A114" s="28">
        <f>'1-συμβολαια'!A114</f>
        <v>0</v>
      </c>
      <c r="B114" s="246">
        <f>'1-συμβολαια'!C114</f>
        <v>0</v>
      </c>
      <c r="C114" s="257">
        <f>'5-αντίγραφα'!AF114</f>
        <v>26</v>
      </c>
      <c r="D114" s="257">
        <f>'5-αντίγραφα'!O114+'5-αντίγραφα'!S114+'5-αντίγραφα'!U114+'5-αντίγραφα'!AC114</f>
        <v>6</v>
      </c>
      <c r="E114" s="253">
        <f>'6-μεταγραφή'!P114</f>
        <v>40</v>
      </c>
      <c r="F114" s="253">
        <f>'6-μεταγραφή'!O114</f>
        <v>0</v>
      </c>
      <c r="G114" s="254">
        <f>'6-μεταγραφή'!Q114</f>
        <v>0</v>
      </c>
      <c r="H114" s="253">
        <f>'7-προςΔΟΥ'!U114</f>
        <v>50</v>
      </c>
      <c r="I114" s="253">
        <f>'7-προςΔΟΥ'!P114</f>
        <v>0</v>
      </c>
      <c r="J114" s="253">
        <f>'7-προςΔΟΥ'!V114</f>
        <v>200</v>
      </c>
      <c r="K114" s="116">
        <v>30</v>
      </c>
      <c r="L114" s="116">
        <v>30</v>
      </c>
      <c r="M114" s="247">
        <v>30</v>
      </c>
      <c r="N114" s="247">
        <v>60</v>
      </c>
      <c r="O114" s="247">
        <v>60</v>
      </c>
      <c r="P114" s="247">
        <v>60</v>
      </c>
      <c r="Q114" s="247">
        <v>60</v>
      </c>
      <c r="R114" s="247">
        <v>60</v>
      </c>
      <c r="S114" s="247">
        <v>60</v>
      </c>
      <c r="T114" s="247">
        <v>5</v>
      </c>
      <c r="U114" s="247">
        <v>72</v>
      </c>
      <c r="V114" s="247">
        <v>3</v>
      </c>
      <c r="W114" s="247"/>
      <c r="X114" s="247"/>
      <c r="Y114" s="247"/>
      <c r="Z114" s="247">
        <f t="shared" si="8"/>
        <v>530</v>
      </c>
      <c r="AA114" s="247"/>
      <c r="AB114" s="247">
        <v>10</v>
      </c>
      <c r="AC114" s="247">
        <v>10</v>
      </c>
      <c r="AD114" s="247">
        <v>10</v>
      </c>
      <c r="AE114" s="247">
        <v>10</v>
      </c>
      <c r="AF114" s="247">
        <v>10</v>
      </c>
      <c r="AG114" s="247">
        <v>10</v>
      </c>
      <c r="AH114" s="247">
        <v>10</v>
      </c>
      <c r="AI114" s="247"/>
      <c r="AJ114" s="247"/>
      <c r="AK114" s="247"/>
      <c r="AL114" s="247"/>
      <c r="AM114" s="247">
        <f t="shared" si="13"/>
        <v>60</v>
      </c>
      <c r="AN114" s="247">
        <v>10</v>
      </c>
      <c r="AO114" s="247">
        <v>10</v>
      </c>
      <c r="AP114" s="247">
        <v>10</v>
      </c>
      <c r="AQ114" s="247">
        <v>10</v>
      </c>
      <c r="AR114" s="247">
        <v>10</v>
      </c>
      <c r="AS114" s="247">
        <f t="shared" si="11"/>
        <v>50</v>
      </c>
      <c r="AT114" s="247"/>
      <c r="AU114" s="247"/>
      <c r="AV114" s="247"/>
      <c r="AW114" s="247">
        <f t="shared" si="9"/>
        <v>0</v>
      </c>
      <c r="AX114" s="247"/>
      <c r="AY114" s="247"/>
      <c r="AZ114" s="247"/>
      <c r="BA114" s="247"/>
      <c r="BB114" s="247"/>
      <c r="BC114" s="247"/>
      <c r="BD114" s="247"/>
      <c r="BE114" s="247"/>
      <c r="BF114" s="116"/>
      <c r="BG114" s="248">
        <f t="shared" si="10"/>
        <v>0</v>
      </c>
      <c r="BH114" s="253">
        <f t="shared" si="12"/>
        <v>956</v>
      </c>
      <c r="BI114" s="38">
        <f>'10-φπα'!F114</f>
        <v>229.44</v>
      </c>
    </row>
    <row r="115" spans="1:61" s="19" customFormat="1">
      <c r="A115" s="28">
        <f>'1-συμβολαια'!A115</f>
        <v>0</v>
      </c>
      <c r="B115" s="246">
        <f>'1-συμβολαια'!C115</f>
        <v>0</v>
      </c>
      <c r="C115" s="257">
        <f>'5-αντίγραφα'!AF115</f>
        <v>26</v>
      </c>
      <c r="D115" s="257">
        <f>'5-αντίγραφα'!O115+'5-αντίγραφα'!S115+'5-αντίγραφα'!U115+'5-αντίγραφα'!AC115</f>
        <v>6</v>
      </c>
      <c r="E115" s="253">
        <f>'6-μεταγραφή'!P115</f>
        <v>40</v>
      </c>
      <c r="F115" s="253">
        <f>'6-μεταγραφή'!O115</f>
        <v>0</v>
      </c>
      <c r="G115" s="254">
        <f>'6-μεταγραφή'!Q115</f>
        <v>0</v>
      </c>
      <c r="H115" s="253">
        <f>'7-προςΔΟΥ'!U115</f>
        <v>50</v>
      </c>
      <c r="I115" s="253">
        <f>'7-προςΔΟΥ'!P115</f>
        <v>0</v>
      </c>
      <c r="J115" s="253">
        <f>'7-προςΔΟΥ'!V115</f>
        <v>200</v>
      </c>
      <c r="K115" s="116">
        <v>30</v>
      </c>
      <c r="L115" s="116">
        <v>30</v>
      </c>
      <c r="M115" s="247">
        <v>30</v>
      </c>
      <c r="N115" s="247">
        <v>60</v>
      </c>
      <c r="O115" s="247">
        <v>60</v>
      </c>
      <c r="P115" s="247">
        <v>60</v>
      </c>
      <c r="Q115" s="247">
        <v>60</v>
      </c>
      <c r="R115" s="247">
        <v>60</v>
      </c>
      <c r="S115" s="247">
        <v>60</v>
      </c>
      <c r="T115" s="247">
        <v>5</v>
      </c>
      <c r="U115" s="247">
        <v>72</v>
      </c>
      <c r="V115" s="247">
        <v>3</v>
      </c>
      <c r="W115" s="247"/>
      <c r="X115" s="247"/>
      <c r="Y115" s="247"/>
      <c r="Z115" s="247">
        <f t="shared" si="8"/>
        <v>530</v>
      </c>
      <c r="AA115" s="247"/>
      <c r="AB115" s="247">
        <v>10</v>
      </c>
      <c r="AC115" s="247">
        <v>10</v>
      </c>
      <c r="AD115" s="247">
        <v>10</v>
      </c>
      <c r="AE115" s="247">
        <v>10</v>
      </c>
      <c r="AF115" s="247">
        <v>10</v>
      </c>
      <c r="AG115" s="247">
        <v>10</v>
      </c>
      <c r="AH115" s="247">
        <v>10</v>
      </c>
      <c r="AI115" s="247"/>
      <c r="AJ115" s="247"/>
      <c r="AK115" s="247"/>
      <c r="AL115" s="247"/>
      <c r="AM115" s="247">
        <f t="shared" si="13"/>
        <v>60</v>
      </c>
      <c r="AN115" s="247">
        <v>10</v>
      </c>
      <c r="AO115" s="247">
        <v>10</v>
      </c>
      <c r="AP115" s="247">
        <v>10</v>
      </c>
      <c r="AQ115" s="247">
        <v>10</v>
      </c>
      <c r="AR115" s="247">
        <v>10</v>
      </c>
      <c r="AS115" s="247">
        <f t="shared" si="11"/>
        <v>50</v>
      </c>
      <c r="AT115" s="247"/>
      <c r="AU115" s="247"/>
      <c r="AV115" s="247"/>
      <c r="AW115" s="247">
        <f t="shared" si="9"/>
        <v>0</v>
      </c>
      <c r="AX115" s="247"/>
      <c r="AY115" s="247"/>
      <c r="AZ115" s="247"/>
      <c r="BA115" s="247"/>
      <c r="BB115" s="247"/>
      <c r="BC115" s="247"/>
      <c r="BD115" s="247"/>
      <c r="BE115" s="247"/>
      <c r="BF115" s="116"/>
      <c r="BG115" s="248">
        <f t="shared" si="10"/>
        <v>0</v>
      </c>
      <c r="BH115" s="253">
        <f t="shared" si="12"/>
        <v>956</v>
      </c>
      <c r="BI115" s="38">
        <f>'10-φπα'!F115</f>
        <v>229.44</v>
      </c>
    </row>
    <row r="116" spans="1:61" s="19" customFormat="1">
      <c r="A116" s="28">
        <f>'1-συμβολαια'!A116</f>
        <v>0</v>
      </c>
      <c r="B116" s="246">
        <f>'1-συμβολαια'!C116</f>
        <v>0</v>
      </c>
      <c r="C116" s="257">
        <f>'5-αντίγραφα'!AF116</f>
        <v>26</v>
      </c>
      <c r="D116" s="257">
        <f>'5-αντίγραφα'!O116+'5-αντίγραφα'!S116+'5-αντίγραφα'!U116+'5-αντίγραφα'!AC116</f>
        <v>6</v>
      </c>
      <c r="E116" s="253">
        <f>'6-μεταγραφή'!P116</f>
        <v>40</v>
      </c>
      <c r="F116" s="253">
        <f>'6-μεταγραφή'!O116</f>
        <v>0</v>
      </c>
      <c r="G116" s="254">
        <f>'6-μεταγραφή'!Q116</f>
        <v>0</v>
      </c>
      <c r="H116" s="253">
        <f>'7-προςΔΟΥ'!U116</f>
        <v>50</v>
      </c>
      <c r="I116" s="253">
        <f>'7-προςΔΟΥ'!P116</f>
        <v>0</v>
      </c>
      <c r="J116" s="253">
        <f>'7-προςΔΟΥ'!V116</f>
        <v>200</v>
      </c>
      <c r="K116" s="116">
        <v>30</v>
      </c>
      <c r="L116" s="116">
        <v>30</v>
      </c>
      <c r="M116" s="247">
        <v>30</v>
      </c>
      <c r="N116" s="247">
        <v>60</v>
      </c>
      <c r="O116" s="247">
        <v>60</v>
      </c>
      <c r="P116" s="247">
        <v>60</v>
      </c>
      <c r="Q116" s="247">
        <v>60</v>
      </c>
      <c r="R116" s="247">
        <v>60</v>
      </c>
      <c r="S116" s="247">
        <v>60</v>
      </c>
      <c r="T116" s="247">
        <v>5</v>
      </c>
      <c r="U116" s="247">
        <v>72</v>
      </c>
      <c r="V116" s="247">
        <v>3</v>
      </c>
      <c r="W116" s="247"/>
      <c r="X116" s="247"/>
      <c r="Y116" s="247"/>
      <c r="Z116" s="247">
        <f t="shared" si="8"/>
        <v>530</v>
      </c>
      <c r="AA116" s="247"/>
      <c r="AB116" s="247">
        <v>10</v>
      </c>
      <c r="AC116" s="247">
        <v>10</v>
      </c>
      <c r="AD116" s="247">
        <v>10</v>
      </c>
      <c r="AE116" s="247">
        <v>10</v>
      </c>
      <c r="AF116" s="247">
        <v>10</v>
      </c>
      <c r="AG116" s="247">
        <v>10</v>
      </c>
      <c r="AH116" s="247">
        <v>10</v>
      </c>
      <c r="AI116" s="247"/>
      <c r="AJ116" s="247"/>
      <c r="AK116" s="247"/>
      <c r="AL116" s="247"/>
      <c r="AM116" s="247">
        <f t="shared" si="13"/>
        <v>60</v>
      </c>
      <c r="AN116" s="247">
        <v>10</v>
      </c>
      <c r="AO116" s="247">
        <v>10</v>
      </c>
      <c r="AP116" s="247">
        <v>10</v>
      </c>
      <c r="AQ116" s="247">
        <v>10</v>
      </c>
      <c r="AR116" s="247">
        <v>10</v>
      </c>
      <c r="AS116" s="247">
        <f t="shared" si="11"/>
        <v>50</v>
      </c>
      <c r="AT116" s="247"/>
      <c r="AU116" s="247"/>
      <c r="AV116" s="247"/>
      <c r="AW116" s="247">
        <f t="shared" si="9"/>
        <v>0</v>
      </c>
      <c r="AX116" s="247"/>
      <c r="AY116" s="247"/>
      <c r="AZ116" s="247"/>
      <c r="BA116" s="247"/>
      <c r="BB116" s="247"/>
      <c r="BC116" s="247"/>
      <c r="BD116" s="247"/>
      <c r="BE116" s="247"/>
      <c r="BF116" s="116"/>
      <c r="BG116" s="248">
        <f t="shared" si="10"/>
        <v>0</v>
      </c>
      <c r="BH116" s="253">
        <f t="shared" si="12"/>
        <v>956</v>
      </c>
      <c r="BI116" s="38">
        <f>'10-φπα'!F116</f>
        <v>229.44</v>
      </c>
    </row>
    <row r="117" spans="1:61" s="19" customFormat="1">
      <c r="A117" s="28">
        <f>'1-συμβολαια'!A117</f>
        <v>0</v>
      </c>
      <c r="B117" s="246">
        <f>'1-συμβολαια'!C117</f>
        <v>0</v>
      </c>
      <c r="C117" s="257">
        <f>'5-αντίγραφα'!AF117</f>
        <v>26</v>
      </c>
      <c r="D117" s="257">
        <f>'5-αντίγραφα'!O117+'5-αντίγραφα'!S117+'5-αντίγραφα'!U117+'5-αντίγραφα'!AC117</f>
        <v>6</v>
      </c>
      <c r="E117" s="253">
        <f>'6-μεταγραφή'!P117</f>
        <v>40</v>
      </c>
      <c r="F117" s="253">
        <f>'6-μεταγραφή'!O117</f>
        <v>0</v>
      </c>
      <c r="G117" s="254">
        <f>'6-μεταγραφή'!Q117</f>
        <v>0</v>
      </c>
      <c r="H117" s="253">
        <f>'7-προςΔΟΥ'!U117</f>
        <v>50</v>
      </c>
      <c r="I117" s="253">
        <f>'7-προςΔΟΥ'!P117</f>
        <v>0</v>
      </c>
      <c r="J117" s="253">
        <f>'7-προςΔΟΥ'!V117</f>
        <v>200</v>
      </c>
      <c r="K117" s="116">
        <v>30</v>
      </c>
      <c r="L117" s="116">
        <v>30</v>
      </c>
      <c r="M117" s="247">
        <v>30</v>
      </c>
      <c r="N117" s="247">
        <v>60</v>
      </c>
      <c r="O117" s="247">
        <v>60</v>
      </c>
      <c r="P117" s="247">
        <v>60</v>
      </c>
      <c r="Q117" s="247">
        <v>60</v>
      </c>
      <c r="R117" s="247">
        <v>60</v>
      </c>
      <c r="S117" s="247">
        <v>60</v>
      </c>
      <c r="T117" s="247">
        <v>5</v>
      </c>
      <c r="U117" s="247">
        <v>72</v>
      </c>
      <c r="V117" s="247">
        <v>3</v>
      </c>
      <c r="W117" s="247"/>
      <c r="X117" s="247"/>
      <c r="Y117" s="247"/>
      <c r="Z117" s="247">
        <f t="shared" si="8"/>
        <v>530</v>
      </c>
      <c r="AA117" s="247"/>
      <c r="AB117" s="247">
        <v>10</v>
      </c>
      <c r="AC117" s="247">
        <v>10</v>
      </c>
      <c r="AD117" s="247">
        <v>10</v>
      </c>
      <c r="AE117" s="247">
        <v>10</v>
      </c>
      <c r="AF117" s="247">
        <v>10</v>
      </c>
      <c r="AG117" s="247">
        <v>10</v>
      </c>
      <c r="AH117" s="247">
        <v>10</v>
      </c>
      <c r="AI117" s="247"/>
      <c r="AJ117" s="247"/>
      <c r="AK117" s="247"/>
      <c r="AL117" s="247"/>
      <c r="AM117" s="247">
        <f t="shared" si="13"/>
        <v>60</v>
      </c>
      <c r="AN117" s="247">
        <v>10</v>
      </c>
      <c r="AO117" s="247">
        <v>10</v>
      </c>
      <c r="AP117" s="247">
        <v>10</v>
      </c>
      <c r="AQ117" s="247">
        <v>10</v>
      </c>
      <c r="AR117" s="247">
        <v>10</v>
      </c>
      <c r="AS117" s="247">
        <f t="shared" si="11"/>
        <v>50</v>
      </c>
      <c r="AT117" s="247"/>
      <c r="AU117" s="247"/>
      <c r="AV117" s="247"/>
      <c r="AW117" s="247">
        <f t="shared" si="9"/>
        <v>0</v>
      </c>
      <c r="AX117" s="247"/>
      <c r="AY117" s="247"/>
      <c r="AZ117" s="247"/>
      <c r="BA117" s="247"/>
      <c r="BB117" s="247"/>
      <c r="BC117" s="247"/>
      <c r="BD117" s="247"/>
      <c r="BE117" s="247"/>
      <c r="BF117" s="116"/>
      <c r="BG117" s="248">
        <f t="shared" si="10"/>
        <v>0</v>
      </c>
      <c r="BH117" s="253">
        <f t="shared" si="12"/>
        <v>956</v>
      </c>
      <c r="BI117" s="38">
        <f>'10-φπα'!F117</f>
        <v>229.44</v>
      </c>
    </row>
    <row r="118" spans="1:61" s="19" customFormat="1">
      <c r="A118" s="28">
        <f>'1-συμβολαια'!A118</f>
        <v>0</v>
      </c>
      <c r="B118" s="246">
        <f>'1-συμβολαια'!C118</f>
        <v>0</v>
      </c>
      <c r="C118" s="257">
        <f>'5-αντίγραφα'!AF118</f>
        <v>26</v>
      </c>
      <c r="D118" s="257">
        <f>'5-αντίγραφα'!O118+'5-αντίγραφα'!S118+'5-αντίγραφα'!U118+'5-αντίγραφα'!AC118</f>
        <v>6</v>
      </c>
      <c r="E118" s="253">
        <f>'6-μεταγραφή'!P118</f>
        <v>40</v>
      </c>
      <c r="F118" s="253">
        <f>'6-μεταγραφή'!O118</f>
        <v>0</v>
      </c>
      <c r="G118" s="254">
        <f>'6-μεταγραφή'!Q118</f>
        <v>0</v>
      </c>
      <c r="H118" s="253">
        <f>'7-προςΔΟΥ'!U118</f>
        <v>50</v>
      </c>
      <c r="I118" s="253">
        <f>'7-προςΔΟΥ'!P118</f>
        <v>0</v>
      </c>
      <c r="J118" s="253">
        <f>'7-προςΔΟΥ'!V118</f>
        <v>200</v>
      </c>
      <c r="K118" s="116">
        <v>30</v>
      </c>
      <c r="L118" s="116">
        <v>30</v>
      </c>
      <c r="M118" s="247">
        <v>30</v>
      </c>
      <c r="N118" s="247">
        <v>60</v>
      </c>
      <c r="O118" s="247">
        <v>60</v>
      </c>
      <c r="P118" s="247">
        <v>60</v>
      </c>
      <c r="Q118" s="247">
        <v>60</v>
      </c>
      <c r="R118" s="247">
        <v>60</v>
      </c>
      <c r="S118" s="247">
        <v>60</v>
      </c>
      <c r="T118" s="247">
        <v>5</v>
      </c>
      <c r="U118" s="247">
        <v>72</v>
      </c>
      <c r="V118" s="247">
        <v>3</v>
      </c>
      <c r="W118" s="247"/>
      <c r="X118" s="247"/>
      <c r="Y118" s="247"/>
      <c r="Z118" s="247">
        <f t="shared" si="8"/>
        <v>530</v>
      </c>
      <c r="AA118" s="247"/>
      <c r="AB118" s="247">
        <v>10</v>
      </c>
      <c r="AC118" s="247">
        <v>10</v>
      </c>
      <c r="AD118" s="247">
        <v>10</v>
      </c>
      <c r="AE118" s="247">
        <v>10</v>
      </c>
      <c r="AF118" s="247">
        <v>10</v>
      </c>
      <c r="AG118" s="247">
        <v>10</v>
      </c>
      <c r="AH118" s="247">
        <v>10</v>
      </c>
      <c r="AI118" s="247"/>
      <c r="AJ118" s="247"/>
      <c r="AK118" s="247"/>
      <c r="AL118" s="247"/>
      <c r="AM118" s="247">
        <f t="shared" si="13"/>
        <v>60</v>
      </c>
      <c r="AN118" s="247">
        <v>10</v>
      </c>
      <c r="AO118" s="247">
        <v>10</v>
      </c>
      <c r="AP118" s="247">
        <v>10</v>
      </c>
      <c r="AQ118" s="247">
        <v>10</v>
      </c>
      <c r="AR118" s="247">
        <v>10</v>
      </c>
      <c r="AS118" s="247">
        <f t="shared" si="11"/>
        <v>50</v>
      </c>
      <c r="AT118" s="247"/>
      <c r="AU118" s="247"/>
      <c r="AV118" s="247"/>
      <c r="AW118" s="247">
        <f t="shared" si="9"/>
        <v>0</v>
      </c>
      <c r="AX118" s="247"/>
      <c r="AY118" s="247"/>
      <c r="AZ118" s="247"/>
      <c r="BA118" s="247"/>
      <c r="BB118" s="247"/>
      <c r="BC118" s="247"/>
      <c r="BD118" s="247"/>
      <c r="BE118" s="247"/>
      <c r="BF118" s="116"/>
      <c r="BG118" s="248">
        <f t="shared" si="10"/>
        <v>0</v>
      </c>
      <c r="BH118" s="253">
        <f t="shared" si="12"/>
        <v>956</v>
      </c>
      <c r="BI118" s="38">
        <f>'10-φπα'!F118</f>
        <v>229.44</v>
      </c>
    </row>
    <row r="119" spans="1:61" s="19" customFormat="1">
      <c r="A119" s="28">
        <f>'1-συμβολαια'!A119</f>
        <v>0</v>
      </c>
      <c r="B119" s="246">
        <f>'1-συμβολαια'!C119</f>
        <v>0</v>
      </c>
      <c r="C119" s="257">
        <f>'5-αντίγραφα'!AF119</f>
        <v>26</v>
      </c>
      <c r="D119" s="257">
        <f>'5-αντίγραφα'!O119+'5-αντίγραφα'!S119+'5-αντίγραφα'!U119+'5-αντίγραφα'!AC119</f>
        <v>6</v>
      </c>
      <c r="E119" s="253">
        <f>'6-μεταγραφή'!P119</f>
        <v>40</v>
      </c>
      <c r="F119" s="253">
        <f>'6-μεταγραφή'!O119</f>
        <v>0</v>
      </c>
      <c r="G119" s="254">
        <f>'6-μεταγραφή'!Q119</f>
        <v>0</v>
      </c>
      <c r="H119" s="253">
        <f>'7-προςΔΟΥ'!U119</f>
        <v>50</v>
      </c>
      <c r="I119" s="253">
        <f>'7-προςΔΟΥ'!P119</f>
        <v>0</v>
      </c>
      <c r="J119" s="253">
        <f>'7-προςΔΟΥ'!V119</f>
        <v>200</v>
      </c>
      <c r="K119" s="116">
        <v>30</v>
      </c>
      <c r="L119" s="116">
        <v>30</v>
      </c>
      <c r="M119" s="247">
        <v>30</v>
      </c>
      <c r="N119" s="247">
        <v>60</v>
      </c>
      <c r="O119" s="247">
        <v>60</v>
      </c>
      <c r="P119" s="247">
        <v>60</v>
      </c>
      <c r="Q119" s="247">
        <v>60</v>
      </c>
      <c r="R119" s="247">
        <v>60</v>
      </c>
      <c r="S119" s="247">
        <v>60</v>
      </c>
      <c r="T119" s="247">
        <v>5</v>
      </c>
      <c r="U119" s="247">
        <v>72</v>
      </c>
      <c r="V119" s="247">
        <v>3</v>
      </c>
      <c r="W119" s="247"/>
      <c r="X119" s="247"/>
      <c r="Y119" s="247"/>
      <c r="Z119" s="247">
        <f t="shared" si="8"/>
        <v>530</v>
      </c>
      <c r="AA119" s="247"/>
      <c r="AB119" s="247">
        <v>10</v>
      </c>
      <c r="AC119" s="247">
        <v>10</v>
      </c>
      <c r="AD119" s="247">
        <v>10</v>
      </c>
      <c r="AE119" s="247">
        <v>10</v>
      </c>
      <c r="AF119" s="247">
        <v>10</v>
      </c>
      <c r="AG119" s="247">
        <v>10</v>
      </c>
      <c r="AH119" s="247">
        <v>10</v>
      </c>
      <c r="AI119" s="247"/>
      <c r="AJ119" s="247"/>
      <c r="AK119" s="247"/>
      <c r="AL119" s="247"/>
      <c r="AM119" s="247">
        <f t="shared" si="13"/>
        <v>60</v>
      </c>
      <c r="AN119" s="247">
        <v>10</v>
      </c>
      <c r="AO119" s="247">
        <v>10</v>
      </c>
      <c r="AP119" s="247">
        <v>10</v>
      </c>
      <c r="AQ119" s="247">
        <v>10</v>
      </c>
      <c r="AR119" s="247">
        <v>10</v>
      </c>
      <c r="AS119" s="247">
        <f t="shared" si="11"/>
        <v>50</v>
      </c>
      <c r="AT119" s="247"/>
      <c r="AU119" s="247"/>
      <c r="AV119" s="247"/>
      <c r="AW119" s="247">
        <f t="shared" si="9"/>
        <v>0</v>
      </c>
      <c r="AX119" s="247"/>
      <c r="AY119" s="247"/>
      <c r="AZ119" s="247"/>
      <c r="BA119" s="247"/>
      <c r="BB119" s="247"/>
      <c r="BC119" s="247"/>
      <c r="BD119" s="247"/>
      <c r="BE119" s="247"/>
      <c r="BF119" s="116"/>
      <c r="BG119" s="248">
        <f t="shared" si="10"/>
        <v>0</v>
      </c>
      <c r="BH119" s="253">
        <f t="shared" si="12"/>
        <v>956</v>
      </c>
      <c r="BI119" s="38">
        <f>'10-φπα'!F119</f>
        <v>229.44</v>
      </c>
    </row>
    <row r="120" spans="1:61" s="19" customFormat="1">
      <c r="A120" s="28">
        <f>'1-συμβολαια'!A120</f>
        <v>0</v>
      </c>
      <c r="B120" s="246">
        <f>'1-συμβολαια'!C120</f>
        <v>0</v>
      </c>
      <c r="C120" s="257">
        <f>'5-αντίγραφα'!AF120</f>
        <v>26</v>
      </c>
      <c r="D120" s="257">
        <f>'5-αντίγραφα'!O120+'5-αντίγραφα'!S120+'5-αντίγραφα'!U120+'5-αντίγραφα'!AC120</f>
        <v>6</v>
      </c>
      <c r="E120" s="253">
        <f>'6-μεταγραφή'!P120</f>
        <v>40</v>
      </c>
      <c r="F120" s="253">
        <f>'6-μεταγραφή'!O120</f>
        <v>0</v>
      </c>
      <c r="G120" s="254">
        <f>'6-μεταγραφή'!Q120</f>
        <v>0</v>
      </c>
      <c r="H120" s="253">
        <f>'7-προςΔΟΥ'!U120</f>
        <v>50</v>
      </c>
      <c r="I120" s="253">
        <f>'7-προςΔΟΥ'!P120</f>
        <v>0</v>
      </c>
      <c r="J120" s="253">
        <f>'7-προςΔΟΥ'!V120</f>
        <v>200</v>
      </c>
      <c r="K120" s="116">
        <v>30</v>
      </c>
      <c r="L120" s="116">
        <v>30</v>
      </c>
      <c r="M120" s="247">
        <v>30</v>
      </c>
      <c r="N120" s="247">
        <v>60</v>
      </c>
      <c r="O120" s="247">
        <v>60</v>
      </c>
      <c r="P120" s="247">
        <v>60</v>
      </c>
      <c r="Q120" s="247">
        <v>60</v>
      </c>
      <c r="R120" s="247">
        <v>60</v>
      </c>
      <c r="S120" s="247">
        <v>60</v>
      </c>
      <c r="T120" s="247">
        <v>5</v>
      </c>
      <c r="U120" s="247">
        <v>72</v>
      </c>
      <c r="V120" s="247">
        <v>3</v>
      </c>
      <c r="W120" s="247"/>
      <c r="X120" s="247"/>
      <c r="Y120" s="247"/>
      <c r="Z120" s="247">
        <f t="shared" si="8"/>
        <v>530</v>
      </c>
      <c r="AA120" s="247"/>
      <c r="AB120" s="247">
        <v>10</v>
      </c>
      <c r="AC120" s="247">
        <v>10</v>
      </c>
      <c r="AD120" s="247">
        <v>10</v>
      </c>
      <c r="AE120" s="247">
        <v>10</v>
      </c>
      <c r="AF120" s="247">
        <v>10</v>
      </c>
      <c r="AG120" s="247">
        <v>10</v>
      </c>
      <c r="AH120" s="247">
        <v>10</v>
      </c>
      <c r="AI120" s="247"/>
      <c r="AJ120" s="247"/>
      <c r="AK120" s="247"/>
      <c r="AL120" s="247"/>
      <c r="AM120" s="247">
        <f t="shared" si="13"/>
        <v>60</v>
      </c>
      <c r="AN120" s="247">
        <v>10</v>
      </c>
      <c r="AO120" s="247">
        <v>10</v>
      </c>
      <c r="AP120" s="247">
        <v>10</v>
      </c>
      <c r="AQ120" s="247">
        <v>10</v>
      </c>
      <c r="AR120" s="247">
        <v>10</v>
      </c>
      <c r="AS120" s="247">
        <f t="shared" si="11"/>
        <v>50</v>
      </c>
      <c r="AT120" s="247"/>
      <c r="AU120" s="247"/>
      <c r="AV120" s="247"/>
      <c r="AW120" s="247">
        <f t="shared" si="9"/>
        <v>0</v>
      </c>
      <c r="AX120" s="247"/>
      <c r="AY120" s="247"/>
      <c r="AZ120" s="247"/>
      <c r="BA120" s="247"/>
      <c r="BB120" s="247"/>
      <c r="BC120" s="247"/>
      <c r="BD120" s="247"/>
      <c r="BE120" s="247"/>
      <c r="BF120" s="116"/>
      <c r="BG120" s="248">
        <f t="shared" si="10"/>
        <v>0</v>
      </c>
      <c r="BH120" s="253">
        <f t="shared" si="12"/>
        <v>956</v>
      </c>
      <c r="BI120" s="38">
        <f>'10-φπα'!F120</f>
        <v>229.44</v>
      </c>
    </row>
    <row r="121" spans="1:61" s="19" customFormat="1">
      <c r="A121" s="28">
        <f>'1-συμβολαια'!A121</f>
        <v>0</v>
      </c>
      <c r="B121" s="246">
        <f>'1-συμβολαια'!C121</f>
        <v>0</v>
      </c>
      <c r="C121" s="257">
        <f>'5-αντίγραφα'!AF121</f>
        <v>26</v>
      </c>
      <c r="D121" s="257">
        <f>'5-αντίγραφα'!O121+'5-αντίγραφα'!S121+'5-αντίγραφα'!U121+'5-αντίγραφα'!AC121</f>
        <v>6</v>
      </c>
      <c r="E121" s="253">
        <f>'6-μεταγραφή'!P121</f>
        <v>40</v>
      </c>
      <c r="F121" s="253">
        <f>'6-μεταγραφή'!O121</f>
        <v>0</v>
      </c>
      <c r="G121" s="254">
        <f>'6-μεταγραφή'!Q121</f>
        <v>0</v>
      </c>
      <c r="H121" s="253">
        <f>'7-προςΔΟΥ'!U121</f>
        <v>50</v>
      </c>
      <c r="I121" s="253">
        <f>'7-προςΔΟΥ'!P121</f>
        <v>0</v>
      </c>
      <c r="J121" s="253">
        <f>'7-προςΔΟΥ'!V121</f>
        <v>200</v>
      </c>
      <c r="K121" s="116">
        <v>30</v>
      </c>
      <c r="L121" s="116">
        <v>30</v>
      </c>
      <c r="M121" s="247">
        <v>30</v>
      </c>
      <c r="N121" s="247">
        <v>60</v>
      </c>
      <c r="O121" s="247">
        <v>60</v>
      </c>
      <c r="P121" s="247">
        <v>60</v>
      </c>
      <c r="Q121" s="247">
        <v>60</v>
      </c>
      <c r="R121" s="247">
        <v>60</v>
      </c>
      <c r="S121" s="247">
        <v>60</v>
      </c>
      <c r="T121" s="247">
        <v>5</v>
      </c>
      <c r="U121" s="247">
        <v>72</v>
      </c>
      <c r="V121" s="247">
        <v>3</v>
      </c>
      <c r="W121" s="247"/>
      <c r="X121" s="247"/>
      <c r="Y121" s="247"/>
      <c r="Z121" s="247">
        <f t="shared" si="8"/>
        <v>530</v>
      </c>
      <c r="AA121" s="247"/>
      <c r="AB121" s="247">
        <v>10</v>
      </c>
      <c r="AC121" s="247">
        <v>10</v>
      </c>
      <c r="AD121" s="247">
        <v>10</v>
      </c>
      <c r="AE121" s="247">
        <v>10</v>
      </c>
      <c r="AF121" s="247">
        <v>10</v>
      </c>
      <c r="AG121" s="247">
        <v>10</v>
      </c>
      <c r="AH121" s="247">
        <v>10</v>
      </c>
      <c r="AI121" s="247"/>
      <c r="AJ121" s="247"/>
      <c r="AK121" s="247"/>
      <c r="AL121" s="247"/>
      <c r="AM121" s="247">
        <f t="shared" si="13"/>
        <v>60</v>
      </c>
      <c r="AN121" s="247">
        <v>10</v>
      </c>
      <c r="AO121" s="247">
        <v>10</v>
      </c>
      <c r="AP121" s="247">
        <v>10</v>
      </c>
      <c r="AQ121" s="247">
        <v>10</v>
      </c>
      <c r="AR121" s="247">
        <v>10</v>
      </c>
      <c r="AS121" s="247">
        <f t="shared" si="11"/>
        <v>50</v>
      </c>
      <c r="AT121" s="247"/>
      <c r="AU121" s="247"/>
      <c r="AV121" s="247"/>
      <c r="AW121" s="247">
        <f t="shared" si="9"/>
        <v>0</v>
      </c>
      <c r="AX121" s="247"/>
      <c r="AY121" s="247"/>
      <c r="AZ121" s="247"/>
      <c r="BA121" s="247"/>
      <c r="BB121" s="247"/>
      <c r="BC121" s="247"/>
      <c r="BD121" s="247"/>
      <c r="BE121" s="247"/>
      <c r="BF121" s="116"/>
      <c r="BG121" s="248">
        <f t="shared" si="10"/>
        <v>0</v>
      </c>
      <c r="BH121" s="253">
        <f t="shared" si="12"/>
        <v>956</v>
      </c>
      <c r="BI121" s="38">
        <f>'10-φπα'!F121</f>
        <v>229.44</v>
      </c>
    </row>
    <row r="122" spans="1:61" s="19" customFormat="1">
      <c r="A122" s="28">
        <f>'1-συμβολαια'!A122</f>
        <v>0</v>
      </c>
      <c r="B122" s="246">
        <f>'1-συμβολαια'!C122</f>
        <v>0</v>
      </c>
      <c r="C122" s="257">
        <f>'5-αντίγραφα'!AF122</f>
        <v>26</v>
      </c>
      <c r="D122" s="257">
        <f>'5-αντίγραφα'!O122+'5-αντίγραφα'!S122+'5-αντίγραφα'!U122+'5-αντίγραφα'!AC122</f>
        <v>6</v>
      </c>
      <c r="E122" s="253">
        <f>'6-μεταγραφή'!P122</f>
        <v>40</v>
      </c>
      <c r="F122" s="253">
        <f>'6-μεταγραφή'!O122</f>
        <v>0</v>
      </c>
      <c r="G122" s="254">
        <f>'6-μεταγραφή'!Q122</f>
        <v>0</v>
      </c>
      <c r="H122" s="253">
        <f>'7-προςΔΟΥ'!U122</f>
        <v>50</v>
      </c>
      <c r="I122" s="253">
        <f>'7-προςΔΟΥ'!P122</f>
        <v>0</v>
      </c>
      <c r="J122" s="253">
        <f>'7-προςΔΟΥ'!V122</f>
        <v>200</v>
      </c>
      <c r="K122" s="116">
        <v>30</v>
      </c>
      <c r="L122" s="116">
        <v>30</v>
      </c>
      <c r="M122" s="247">
        <v>30</v>
      </c>
      <c r="N122" s="247">
        <v>60</v>
      </c>
      <c r="O122" s="247">
        <v>60</v>
      </c>
      <c r="P122" s="247">
        <v>60</v>
      </c>
      <c r="Q122" s="247">
        <v>60</v>
      </c>
      <c r="R122" s="247">
        <v>60</v>
      </c>
      <c r="S122" s="247">
        <v>60</v>
      </c>
      <c r="T122" s="247">
        <v>5</v>
      </c>
      <c r="U122" s="247">
        <v>72</v>
      </c>
      <c r="V122" s="247">
        <v>3</v>
      </c>
      <c r="W122" s="247"/>
      <c r="X122" s="247"/>
      <c r="Y122" s="247"/>
      <c r="Z122" s="247">
        <f t="shared" si="8"/>
        <v>530</v>
      </c>
      <c r="AA122" s="247"/>
      <c r="AB122" s="247">
        <v>10</v>
      </c>
      <c r="AC122" s="247">
        <v>10</v>
      </c>
      <c r="AD122" s="247">
        <v>10</v>
      </c>
      <c r="AE122" s="247">
        <v>10</v>
      </c>
      <c r="AF122" s="247">
        <v>10</v>
      </c>
      <c r="AG122" s="247">
        <v>10</v>
      </c>
      <c r="AH122" s="247">
        <v>10</v>
      </c>
      <c r="AI122" s="247"/>
      <c r="AJ122" s="247"/>
      <c r="AK122" s="247"/>
      <c r="AL122" s="247"/>
      <c r="AM122" s="247">
        <f t="shared" si="13"/>
        <v>60</v>
      </c>
      <c r="AN122" s="247">
        <v>10</v>
      </c>
      <c r="AO122" s="247">
        <v>10</v>
      </c>
      <c r="AP122" s="247">
        <v>10</v>
      </c>
      <c r="AQ122" s="247">
        <v>10</v>
      </c>
      <c r="AR122" s="247">
        <v>10</v>
      </c>
      <c r="AS122" s="247">
        <f t="shared" si="11"/>
        <v>50</v>
      </c>
      <c r="AT122" s="247"/>
      <c r="AU122" s="247"/>
      <c r="AV122" s="247"/>
      <c r="AW122" s="247">
        <f t="shared" si="9"/>
        <v>0</v>
      </c>
      <c r="AX122" s="247"/>
      <c r="AY122" s="247"/>
      <c r="AZ122" s="247"/>
      <c r="BA122" s="247"/>
      <c r="BB122" s="247"/>
      <c r="BC122" s="247"/>
      <c r="BD122" s="247"/>
      <c r="BE122" s="247"/>
      <c r="BF122" s="116"/>
      <c r="BG122" s="248">
        <f t="shared" si="10"/>
        <v>0</v>
      </c>
      <c r="BH122" s="253">
        <f t="shared" si="12"/>
        <v>956</v>
      </c>
      <c r="BI122" s="38">
        <f>'10-φπα'!F122</f>
        <v>229.44</v>
      </c>
    </row>
    <row r="123" spans="1:61" s="19" customFormat="1">
      <c r="A123" s="28">
        <f>'1-συμβολαια'!A123</f>
        <v>0</v>
      </c>
      <c r="B123" s="246">
        <f>'1-συμβολαια'!C123</f>
        <v>0</v>
      </c>
      <c r="C123" s="257">
        <f>'5-αντίγραφα'!AF123</f>
        <v>26</v>
      </c>
      <c r="D123" s="257">
        <f>'5-αντίγραφα'!O123+'5-αντίγραφα'!S123+'5-αντίγραφα'!U123+'5-αντίγραφα'!AC123</f>
        <v>6</v>
      </c>
      <c r="E123" s="253">
        <f>'6-μεταγραφή'!P123</f>
        <v>40</v>
      </c>
      <c r="F123" s="253">
        <f>'6-μεταγραφή'!O123</f>
        <v>0</v>
      </c>
      <c r="G123" s="254">
        <f>'6-μεταγραφή'!Q123</f>
        <v>0</v>
      </c>
      <c r="H123" s="253">
        <f>'7-προςΔΟΥ'!U123</f>
        <v>50</v>
      </c>
      <c r="I123" s="253">
        <f>'7-προςΔΟΥ'!P123</f>
        <v>0</v>
      </c>
      <c r="J123" s="253">
        <f>'7-προςΔΟΥ'!V123</f>
        <v>200</v>
      </c>
      <c r="K123" s="116">
        <v>30</v>
      </c>
      <c r="L123" s="116">
        <v>30</v>
      </c>
      <c r="M123" s="247">
        <v>30</v>
      </c>
      <c r="N123" s="247">
        <v>60</v>
      </c>
      <c r="O123" s="247">
        <v>60</v>
      </c>
      <c r="P123" s="247">
        <v>60</v>
      </c>
      <c r="Q123" s="247">
        <v>60</v>
      </c>
      <c r="R123" s="247">
        <v>60</v>
      </c>
      <c r="S123" s="247">
        <v>60</v>
      </c>
      <c r="T123" s="247">
        <v>5</v>
      </c>
      <c r="U123" s="247">
        <v>72</v>
      </c>
      <c r="V123" s="247">
        <v>3</v>
      </c>
      <c r="W123" s="247"/>
      <c r="X123" s="247"/>
      <c r="Y123" s="247"/>
      <c r="Z123" s="247">
        <f t="shared" si="8"/>
        <v>530</v>
      </c>
      <c r="AA123" s="247"/>
      <c r="AB123" s="247">
        <v>10</v>
      </c>
      <c r="AC123" s="247">
        <v>10</v>
      </c>
      <c r="AD123" s="247">
        <v>10</v>
      </c>
      <c r="AE123" s="247">
        <v>10</v>
      </c>
      <c r="AF123" s="247">
        <v>10</v>
      </c>
      <c r="AG123" s="247">
        <v>10</v>
      </c>
      <c r="AH123" s="247">
        <v>10</v>
      </c>
      <c r="AI123" s="247"/>
      <c r="AJ123" s="247"/>
      <c r="AK123" s="247"/>
      <c r="AL123" s="247"/>
      <c r="AM123" s="247">
        <f t="shared" si="13"/>
        <v>60</v>
      </c>
      <c r="AN123" s="247">
        <v>10</v>
      </c>
      <c r="AO123" s="247">
        <v>10</v>
      </c>
      <c r="AP123" s="247">
        <v>10</v>
      </c>
      <c r="AQ123" s="247">
        <v>10</v>
      </c>
      <c r="AR123" s="247">
        <v>10</v>
      </c>
      <c r="AS123" s="247">
        <f t="shared" si="11"/>
        <v>50</v>
      </c>
      <c r="AT123" s="247"/>
      <c r="AU123" s="247"/>
      <c r="AV123" s="247"/>
      <c r="AW123" s="247">
        <f t="shared" si="9"/>
        <v>0</v>
      </c>
      <c r="AX123" s="247"/>
      <c r="AY123" s="247"/>
      <c r="AZ123" s="247"/>
      <c r="BA123" s="247"/>
      <c r="BB123" s="247"/>
      <c r="BC123" s="247"/>
      <c r="BD123" s="247"/>
      <c r="BE123" s="247"/>
      <c r="BF123" s="116"/>
      <c r="BG123" s="248">
        <f t="shared" si="10"/>
        <v>0</v>
      </c>
      <c r="BH123" s="253">
        <f t="shared" si="12"/>
        <v>956</v>
      </c>
      <c r="BI123" s="38">
        <f>'10-φπα'!F123</f>
        <v>229.44</v>
      </c>
    </row>
    <row r="124" spans="1:61" s="19" customFormat="1">
      <c r="A124" s="28">
        <f>'1-συμβολαια'!A124</f>
        <v>0</v>
      </c>
      <c r="B124" s="246">
        <f>'1-συμβολαια'!C124</f>
        <v>0</v>
      </c>
      <c r="C124" s="257">
        <f>'5-αντίγραφα'!AF124</f>
        <v>26</v>
      </c>
      <c r="D124" s="257">
        <f>'5-αντίγραφα'!O124+'5-αντίγραφα'!S124+'5-αντίγραφα'!U124+'5-αντίγραφα'!AC124</f>
        <v>6</v>
      </c>
      <c r="E124" s="253">
        <f>'6-μεταγραφή'!P124</f>
        <v>40</v>
      </c>
      <c r="F124" s="253">
        <f>'6-μεταγραφή'!O124</f>
        <v>0</v>
      </c>
      <c r="G124" s="254">
        <f>'6-μεταγραφή'!Q124</f>
        <v>0</v>
      </c>
      <c r="H124" s="253">
        <f>'7-προςΔΟΥ'!U124</f>
        <v>50</v>
      </c>
      <c r="I124" s="253">
        <f>'7-προςΔΟΥ'!P124</f>
        <v>0</v>
      </c>
      <c r="J124" s="253">
        <f>'7-προςΔΟΥ'!V124</f>
        <v>200</v>
      </c>
      <c r="K124" s="116">
        <v>30</v>
      </c>
      <c r="L124" s="116">
        <v>30</v>
      </c>
      <c r="M124" s="247">
        <v>30</v>
      </c>
      <c r="N124" s="247">
        <v>60</v>
      </c>
      <c r="O124" s="247">
        <v>60</v>
      </c>
      <c r="P124" s="247">
        <v>60</v>
      </c>
      <c r="Q124" s="247">
        <v>60</v>
      </c>
      <c r="R124" s="247">
        <v>60</v>
      </c>
      <c r="S124" s="247">
        <v>60</v>
      </c>
      <c r="T124" s="247">
        <v>5</v>
      </c>
      <c r="U124" s="247">
        <v>72</v>
      </c>
      <c r="V124" s="247">
        <v>3</v>
      </c>
      <c r="W124" s="247"/>
      <c r="X124" s="247"/>
      <c r="Y124" s="247"/>
      <c r="Z124" s="247">
        <f t="shared" si="8"/>
        <v>530</v>
      </c>
      <c r="AA124" s="247"/>
      <c r="AB124" s="247">
        <v>10</v>
      </c>
      <c r="AC124" s="247">
        <v>10</v>
      </c>
      <c r="AD124" s="247">
        <v>10</v>
      </c>
      <c r="AE124" s="247">
        <v>10</v>
      </c>
      <c r="AF124" s="247">
        <v>10</v>
      </c>
      <c r="AG124" s="247">
        <v>10</v>
      </c>
      <c r="AH124" s="247">
        <v>10</v>
      </c>
      <c r="AI124" s="247"/>
      <c r="AJ124" s="247"/>
      <c r="AK124" s="247"/>
      <c r="AL124" s="247"/>
      <c r="AM124" s="247">
        <f t="shared" si="13"/>
        <v>60</v>
      </c>
      <c r="AN124" s="247">
        <v>10</v>
      </c>
      <c r="AO124" s="247">
        <v>10</v>
      </c>
      <c r="AP124" s="247">
        <v>10</v>
      </c>
      <c r="AQ124" s="247">
        <v>10</v>
      </c>
      <c r="AR124" s="247">
        <v>10</v>
      </c>
      <c r="AS124" s="247">
        <f t="shared" si="11"/>
        <v>50</v>
      </c>
      <c r="AT124" s="247"/>
      <c r="AU124" s="247"/>
      <c r="AV124" s="247"/>
      <c r="AW124" s="247">
        <f t="shared" si="9"/>
        <v>0</v>
      </c>
      <c r="AX124" s="247"/>
      <c r="AY124" s="247"/>
      <c r="AZ124" s="247"/>
      <c r="BA124" s="247"/>
      <c r="BB124" s="247"/>
      <c r="BC124" s="247"/>
      <c r="BD124" s="247"/>
      <c r="BE124" s="247"/>
      <c r="BF124" s="116"/>
      <c r="BG124" s="248">
        <f t="shared" si="10"/>
        <v>0</v>
      </c>
      <c r="BH124" s="253">
        <f t="shared" si="12"/>
        <v>956</v>
      </c>
      <c r="BI124" s="38">
        <f>'10-φπα'!F124</f>
        <v>229.44</v>
      </c>
    </row>
    <row r="125" spans="1:61" s="19" customFormat="1">
      <c r="A125" s="28">
        <f>'1-συμβολαια'!A125</f>
        <v>0</v>
      </c>
      <c r="B125" s="246">
        <f>'1-συμβολαια'!C125</f>
        <v>0</v>
      </c>
      <c r="C125" s="257">
        <f>'5-αντίγραφα'!AF125</f>
        <v>26</v>
      </c>
      <c r="D125" s="257">
        <f>'5-αντίγραφα'!O125+'5-αντίγραφα'!S125+'5-αντίγραφα'!U125+'5-αντίγραφα'!AC125</f>
        <v>6</v>
      </c>
      <c r="E125" s="253">
        <f>'6-μεταγραφή'!P125</f>
        <v>40</v>
      </c>
      <c r="F125" s="253">
        <f>'6-μεταγραφή'!O125</f>
        <v>0</v>
      </c>
      <c r="G125" s="254">
        <f>'6-μεταγραφή'!Q125</f>
        <v>0</v>
      </c>
      <c r="H125" s="253">
        <f>'7-προςΔΟΥ'!U125</f>
        <v>50</v>
      </c>
      <c r="I125" s="253">
        <f>'7-προςΔΟΥ'!P125</f>
        <v>0</v>
      </c>
      <c r="J125" s="253">
        <f>'7-προςΔΟΥ'!V125</f>
        <v>200</v>
      </c>
      <c r="K125" s="116">
        <v>30</v>
      </c>
      <c r="L125" s="116">
        <v>30</v>
      </c>
      <c r="M125" s="247">
        <v>30</v>
      </c>
      <c r="N125" s="247">
        <v>60</v>
      </c>
      <c r="O125" s="247">
        <v>60</v>
      </c>
      <c r="P125" s="247">
        <v>60</v>
      </c>
      <c r="Q125" s="247">
        <v>60</v>
      </c>
      <c r="R125" s="247">
        <v>60</v>
      </c>
      <c r="S125" s="247">
        <v>60</v>
      </c>
      <c r="T125" s="247">
        <v>5</v>
      </c>
      <c r="U125" s="247">
        <v>72</v>
      </c>
      <c r="V125" s="247">
        <v>3</v>
      </c>
      <c r="W125" s="247"/>
      <c r="X125" s="247"/>
      <c r="Y125" s="247"/>
      <c r="Z125" s="247">
        <f t="shared" si="8"/>
        <v>530</v>
      </c>
      <c r="AA125" s="247"/>
      <c r="AB125" s="247">
        <v>10</v>
      </c>
      <c r="AC125" s="247">
        <v>10</v>
      </c>
      <c r="AD125" s="247">
        <v>10</v>
      </c>
      <c r="AE125" s="247">
        <v>10</v>
      </c>
      <c r="AF125" s="247">
        <v>10</v>
      </c>
      <c r="AG125" s="247">
        <v>10</v>
      </c>
      <c r="AH125" s="247">
        <v>10</v>
      </c>
      <c r="AI125" s="247"/>
      <c r="AJ125" s="247"/>
      <c r="AK125" s="247"/>
      <c r="AL125" s="247"/>
      <c r="AM125" s="247">
        <f t="shared" si="13"/>
        <v>60</v>
      </c>
      <c r="AN125" s="247">
        <v>10</v>
      </c>
      <c r="AO125" s="247">
        <v>10</v>
      </c>
      <c r="AP125" s="247">
        <v>10</v>
      </c>
      <c r="AQ125" s="247">
        <v>10</v>
      </c>
      <c r="AR125" s="247">
        <v>10</v>
      </c>
      <c r="AS125" s="247">
        <f t="shared" si="11"/>
        <v>50</v>
      </c>
      <c r="AT125" s="247"/>
      <c r="AU125" s="247"/>
      <c r="AV125" s="247"/>
      <c r="AW125" s="247">
        <f t="shared" si="9"/>
        <v>0</v>
      </c>
      <c r="AX125" s="247"/>
      <c r="AY125" s="247"/>
      <c r="AZ125" s="247"/>
      <c r="BA125" s="247"/>
      <c r="BB125" s="247"/>
      <c r="BC125" s="247"/>
      <c r="BD125" s="247"/>
      <c r="BE125" s="247"/>
      <c r="BF125" s="116"/>
      <c r="BG125" s="248">
        <f t="shared" si="10"/>
        <v>0</v>
      </c>
      <c r="BH125" s="253">
        <f t="shared" si="12"/>
        <v>956</v>
      </c>
      <c r="BI125" s="38">
        <f>'10-φπα'!F125</f>
        <v>229.44</v>
      </c>
    </row>
    <row r="126" spans="1:61" s="19" customFormat="1">
      <c r="A126" s="28">
        <f>'1-συμβολαια'!A126</f>
        <v>0</v>
      </c>
      <c r="B126" s="246">
        <f>'1-συμβολαια'!C126</f>
        <v>0</v>
      </c>
      <c r="C126" s="257">
        <f>'5-αντίγραφα'!AF126</f>
        <v>26</v>
      </c>
      <c r="D126" s="257">
        <f>'5-αντίγραφα'!O126+'5-αντίγραφα'!S126+'5-αντίγραφα'!U126+'5-αντίγραφα'!AC126</f>
        <v>6</v>
      </c>
      <c r="E126" s="253">
        <f>'6-μεταγραφή'!P126</f>
        <v>40</v>
      </c>
      <c r="F126" s="253">
        <f>'6-μεταγραφή'!O126</f>
        <v>0</v>
      </c>
      <c r="G126" s="254">
        <f>'6-μεταγραφή'!Q126</f>
        <v>0</v>
      </c>
      <c r="H126" s="253">
        <f>'7-προςΔΟΥ'!U126</f>
        <v>50</v>
      </c>
      <c r="I126" s="253">
        <f>'7-προςΔΟΥ'!P126</f>
        <v>0</v>
      </c>
      <c r="J126" s="253">
        <f>'7-προςΔΟΥ'!V126</f>
        <v>200</v>
      </c>
      <c r="K126" s="116">
        <v>30</v>
      </c>
      <c r="L126" s="116">
        <v>30</v>
      </c>
      <c r="M126" s="247">
        <v>30</v>
      </c>
      <c r="N126" s="247">
        <v>60</v>
      </c>
      <c r="O126" s="247">
        <v>60</v>
      </c>
      <c r="P126" s="247">
        <v>60</v>
      </c>
      <c r="Q126" s="247">
        <v>60</v>
      </c>
      <c r="R126" s="247">
        <v>60</v>
      </c>
      <c r="S126" s="247">
        <v>60</v>
      </c>
      <c r="T126" s="247">
        <v>5</v>
      </c>
      <c r="U126" s="247">
        <v>72</v>
      </c>
      <c r="V126" s="247">
        <v>3</v>
      </c>
      <c r="W126" s="247"/>
      <c r="X126" s="247"/>
      <c r="Y126" s="247"/>
      <c r="Z126" s="247">
        <f t="shared" si="8"/>
        <v>530</v>
      </c>
      <c r="AA126" s="247"/>
      <c r="AB126" s="247">
        <v>10</v>
      </c>
      <c r="AC126" s="247">
        <v>10</v>
      </c>
      <c r="AD126" s="247">
        <v>10</v>
      </c>
      <c r="AE126" s="247">
        <v>10</v>
      </c>
      <c r="AF126" s="247">
        <v>10</v>
      </c>
      <c r="AG126" s="247">
        <v>10</v>
      </c>
      <c r="AH126" s="247">
        <v>10</v>
      </c>
      <c r="AI126" s="247"/>
      <c r="AJ126" s="247"/>
      <c r="AK126" s="247"/>
      <c r="AL126" s="247"/>
      <c r="AM126" s="247">
        <f t="shared" si="13"/>
        <v>60</v>
      </c>
      <c r="AN126" s="247">
        <v>10</v>
      </c>
      <c r="AO126" s="247">
        <v>10</v>
      </c>
      <c r="AP126" s="247">
        <v>10</v>
      </c>
      <c r="AQ126" s="247">
        <v>10</v>
      </c>
      <c r="AR126" s="247">
        <v>10</v>
      </c>
      <c r="AS126" s="247">
        <f t="shared" si="11"/>
        <v>50</v>
      </c>
      <c r="AT126" s="247"/>
      <c r="AU126" s="247"/>
      <c r="AV126" s="247"/>
      <c r="AW126" s="247">
        <f t="shared" si="9"/>
        <v>0</v>
      </c>
      <c r="AX126" s="247"/>
      <c r="AY126" s="247"/>
      <c r="AZ126" s="247"/>
      <c r="BA126" s="247"/>
      <c r="BB126" s="247"/>
      <c r="BC126" s="247"/>
      <c r="BD126" s="247"/>
      <c r="BE126" s="247"/>
      <c r="BF126" s="116"/>
      <c r="BG126" s="248">
        <f t="shared" si="10"/>
        <v>0</v>
      </c>
      <c r="BH126" s="253">
        <f t="shared" si="12"/>
        <v>956</v>
      </c>
      <c r="BI126" s="38">
        <f>'10-φπα'!F126</f>
        <v>229.44</v>
      </c>
    </row>
    <row r="127" spans="1:61" s="19" customFormat="1">
      <c r="A127" s="28">
        <f>'1-συμβολαια'!A127</f>
        <v>0</v>
      </c>
      <c r="B127" s="246">
        <f>'1-συμβολαια'!C127</f>
        <v>0</v>
      </c>
      <c r="C127" s="257">
        <f>'5-αντίγραφα'!AF127</f>
        <v>26</v>
      </c>
      <c r="D127" s="257">
        <f>'5-αντίγραφα'!O127+'5-αντίγραφα'!S127+'5-αντίγραφα'!U127+'5-αντίγραφα'!AC127</f>
        <v>6</v>
      </c>
      <c r="E127" s="253">
        <f>'6-μεταγραφή'!P127</f>
        <v>40</v>
      </c>
      <c r="F127" s="253">
        <f>'6-μεταγραφή'!O127</f>
        <v>0</v>
      </c>
      <c r="G127" s="254">
        <f>'6-μεταγραφή'!Q127</f>
        <v>0</v>
      </c>
      <c r="H127" s="253">
        <f>'7-προςΔΟΥ'!U127</f>
        <v>50</v>
      </c>
      <c r="I127" s="253">
        <f>'7-προςΔΟΥ'!P127</f>
        <v>0</v>
      </c>
      <c r="J127" s="253">
        <f>'7-προςΔΟΥ'!V127</f>
        <v>200</v>
      </c>
      <c r="K127" s="116">
        <v>30</v>
      </c>
      <c r="L127" s="116">
        <v>30</v>
      </c>
      <c r="M127" s="247">
        <v>30</v>
      </c>
      <c r="N127" s="247">
        <v>60</v>
      </c>
      <c r="O127" s="247">
        <v>60</v>
      </c>
      <c r="P127" s="247">
        <v>60</v>
      </c>
      <c r="Q127" s="247">
        <v>60</v>
      </c>
      <c r="R127" s="247">
        <v>60</v>
      </c>
      <c r="S127" s="247">
        <v>60</v>
      </c>
      <c r="T127" s="247">
        <v>5</v>
      </c>
      <c r="U127" s="247">
        <v>72</v>
      </c>
      <c r="V127" s="247">
        <v>3</v>
      </c>
      <c r="W127" s="247"/>
      <c r="X127" s="247"/>
      <c r="Y127" s="247"/>
      <c r="Z127" s="247">
        <f t="shared" si="8"/>
        <v>530</v>
      </c>
      <c r="AA127" s="247"/>
      <c r="AB127" s="247">
        <v>10</v>
      </c>
      <c r="AC127" s="247">
        <v>10</v>
      </c>
      <c r="AD127" s="247">
        <v>10</v>
      </c>
      <c r="AE127" s="247">
        <v>10</v>
      </c>
      <c r="AF127" s="247">
        <v>10</v>
      </c>
      <c r="AG127" s="247">
        <v>10</v>
      </c>
      <c r="AH127" s="247">
        <v>10</v>
      </c>
      <c r="AI127" s="247"/>
      <c r="AJ127" s="247"/>
      <c r="AK127" s="247"/>
      <c r="AL127" s="247"/>
      <c r="AM127" s="247">
        <f t="shared" si="13"/>
        <v>60</v>
      </c>
      <c r="AN127" s="247">
        <v>10</v>
      </c>
      <c r="AO127" s="247">
        <v>10</v>
      </c>
      <c r="AP127" s="247">
        <v>10</v>
      </c>
      <c r="AQ127" s="247">
        <v>10</v>
      </c>
      <c r="AR127" s="247">
        <v>10</v>
      </c>
      <c r="AS127" s="247">
        <f t="shared" si="11"/>
        <v>50</v>
      </c>
      <c r="AT127" s="247"/>
      <c r="AU127" s="247"/>
      <c r="AV127" s="247"/>
      <c r="AW127" s="247">
        <f t="shared" si="9"/>
        <v>0</v>
      </c>
      <c r="AX127" s="247"/>
      <c r="AY127" s="247"/>
      <c r="AZ127" s="247"/>
      <c r="BA127" s="247"/>
      <c r="BB127" s="247"/>
      <c r="BC127" s="247"/>
      <c r="BD127" s="247"/>
      <c r="BE127" s="247"/>
      <c r="BF127" s="116"/>
      <c r="BG127" s="248">
        <f t="shared" si="10"/>
        <v>0</v>
      </c>
      <c r="BH127" s="253">
        <f t="shared" si="12"/>
        <v>956</v>
      </c>
      <c r="BI127" s="38">
        <f>'10-φπα'!F127</f>
        <v>229.44</v>
      </c>
    </row>
    <row r="128" spans="1:61" s="19" customFormat="1">
      <c r="A128" s="28">
        <f>'1-συμβολαια'!A128</f>
        <v>0</v>
      </c>
      <c r="B128" s="246">
        <f>'1-συμβολαια'!C128</f>
        <v>0</v>
      </c>
      <c r="C128" s="257">
        <f>'5-αντίγραφα'!AF128</f>
        <v>26</v>
      </c>
      <c r="D128" s="257">
        <f>'5-αντίγραφα'!O128+'5-αντίγραφα'!S128+'5-αντίγραφα'!U128+'5-αντίγραφα'!AC128</f>
        <v>6</v>
      </c>
      <c r="E128" s="253">
        <f>'6-μεταγραφή'!P128</f>
        <v>40</v>
      </c>
      <c r="F128" s="253">
        <f>'6-μεταγραφή'!O128</f>
        <v>0</v>
      </c>
      <c r="G128" s="254">
        <f>'6-μεταγραφή'!Q128</f>
        <v>0</v>
      </c>
      <c r="H128" s="253">
        <f>'7-προςΔΟΥ'!U128</f>
        <v>50</v>
      </c>
      <c r="I128" s="253">
        <f>'7-προςΔΟΥ'!P128</f>
        <v>0</v>
      </c>
      <c r="J128" s="253">
        <f>'7-προςΔΟΥ'!V128</f>
        <v>200</v>
      </c>
      <c r="K128" s="116">
        <v>30</v>
      </c>
      <c r="L128" s="116">
        <v>30</v>
      </c>
      <c r="M128" s="247">
        <v>30</v>
      </c>
      <c r="N128" s="247">
        <v>60</v>
      </c>
      <c r="O128" s="247">
        <v>60</v>
      </c>
      <c r="P128" s="247">
        <v>60</v>
      </c>
      <c r="Q128" s="247">
        <v>60</v>
      </c>
      <c r="R128" s="247">
        <v>60</v>
      </c>
      <c r="S128" s="247">
        <v>60</v>
      </c>
      <c r="T128" s="247">
        <v>5</v>
      </c>
      <c r="U128" s="247">
        <v>72</v>
      </c>
      <c r="V128" s="247">
        <v>3</v>
      </c>
      <c r="W128" s="247"/>
      <c r="X128" s="247"/>
      <c r="Y128" s="247"/>
      <c r="Z128" s="247">
        <f t="shared" si="8"/>
        <v>530</v>
      </c>
      <c r="AA128" s="247"/>
      <c r="AB128" s="247">
        <v>10</v>
      </c>
      <c r="AC128" s="247">
        <v>10</v>
      </c>
      <c r="AD128" s="247">
        <v>10</v>
      </c>
      <c r="AE128" s="247">
        <v>10</v>
      </c>
      <c r="AF128" s="247">
        <v>10</v>
      </c>
      <c r="AG128" s="247">
        <v>10</v>
      </c>
      <c r="AH128" s="247">
        <v>10</v>
      </c>
      <c r="AI128" s="247"/>
      <c r="AJ128" s="247"/>
      <c r="AK128" s="247"/>
      <c r="AL128" s="247"/>
      <c r="AM128" s="247">
        <f t="shared" si="13"/>
        <v>60</v>
      </c>
      <c r="AN128" s="247">
        <v>10</v>
      </c>
      <c r="AO128" s="247">
        <v>10</v>
      </c>
      <c r="AP128" s="247">
        <v>10</v>
      </c>
      <c r="AQ128" s="247">
        <v>10</v>
      </c>
      <c r="AR128" s="247">
        <v>10</v>
      </c>
      <c r="AS128" s="247">
        <f t="shared" si="11"/>
        <v>50</v>
      </c>
      <c r="AT128" s="247"/>
      <c r="AU128" s="247"/>
      <c r="AV128" s="247"/>
      <c r="AW128" s="247">
        <f t="shared" si="9"/>
        <v>0</v>
      </c>
      <c r="AX128" s="247"/>
      <c r="AY128" s="247"/>
      <c r="AZ128" s="247"/>
      <c r="BA128" s="247"/>
      <c r="BB128" s="247"/>
      <c r="BC128" s="247"/>
      <c r="BD128" s="247"/>
      <c r="BE128" s="247"/>
      <c r="BF128" s="116"/>
      <c r="BG128" s="248">
        <f t="shared" si="10"/>
        <v>0</v>
      </c>
      <c r="BH128" s="253">
        <f t="shared" si="12"/>
        <v>956</v>
      </c>
      <c r="BI128" s="38">
        <f>'10-φπα'!F128</f>
        <v>229.44</v>
      </c>
    </row>
    <row r="129" spans="1:61" s="19" customFormat="1">
      <c r="A129" s="28">
        <f>'1-συμβολαια'!A129</f>
        <v>0</v>
      </c>
      <c r="B129" s="246">
        <f>'1-συμβολαια'!C129</f>
        <v>0</v>
      </c>
      <c r="C129" s="257">
        <f>'5-αντίγραφα'!AF129</f>
        <v>26</v>
      </c>
      <c r="D129" s="257">
        <f>'5-αντίγραφα'!O129+'5-αντίγραφα'!S129+'5-αντίγραφα'!U129+'5-αντίγραφα'!AC129</f>
        <v>6</v>
      </c>
      <c r="E129" s="253">
        <f>'6-μεταγραφή'!P129</f>
        <v>40</v>
      </c>
      <c r="F129" s="253">
        <f>'6-μεταγραφή'!O129</f>
        <v>0</v>
      </c>
      <c r="G129" s="254">
        <f>'6-μεταγραφή'!Q129</f>
        <v>0</v>
      </c>
      <c r="H129" s="253">
        <f>'7-προςΔΟΥ'!U129</f>
        <v>50</v>
      </c>
      <c r="I129" s="253">
        <f>'7-προςΔΟΥ'!P129</f>
        <v>0</v>
      </c>
      <c r="J129" s="253">
        <f>'7-προςΔΟΥ'!V129</f>
        <v>200</v>
      </c>
      <c r="K129" s="116">
        <v>30</v>
      </c>
      <c r="L129" s="116">
        <v>30</v>
      </c>
      <c r="M129" s="247">
        <v>30</v>
      </c>
      <c r="N129" s="247">
        <v>60</v>
      </c>
      <c r="O129" s="247">
        <v>60</v>
      </c>
      <c r="P129" s="247">
        <v>60</v>
      </c>
      <c r="Q129" s="247">
        <v>60</v>
      </c>
      <c r="R129" s="247">
        <v>60</v>
      </c>
      <c r="S129" s="247">
        <v>60</v>
      </c>
      <c r="T129" s="247">
        <v>5</v>
      </c>
      <c r="U129" s="247">
        <v>72</v>
      </c>
      <c r="V129" s="247">
        <v>3</v>
      </c>
      <c r="W129" s="247"/>
      <c r="X129" s="247"/>
      <c r="Y129" s="247"/>
      <c r="Z129" s="247">
        <f t="shared" si="8"/>
        <v>530</v>
      </c>
      <c r="AA129" s="247"/>
      <c r="AB129" s="247">
        <v>10</v>
      </c>
      <c r="AC129" s="247">
        <v>10</v>
      </c>
      <c r="AD129" s="247">
        <v>10</v>
      </c>
      <c r="AE129" s="247">
        <v>10</v>
      </c>
      <c r="AF129" s="247">
        <v>10</v>
      </c>
      <c r="AG129" s="247">
        <v>10</v>
      </c>
      <c r="AH129" s="247">
        <v>10</v>
      </c>
      <c r="AI129" s="247"/>
      <c r="AJ129" s="247"/>
      <c r="AK129" s="247"/>
      <c r="AL129" s="247"/>
      <c r="AM129" s="247">
        <f t="shared" si="13"/>
        <v>60</v>
      </c>
      <c r="AN129" s="247">
        <v>10</v>
      </c>
      <c r="AO129" s="247">
        <v>10</v>
      </c>
      <c r="AP129" s="247">
        <v>10</v>
      </c>
      <c r="AQ129" s="247">
        <v>10</v>
      </c>
      <c r="AR129" s="247">
        <v>10</v>
      </c>
      <c r="AS129" s="247">
        <f t="shared" si="11"/>
        <v>50</v>
      </c>
      <c r="AT129" s="247"/>
      <c r="AU129" s="247"/>
      <c r="AV129" s="247"/>
      <c r="AW129" s="247">
        <f t="shared" si="9"/>
        <v>0</v>
      </c>
      <c r="AX129" s="247"/>
      <c r="AY129" s="247"/>
      <c r="AZ129" s="247"/>
      <c r="BA129" s="247"/>
      <c r="BB129" s="247"/>
      <c r="BC129" s="247"/>
      <c r="BD129" s="247"/>
      <c r="BE129" s="247"/>
      <c r="BF129" s="116"/>
      <c r="BG129" s="248">
        <f t="shared" si="10"/>
        <v>0</v>
      </c>
      <c r="BH129" s="253">
        <f t="shared" si="12"/>
        <v>956</v>
      </c>
      <c r="BI129" s="38">
        <f>'10-φπα'!F129</f>
        <v>229.44</v>
      </c>
    </row>
    <row r="130" spans="1:61" s="19" customFormat="1">
      <c r="A130" s="28">
        <f>'1-συμβολαια'!A130</f>
        <v>0</v>
      </c>
      <c r="B130" s="246">
        <f>'1-συμβολαια'!C130</f>
        <v>0</v>
      </c>
      <c r="C130" s="257">
        <f>'5-αντίγραφα'!AF130</f>
        <v>26</v>
      </c>
      <c r="D130" s="257">
        <f>'5-αντίγραφα'!O130+'5-αντίγραφα'!S130+'5-αντίγραφα'!U130+'5-αντίγραφα'!AC130</f>
        <v>6</v>
      </c>
      <c r="E130" s="253">
        <f>'6-μεταγραφή'!P130</f>
        <v>40</v>
      </c>
      <c r="F130" s="253">
        <f>'6-μεταγραφή'!O130</f>
        <v>0</v>
      </c>
      <c r="G130" s="254">
        <f>'6-μεταγραφή'!Q130</f>
        <v>0</v>
      </c>
      <c r="H130" s="253">
        <f>'7-προςΔΟΥ'!U130</f>
        <v>50</v>
      </c>
      <c r="I130" s="253">
        <f>'7-προςΔΟΥ'!P130</f>
        <v>0</v>
      </c>
      <c r="J130" s="253">
        <f>'7-προςΔΟΥ'!V130</f>
        <v>200</v>
      </c>
      <c r="K130" s="116">
        <v>30</v>
      </c>
      <c r="L130" s="116">
        <v>30</v>
      </c>
      <c r="M130" s="247">
        <v>30</v>
      </c>
      <c r="N130" s="247">
        <v>60</v>
      </c>
      <c r="O130" s="247">
        <v>60</v>
      </c>
      <c r="P130" s="247">
        <v>60</v>
      </c>
      <c r="Q130" s="247">
        <v>60</v>
      </c>
      <c r="R130" s="247">
        <v>60</v>
      </c>
      <c r="S130" s="247">
        <v>60</v>
      </c>
      <c r="T130" s="247">
        <v>5</v>
      </c>
      <c r="U130" s="247">
        <v>72</v>
      </c>
      <c r="V130" s="247">
        <v>3</v>
      </c>
      <c r="W130" s="247"/>
      <c r="X130" s="247"/>
      <c r="Y130" s="247"/>
      <c r="Z130" s="247">
        <f t="shared" si="8"/>
        <v>530</v>
      </c>
      <c r="AA130" s="247"/>
      <c r="AB130" s="247">
        <v>10</v>
      </c>
      <c r="AC130" s="247">
        <v>10</v>
      </c>
      <c r="AD130" s="247">
        <v>10</v>
      </c>
      <c r="AE130" s="247">
        <v>10</v>
      </c>
      <c r="AF130" s="247">
        <v>10</v>
      </c>
      <c r="AG130" s="247">
        <v>10</v>
      </c>
      <c r="AH130" s="247">
        <v>10</v>
      </c>
      <c r="AI130" s="247"/>
      <c r="AJ130" s="247"/>
      <c r="AK130" s="247"/>
      <c r="AL130" s="247"/>
      <c r="AM130" s="247">
        <f t="shared" si="13"/>
        <v>60</v>
      </c>
      <c r="AN130" s="247">
        <v>10</v>
      </c>
      <c r="AO130" s="247">
        <v>10</v>
      </c>
      <c r="AP130" s="247">
        <v>10</v>
      </c>
      <c r="AQ130" s="247">
        <v>10</v>
      </c>
      <c r="AR130" s="247">
        <v>10</v>
      </c>
      <c r="AS130" s="247">
        <f t="shared" si="11"/>
        <v>50</v>
      </c>
      <c r="AT130" s="247"/>
      <c r="AU130" s="247"/>
      <c r="AV130" s="247"/>
      <c r="AW130" s="247">
        <f t="shared" si="9"/>
        <v>0</v>
      </c>
      <c r="AX130" s="247"/>
      <c r="AY130" s="247"/>
      <c r="AZ130" s="247"/>
      <c r="BA130" s="247"/>
      <c r="BB130" s="247"/>
      <c r="BC130" s="247"/>
      <c r="BD130" s="247"/>
      <c r="BE130" s="247"/>
      <c r="BF130" s="116"/>
      <c r="BG130" s="248">
        <f t="shared" si="10"/>
        <v>0</v>
      </c>
      <c r="BH130" s="253">
        <f t="shared" si="12"/>
        <v>956</v>
      </c>
      <c r="BI130" s="38">
        <f>'10-φπα'!F130</f>
        <v>229.44</v>
      </c>
    </row>
    <row r="131" spans="1:61" s="19" customFormat="1">
      <c r="A131" s="28">
        <f>'1-συμβολαια'!A131</f>
        <v>0</v>
      </c>
      <c r="B131" s="246">
        <f>'1-συμβολαια'!C131</f>
        <v>0</v>
      </c>
      <c r="C131" s="257">
        <f>'5-αντίγραφα'!AF131</f>
        <v>26</v>
      </c>
      <c r="D131" s="257">
        <f>'5-αντίγραφα'!O131+'5-αντίγραφα'!S131+'5-αντίγραφα'!U131+'5-αντίγραφα'!AC131</f>
        <v>6</v>
      </c>
      <c r="E131" s="253">
        <f>'6-μεταγραφή'!P131</f>
        <v>40</v>
      </c>
      <c r="F131" s="253">
        <f>'6-μεταγραφή'!O131</f>
        <v>0</v>
      </c>
      <c r="G131" s="254">
        <f>'6-μεταγραφή'!Q131</f>
        <v>0</v>
      </c>
      <c r="H131" s="253">
        <f>'7-προςΔΟΥ'!U131</f>
        <v>50</v>
      </c>
      <c r="I131" s="253">
        <f>'7-προςΔΟΥ'!P131</f>
        <v>0</v>
      </c>
      <c r="J131" s="253">
        <f>'7-προςΔΟΥ'!V131</f>
        <v>200</v>
      </c>
      <c r="K131" s="116">
        <v>30</v>
      </c>
      <c r="L131" s="116">
        <v>30</v>
      </c>
      <c r="M131" s="247">
        <v>30</v>
      </c>
      <c r="N131" s="247">
        <v>60</v>
      </c>
      <c r="O131" s="247">
        <v>60</v>
      </c>
      <c r="P131" s="247">
        <v>60</v>
      </c>
      <c r="Q131" s="247">
        <v>60</v>
      </c>
      <c r="R131" s="247">
        <v>60</v>
      </c>
      <c r="S131" s="247">
        <v>60</v>
      </c>
      <c r="T131" s="247">
        <v>5</v>
      </c>
      <c r="U131" s="247">
        <v>72</v>
      </c>
      <c r="V131" s="247">
        <v>3</v>
      </c>
      <c r="W131" s="247"/>
      <c r="X131" s="247"/>
      <c r="Y131" s="247"/>
      <c r="Z131" s="247">
        <f t="shared" ref="Z131:Z172" si="14">SUM(K131:Y131)</f>
        <v>530</v>
      </c>
      <c r="AA131" s="247"/>
      <c r="AB131" s="247">
        <v>10</v>
      </c>
      <c r="AC131" s="247">
        <v>10</v>
      </c>
      <c r="AD131" s="247">
        <v>10</v>
      </c>
      <c r="AE131" s="247">
        <v>10</v>
      </c>
      <c r="AF131" s="247">
        <v>10</v>
      </c>
      <c r="AG131" s="247">
        <v>10</v>
      </c>
      <c r="AH131" s="247">
        <v>10</v>
      </c>
      <c r="AI131" s="247"/>
      <c r="AJ131" s="247"/>
      <c r="AK131" s="247"/>
      <c r="AL131" s="247"/>
      <c r="AM131" s="247">
        <f t="shared" si="13"/>
        <v>60</v>
      </c>
      <c r="AN131" s="247">
        <v>10</v>
      </c>
      <c r="AO131" s="247">
        <v>10</v>
      </c>
      <c r="AP131" s="247">
        <v>10</v>
      </c>
      <c r="AQ131" s="247">
        <v>10</v>
      </c>
      <c r="AR131" s="247">
        <v>10</v>
      </c>
      <c r="AS131" s="247">
        <f t="shared" si="11"/>
        <v>50</v>
      </c>
      <c r="AT131" s="247"/>
      <c r="AU131" s="247"/>
      <c r="AV131" s="247"/>
      <c r="AW131" s="247">
        <f t="shared" ref="AW131:AW173" si="15">SUM(AT131:AV131)</f>
        <v>0</v>
      </c>
      <c r="AX131" s="247"/>
      <c r="AY131" s="247"/>
      <c r="AZ131" s="247"/>
      <c r="BA131" s="247"/>
      <c r="BB131" s="247"/>
      <c r="BC131" s="247"/>
      <c r="BD131" s="247"/>
      <c r="BE131" s="247"/>
      <c r="BF131" s="116"/>
      <c r="BG131" s="248">
        <f t="shared" ref="BG131:BG173" si="16">SUM(AX131:BF131)</f>
        <v>0</v>
      </c>
      <c r="BH131" s="253">
        <f t="shared" si="12"/>
        <v>956</v>
      </c>
      <c r="BI131" s="38">
        <f>'10-φπα'!F131</f>
        <v>229.44</v>
      </c>
    </row>
    <row r="132" spans="1:61" s="19" customFormat="1">
      <c r="A132" s="28">
        <f>'1-συμβολαια'!A132</f>
        <v>0</v>
      </c>
      <c r="B132" s="246">
        <f>'1-συμβολαια'!C132</f>
        <v>0</v>
      </c>
      <c r="C132" s="257">
        <f>'5-αντίγραφα'!AF132</f>
        <v>26</v>
      </c>
      <c r="D132" s="257">
        <f>'5-αντίγραφα'!O132+'5-αντίγραφα'!S132+'5-αντίγραφα'!U132+'5-αντίγραφα'!AC132</f>
        <v>6</v>
      </c>
      <c r="E132" s="253">
        <f>'6-μεταγραφή'!P132</f>
        <v>40</v>
      </c>
      <c r="F132" s="253">
        <f>'6-μεταγραφή'!O132</f>
        <v>0</v>
      </c>
      <c r="G132" s="254">
        <f>'6-μεταγραφή'!Q132</f>
        <v>0</v>
      </c>
      <c r="H132" s="253">
        <f>'7-προςΔΟΥ'!U132</f>
        <v>50</v>
      </c>
      <c r="I132" s="253">
        <f>'7-προςΔΟΥ'!P132</f>
        <v>0</v>
      </c>
      <c r="J132" s="253">
        <f>'7-προςΔΟΥ'!V132</f>
        <v>200</v>
      </c>
      <c r="K132" s="116">
        <v>30</v>
      </c>
      <c r="L132" s="116">
        <v>30</v>
      </c>
      <c r="M132" s="247">
        <v>30</v>
      </c>
      <c r="N132" s="247">
        <v>60</v>
      </c>
      <c r="O132" s="247">
        <v>60</v>
      </c>
      <c r="P132" s="247">
        <v>60</v>
      </c>
      <c r="Q132" s="247">
        <v>60</v>
      </c>
      <c r="R132" s="247">
        <v>60</v>
      </c>
      <c r="S132" s="247">
        <v>60</v>
      </c>
      <c r="T132" s="247">
        <v>5</v>
      </c>
      <c r="U132" s="247">
        <v>72</v>
      </c>
      <c r="V132" s="247">
        <v>3</v>
      </c>
      <c r="W132" s="247"/>
      <c r="X132" s="247"/>
      <c r="Y132" s="247"/>
      <c r="Z132" s="247">
        <f t="shared" si="14"/>
        <v>530</v>
      </c>
      <c r="AA132" s="247"/>
      <c r="AB132" s="247">
        <v>10</v>
      </c>
      <c r="AC132" s="247">
        <v>10</v>
      </c>
      <c r="AD132" s="247">
        <v>10</v>
      </c>
      <c r="AE132" s="247">
        <v>10</v>
      </c>
      <c r="AF132" s="247">
        <v>10</v>
      </c>
      <c r="AG132" s="247">
        <v>10</v>
      </c>
      <c r="AH132" s="247">
        <v>10</v>
      </c>
      <c r="AI132" s="247"/>
      <c r="AJ132" s="247"/>
      <c r="AK132" s="247"/>
      <c r="AL132" s="247"/>
      <c r="AM132" s="247">
        <f t="shared" si="13"/>
        <v>60</v>
      </c>
      <c r="AN132" s="247">
        <v>10</v>
      </c>
      <c r="AO132" s="247">
        <v>10</v>
      </c>
      <c r="AP132" s="247">
        <v>10</v>
      </c>
      <c r="AQ132" s="247">
        <v>10</v>
      </c>
      <c r="AR132" s="247">
        <v>10</v>
      </c>
      <c r="AS132" s="247">
        <f t="shared" si="11"/>
        <v>50</v>
      </c>
      <c r="AT132" s="247"/>
      <c r="AU132" s="247"/>
      <c r="AV132" s="247"/>
      <c r="AW132" s="247">
        <f t="shared" si="15"/>
        <v>0</v>
      </c>
      <c r="AX132" s="247"/>
      <c r="AY132" s="247"/>
      <c r="AZ132" s="247"/>
      <c r="BA132" s="247"/>
      <c r="BB132" s="247"/>
      <c r="BC132" s="247"/>
      <c r="BD132" s="247"/>
      <c r="BE132" s="247"/>
      <c r="BF132" s="116"/>
      <c r="BG132" s="248">
        <f t="shared" si="16"/>
        <v>0</v>
      </c>
      <c r="BH132" s="253">
        <f t="shared" si="12"/>
        <v>956</v>
      </c>
      <c r="BI132" s="38">
        <f>'10-φπα'!F132</f>
        <v>229.44</v>
      </c>
    </row>
    <row r="133" spans="1:61" s="19" customFormat="1">
      <c r="A133" s="28">
        <f>'1-συμβολαια'!A133</f>
        <v>0</v>
      </c>
      <c r="B133" s="246">
        <f>'1-συμβολαια'!C133</f>
        <v>0</v>
      </c>
      <c r="C133" s="257">
        <f>'5-αντίγραφα'!AF133</f>
        <v>26</v>
      </c>
      <c r="D133" s="257">
        <f>'5-αντίγραφα'!O133+'5-αντίγραφα'!S133+'5-αντίγραφα'!U133+'5-αντίγραφα'!AC133</f>
        <v>6</v>
      </c>
      <c r="E133" s="253">
        <f>'6-μεταγραφή'!P133</f>
        <v>40</v>
      </c>
      <c r="F133" s="253">
        <f>'6-μεταγραφή'!O133</f>
        <v>0</v>
      </c>
      <c r="G133" s="254">
        <f>'6-μεταγραφή'!Q133</f>
        <v>0</v>
      </c>
      <c r="H133" s="253">
        <f>'7-προςΔΟΥ'!U133</f>
        <v>50</v>
      </c>
      <c r="I133" s="253">
        <f>'7-προςΔΟΥ'!P133</f>
        <v>0</v>
      </c>
      <c r="J133" s="253">
        <f>'7-προςΔΟΥ'!V133</f>
        <v>200</v>
      </c>
      <c r="K133" s="116">
        <v>30</v>
      </c>
      <c r="L133" s="116">
        <v>30</v>
      </c>
      <c r="M133" s="247">
        <v>30</v>
      </c>
      <c r="N133" s="247">
        <v>60</v>
      </c>
      <c r="O133" s="247">
        <v>60</v>
      </c>
      <c r="P133" s="247">
        <v>60</v>
      </c>
      <c r="Q133" s="247">
        <v>60</v>
      </c>
      <c r="R133" s="247">
        <v>60</v>
      </c>
      <c r="S133" s="247">
        <v>60</v>
      </c>
      <c r="T133" s="247">
        <v>5</v>
      </c>
      <c r="U133" s="247">
        <v>72</v>
      </c>
      <c r="V133" s="247">
        <v>3</v>
      </c>
      <c r="W133" s="247"/>
      <c r="X133" s="247"/>
      <c r="Y133" s="247"/>
      <c r="Z133" s="247">
        <f t="shared" si="14"/>
        <v>530</v>
      </c>
      <c r="AA133" s="247"/>
      <c r="AB133" s="247">
        <v>10</v>
      </c>
      <c r="AC133" s="247">
        <v>10</v>
      </c>
      <c r="AD133" s="247">
        <v>10</v>
      </c>
      <c r="AE133" s="247">
        <v>10</v>
      </c>
      <c r="AF133" s="247">
        <v>10</v>
      </c>
      <c r="AG133" s="247">
        <v>10</v>
      </c>
      <c r="AH133" s="247">
        <v>10</v>
      </c>
      <c r="AI133" s="247"/>
      <c r="AJ133" s="247"/>
      <c r="AK133" s="247"/>
      <c r="AL133" s="247"/>
      <c r="AM133" s="247">
        <f t="shared" si="13"/>
        <v>60</v>
      </c>
      <c r="AN133" s="247">
        <v>10</v>
      </c>
      <c r="AO133" s="247">
        <v>10</v>
      </c>
      <c r="AP133" s="247">
        <v>10</v>
      </c>
      <c r="AQ133" s="247">
        <v>10</v>
      </c>
      <c r="AR133" s="247">
        <v>10</v>
      </c>
      <c r="AS133" s="247">
        <f t="shared" ref="AS133:AS173" si="17">SUM(AN133:AR133)</f>
        <v>50</v>
      </c>
      <c r="AT133" s="247"/>
      <c r="AU133" s="247"/>
      <c r="AV133" s="247"/>
      <c r="AW133" s="247">
        <f t="shared" si="15"/>
        <v>0</v>
      </c>
      <c r="AX133" s="247"/>
      <c r="AY133" s="247"/>
      <c r="AZ133" s="247"/>
      <c r="BA133" s="247"/>
      <c r="BB133" s="247"/>
      <c r="BC133" s="247"/>
      <c r="BD133" s="247"/>
      <c r="BE133" s="247"/>
      <c r="BF133" s="116"/>
      <c r="BG133" s="248">
        <f t="shared" si="16"/>
        <v>0</v>
      </c>
      <c r="BH133" s="253">
        <f t="shared" si="12"/>
        <v>956</v>
      </c>
      <c r="BI133" s="38">
        <f>'10-φπα'!F133</f>
        <v>229.44</v>
      </c>
    </row>
    <row r="134" spans="1:61" s="19" customFormat="1">
      <c r="A134" s="28">
        <f>'1-συμβολαια'!A134</f>
        <v>0</v>
      </c>
      <c r="B134" s="246">
        <f>'1-συμβολαια'!C134</f>
        <v>0</v>
      </c>
      <c r="C134" s="257">
        <f>'5-αντίγραφα'!AF134</f>
        <v>26</v>
      </c>
      <c r="D134" s="257">
        <f>'5-αντίγραφα'!O134+'5-αντίγραφα'!S134+'5-αντίγραφα'!U134+'5-αντίγραφα'!AC134</f>
        <v>6</v>
      </c>
      <c r="E134" s="253">
        <f>'6-μεταγραφή'!P134</f>
        <v>40</v>
      </c>
      <c r="F134" s="253">
        <f>'6-μεταγραφή'!O134</f>
        <v>0</v>
      </c>
      <c r="G134" s="254">
        <f>'6-μεταγραφή'!Q134</f>
        <v>0</v>
      </c>
      <c r="H134" s="253">
        <f>'7-προςΔΟΥ'!U134</f>
        <v>50</v>
      </c>
      <c r="I134" s="253">
        <f>'7-προςΔΟΥ'!P134</f>
        <v>0</v>
      </c>
      <c r="J134" s="253">
        <f>'7-προςΔΟΥ'!V134</f>
        <v>200</v>
      </c>
      <c r="K134" s="116">
        <v>30</v>
      </c>
      <c r="L134" s="116">
        <v>30</v>
      </c>
      <c r="M134" s="247">
        <v>30</v>
      </c>
      <c r="N134" s="247">
        <v>60</v>
      </c>
      <c r="O134" s="247">
        <v>60</v>
      </c>
      <c r="P134" s="247">
        <v>60</v>
      </c>
      <c r="Q134" s="247">
        <v>60</v>
      </c>
      <c r="R134" s="247">
        <v>60</v>
      </c>
      <c r="S134" s="247">
        <v>60</v>
      </c>
      <c r="T134" s="247">
        <v>5</v>
      </c>
      <c r="U134" s="247">
        <v>72</v>
      </c>
      <c r="V134" s="247">
        <v>3</v>
      </c>
      <c r="W134" s="247"/>
      <c r="X134" s="247"/>
      <c r="Y134" s="247"/>
      <c r="Z134" s="247">
        <f t="shared" si="14"/>
        <v>530</v>
      </c>
      <c r="AA134" s="247"/>
      <c r="AB134" s="247">
        <v>10</v>
      </c>
      <c r="AC134" s="247">
        <v>10</v>
      </c>
      <c r="AD134" s="247">
        <v>10</v>
      </c>
      <c r="AE134" s="247">
        <v>10</v>
      </c>
      <c r="AF134" s="247">
        <v>10</v>
      </c>
      <c r="AG134" s="247">
        <v>10</v>
      </c>
      <c r="AH134" s="247">
        <v>10</v>
      </c>
      <c r="AI134" s="247"/>
      <c r="AJ134" s="247"/>
      <c r="AK134" s="247"/>
      <c r="AL134" s="247"/>
      <c r="AM134" s="247">
        <f t="shared" si="13"/>
        <v>60</v>
      </c>
      <c r="AN134" s="247">
        <v>10</v>
      </c>
      <c r="AO134" s="247">
        <v>10</v>
      </c>
      <c r="AP134" s="247">
        <v>10</v>
      </c>
      <c r="AQ134" s="247">
        <v>10</v>
      </c>
      <c r="AR134" s="247">
        <v>10</v>
      </c>
      <c r="AS134" s="247">
        <f t="shared" si="17"/>
        <v>50</v>
      </c>
      <c r="AT134" s="247"/>
      <c r="AU134" s="247"/>
      <c r="AV134" s="247"/>
      <c r="AW134" s="247">
        <f t="shared" si="15"/>
        <v>0</v>
      </c>
      <c r="AX134" s="247"/>
      <c r="AY134" s="247"/>
      <c r="AZ134" s="247"/>
      <c r="BA134" s="247"/>
      <c r="BB134" s="247"/>
      <c r="BC134" s="247"/>
      <c r="BD134" s="247"/>
      <c r="BE134" s="247"/>
      <c r="BF134" s="116"/>
      <c r="BG134" s="248">
        <f t="shared" si="16"/>
        <v>0</v>
      </c>
      <c r="BH134" s="253">
        <f t="shared" ref="BH134:BH172" si="18">C134+E134+G134+H134+J134+Z134+AM134+AS134+AW134+BG134</f>
        <v>956</v>
      </c>
      <c r="BI134" s="38">
        <f>'10-φπα'!F134</f>
        <v>229.44</v>
      </c>
    </row>
    <row r="135" spans="1:61" s="19" customFormat="1">
      <c r="A135" s="28">
        <f>'1-συμβολαια'!A135</f>
        <v>0</v>
      </c>
      <c r="B135" s="246">
        <f>'1-συμβολαια'!C135</f>
        <v>0</v>
      </c>
      <c r="C135" s="257">
        <f>'5-αντίγραφα'!AF135</f>
        <v>26</v>
      </c>
      <c r="D135" s="257">
        <f>'5-αντίγραφα'!O135+'5-αντίγραφα'!S135+'5-αντίγραφα'!U135+'5-αντίγραφα'!AC135</f>
        <v>6</v>
      </c>
      <c r="E135" s="253">
        <f>'6-μεταγραφή'!P135</f>
        <v>40</v>
      </c>
      <c r="F135" s="253">
        <f>'6-μεταγραφή'!O135</f>
        <v>0</v>
      </c>
      <c r="G135" s="254">
        <f>'6-μεταγραφή'!Q135</f>
        <v>0</v>
      </c>
      <c r="H135" s="253">
        <f>'7-προςΔΟΥ'!U135</f>
        <v>50</v>
      </c>
      <c r="I135" s="253">
        <f>'7-προςΔΟΥ'!P135</f>
        <v>0</v>
      </c>
      <c r="J135" s="253">
        <f>'7-προςΔΟΥ'!V135</f>
        <v>200</v>
      </c>
      <c r="K135" s="116">
        <v>30</v>
      </c>
      <c r="L135" s="116">
        <v>30</v>
      </c>
      <c r="M135" s="247">
        <v>30</v>
      </c>
      <c r="N135" s="247">
        <v>60</v>
      </c>
      <c r="O135" s="247">
        <v>60</v>
      </c>
      <c r="P135" s="247">
        <v>60</v>
      </c>
      <c r="Q135" s="247">
        <v>60</v>
      </c>
      <c r="R135" s="247">
        <v>60</v>
      </c>
      <c r="S135" s="247">
        <v>60</v>
      </c>
      <c r="T135" s="247">
        <v>5</v>
      </c>
      <c r="U135" s="247">
        <v>72</v>
      </c>
      <c r="V135" s="247">
        <v>3</v>
      </c>
      <c r="W135" s="247"/>
      <c r="X135" s="247"/>
      <c r="Y135" s="247"/>
      <c r="Z135" s="247">
        <f t="shared" si="14"/>
        <v>530</v>
      </c>
      <c r="AA135" s="247"/>
      <c r="AB135" s="247">
        <v>10</v>
      </c>
      <c r="AC135" s="247">
        <v>10</v>
      </c>
      <c r="AD135" s="247">
        <v>10</v>
      </c>
      <c r="AE135" s="247">
        <v>10</v>
      </c>
      <c r="AF135" s="247">
        <v>10</v>
      </c>
      <c r="AG135" s="247">
        <v>10</v>
      </c>
      <c r="AH135" s="247">
        <v>10</v>
      </c>
      <c r="AI135" s="247"/>
      <c r="AJ135" s="247"/>
      <c r="AK135" s="247"/>
      <c r="AL135" s="247"/>
      <c r="AM135" s="247">
        <f t="shared" si="13"/>
        <v>60</v>
      </c>
      <c r="AN135" s="247">
        <v>10</v>
      </c>
      <c r="AO135" s="247">
        <v>10</v>
      </c>
      <c r="AP135" s="247">
        <v>10</v>
      </c>
      <c r="AQ135" s="247">
        <v>10</v>
      </c>
      <c r="AR135" s="247">
        <v>10</v>
      </c>
      <c r="AS135" s="247">
        <f t="shared" si="17"/>
        <v>50</v>
      </c>
      <c r="AT135" s="247"/>
      <c r="AU135" s="247"/>
      <c r="AV135" s="247"/>
      <c r="AW135" s="247">
        <f t="shared" si="15"/>
        <v>0</v>
      </c>
      <c r="AX135" s="247"/>
      <c r="AY135" s="247"/>
      <c r="AZ135" s="247"/>
      <c r="BA135" s="247"/>
      <c r="BB135" s="247"/>
      <c r="BC135" s="247"/>
      <c r="BD135" s="247"/>
      <c r="BE135" s="247"/>
      <c r="BF135" s="116"/>
      <c r="BG135" s="248">
        <f t="shared" si="16"/>
        <v>0</v>
      </c>
      <c r="BH135" s="253">
        <f t="shared" si="18"/>
        <v>956</v>
      </c>
      <c r="BI135" s="38">
        <f>'10-φπα'!F135</f>
        <v>229.44</v>
      </c>
    </row>
    <row r="136" spans="1:61" s="19" customFormat="1">
      <c r="A136" s="28">
        <f>'1-συμβολαια'!A136</f>
        <v>0</v>
      </c>
      <c r="B136" s="246">
        <f>'1-συμβολαια'!C136</f>
        <v>0</v>
      </c>
      <c r="C136" s="257">
        <f>'5-αντίγραφα'!AF136</f>
        <v>26</v>
      </c>
      <c r="D136" s="257">
        <f>'5-αντίγραφα'!O136+'5-αντίγραφα'!S136+'5-αντίγραφα'!U136+'5-αντίγραφα'!AC136</f>
        <v>6</v>
      </c>
      <c r="E136" s="253">
        <f>'6-μεταγραφή'!P136</f>
        <v>40</v>
      </c>
      <c r="F136" s="253">
        <f>'6-μεταγραφή'!O136</f>
        <v>0</v>
      </c>
      <c r="G136" s="254">
        <f>'6-μεταγραφή'!Q136</f>
        <v>0</v>
      </c>
      <c r="H136" s="253">
        <f>'7-προςΔΟΥ'!U136</f>
        <v>50</v>
      </c>
      <c r="I136" s="253">
        <f>'7-προςΔΟΥ'!P136</f>
        <v>0</v>
      </c>
      <c r="J136" s="253">
        <f>'7-προςΔΟΥ'!V136</f>
        <v>200</v>
      </c>
      <c r="K136" s="116">
        <v>30</v>
      </c>
      <c r="L136" s="116">
        <v>30</v>
      </c>
      <c r="M136" s="247">
        <v>30</v>
      </c>
      <c r="N136" s="247">
        <v>60</v>
      </c>
      <c r="O136" s="247">
        <v>60</v>
      </c>
      <c r="P136" s="247">
        <v>60</v>
      </c>
      <c r="Q136" s="247">
        <v>60</v>
      </c>
      <c r="R136" s="247">
        <v>60</v>
      </c>
      <c r="S136" s="247">
        <v>60</v>
      </c>
      <c r="T136" s="247">
        <v>5</v>
      </c>
      <c r="U136" s="247">
        <v>72</v>
      </c>
      <c r="V136" s="247">
        <v>3</v>
      </c>
      <c r="W136" s="247"/>
      <c r="X136" s="247"/>
      <c r="Y136" s="247"/>
      <c r="Z136" s="247">
        <f t="shared" si="14"/>
        <v>530</v>
      </c>
      <c r="AA136" s="247"/>
      <c r="AB136" s="247">
        <v>10</v>
      </c>
      <c r="AC136" s="247">
        <v>10</v>
      </c>
      <c r="AD136" s="247">
        <v>10</v>
      </c>
      <c r="AE136" s="247">
        <v>10</v>
      </c>
      <c r="AF136" s="247">
        <v>10</v>
      </c>
      <c r="AG136" s="247">
        <v>10</v>
      </c>
      <c r="AH136" s="247">
        <v>10</v>
      </c>
      <c r="AI136" s="247"/>
      <c r="AJ136" s="247"/>
      <c r="AK136" s="247"/>
      <c r="AL136" s="247"/>
      <c r="AM136" s="247">
        <f t="shared" ref="AM136:AM173" si="19">SUM(AB136:AG136)</f>
        <v>60</v>
      </c>
      <c r="AN136" s="247">
        <v>10</v>
      </c>
      <c r="AO136" s="247">
        <v>10</v>
      </c>
      <c r="AP136" s="247">
        <v>10</v>
      </c>
      <c r="AQ136" s="247">
        <v>10</v>
      </c>
      <c r="AR136" s="247">
        <v>10</v>
      </c>
      <c r="AS136" s="247">
        <f t="shared" si="17"/>
        <v>50</v>
      </c>
      <c r="AT136" s="247"/>
      <c r="AU136" s="247"/>
      <c r="AV136" s="247"/>
      <c r="AW136" s="247">
        <f t="shared" si="15"/>
        <v>0</v>
      </c>
      <c r="AX136" s="247"/>
      <c r="AY136" s="247"/>
      <c r="AZ136" s="247"/>
      <c r="BA136" s="247"/>
      <c r="BB136" s="247"/>
      <c r="BC136" s="247"/>
      <c r="BD136" s="247"/>
      <c r="BE136" s="247"/>
      <c r="BF136" s="116"/>
      <c r="BG136" s="248">
        <f t="shared" si="16"/>
        <v>0</v>
      </c>
      <c r="BH136" s="253">
        <f t="shared" si="18"/>
        <v>956</v>
      </c>
      <c r="BI136" s="38">
        <f>'10-φπα'!F136</f>
        <v>229.44</v>
      </c>
    </row>
    <row r="137" spans="1:61" s="19" customFormat="1">
      <c r="A137" s="28">
        <f>'1-συμβολαια'!A137</f>
        <v>0</v>
      </c>
      <c r="B137" s="246">
        <f>'1-συμβολαια'!C137</f>
        <v>0</v>
      </c>
      <c r="C137" s="257">
        <f>'5-αντίγραφα'!AF137</f>
        <v>26</v>
      </c>
      <c r="D137" s="257">
        <f>'5-αντίγραφα'!O137+'5-αντίγραφα'!S137+'5-αντίγραφα'!U137+'5-αντίγραφα'!AC137</f>
        <v>6</v>
      </c>
      <c r="E137" s="253">
        <f>'6-μεταγραφή'!P137</f>
        <v>40</v>
      </c>
      <c r="F137" s="253">
        <f>'6-μεταγραφή'!O137</f>
        <v>0</v>
      </c>
      <c r="G137" s="254">
        <f>'6-μεταγραφή'!Q137</f>
        <v>0</v>
      </c>
      <c r="H137" s="253">
        <f>'7-προςΔΟΥ'!U137</f>
        <v>50</v>
      </c>
      <c r="I137" s="253">
        <f>'7-προςΔΟΥ'!P137</f>
        <v>0</v>
      </c>
      <c r="J137" s="253">
        <f>'7-προςΔΟΥ'!V137</f>
        <v>200</v>
      </c>
      <c r="K137" s="116">
        <v>30</v>
      </c>
      <c r="L137" s="116">
        <v>30</v>
      </c>
      <c r="M137" s="247">
        <v>30</v>
      </c>
      <c r="N137" s="247">
        <v>60</v>
      </c>
      <c r="O137" s="247">
        <v>60</v>
      </c>
      <c r="P137" s="247">
        <v>60</v>
      </c>
      <c r="Q137" s="247">
        <v>60</v>
      </c>
      <c r="R137" s="247">
        <v>60</v>
      </c>
      <c r="S137" s="247">
        <v>60</v>
      </c>
      <c r="T137" s="247">
        <v>5</v>
      </c>
      <c r="U137" s="247">
        <v>72</v>
      </c>
      <c r="V137" s="247">
        <v>3</v>
      </c>
      <c r="W137" s="247"/>
      <c r="X137" s="247"/>
      <c r="Y137" s="247"/>
      <c r="Z137" s="247">
        <f t="shared" si="14"/>
        <v>530</v>
      </c>
      <c r="AA137" s="247"/>
      <c r="AB137" s="247">
        <v>10</v>
      </c>
      <c r="AC137" s="247">
        <v>10</v>
      </c>
      <c r="AD137" s="247">
        <v>10</v>
      </c>
      <c r="AE137" s="247">
        <v>10</v>
      </c>
      <c r="AF137" s="247">
        <v>10</v>
      </c>
      <c r="AG137" s="247">
        <v>10</v>
      </c>
      <c r="AH137" s="247">
        <v>10</v>
      </c>
      <c r="AI137" s="247"/>
      <c r="AJ137" s="247"/>
      <c r="AK137" s="247"/>
      <c r="AL137" s="247"/>
      <c r="AM137" s="247">
        <f t="shared" si="19"/>
        <v>60</v>
      </c>
      <c r="AN137" s="247">
        <v>10</v>
      </c>
      <c r="AO137" s="247">
        <v>10</v>
      </c>
      <c r="AP137" s="247">
        <v>10</v>
      </c>
      <c r="AQ137" s="247">
        <v>10</v>
      </c>
      <c r="AR137" s="247">
        <v>10</v>
      </c>
      <c r="AS137" s="247">
        <f t="shared" si="17"/>
        <v>50</v>
      </c>
      <c r="AT137" s="247"/>
      <c r="AU137" s="247"/>
      <c r="AV137" s="247"/>
      <c r="AW137" s="247">
        <f t="shared" si="15"/>
        <v>0</v>
      </c>
      <c r="AX137" s="247"/>
      <c r="AY137" s="247"/>
      <c r="AZ137" s="247"/>
      <c r="BA137" s="247"/>
      <c r="BB137" s="247"/>
      <c r="BC137" s="247"/>
      <c r="BD137" s="247"/>
      <c r="BE137" s="247"/>
      <c r="BF137" s="116"/>
      <c r="BG137" s="248">
        <f t="shared" si="16"/>
        <v>0</v>
      </c>
      <c r="BH137" s="253">
        <f t="shared" si="18"/>
        <v>956</v>
      </c>
      <c r="BI137" s="38">
        <f>'10-φπα'!F137</f>
        <v>229.44</v>
      </c>
    </row>
    <row r="138" spans="1:61" s="19" customFormat="1">
      <c r="A138" s="28">
        <f>'1-συμβολαια'!A138</f>
        <v>0</v>
      </c>
      <c r="B138" s="246">
        <f>'1-συμβολαια'!C138</f>
        <v>0</v>
      </c>
      <c r="C138" s="257">
        <f>'5-αντίγραφα'!AF138</f>
        <v>26</v>
      </c>
      <c r="D138" s="257">
        <f>'5-αντίγραφα'!O138+'5-αντίγραφα'!S138+'5-αντίγραφα'!U138+'5-αντίγραφα'!AC138</f>
        <v>6</v>
      </c>
      <c r="E138" s="253">
        <f>'6-μεταγραφή'!P138</f>
        <v>40</v>
      </c>
      <c r="F138" s="253">
        <f>'6-μεταγραφή'!O138</f>
        <v>0</v>
      </c>
      <c r="G138" s="254">
        <f>'6-μεταγραφή'!Q138</f>
        <v>0</v>
      </c>
      <c r="H138" s="253">
        <f>'7-προςΔΟΥ'!U138</f>
        <v>50</v>
      </c>
      <c r="I138" s="253">
        <f>'7-προςΔΟΥ'!P138</f>
        <v>0</v>
      </c>
      <c r="J138" s="253">
        <f>'7-προςΔΟΥ'!V138</f>
        <v>200</v>
      </c>
      <c r="K138" s="116">
        <v>30</v>
      </c>
      <c r="L138" s="116">
        <v>30</v>
      </c>
      <c r="M138" s="247">
        <v>30</v>
      </c>
      <c r="N138" s="247">
        <v>60</v>
      </c>
      <c r="O138" s="247">
        <v>60</v>
      </c>
      <c r="P138" s="247">
        <v>60</v>
      </c>
      <c r="Q138" s="247">
        <v>60</v>
      </c>
      <c r="R138" s="247">
        <v>60</v>
      </c>
      <c r="S138" s="247">
        <v>60</v>
      </c>
      <c r="T138" s="247">
        <v>5</v>
      </c>
      <c r="U138" s="247">
        <v>72</v>
      </c>
      <c r="V138" s="247">
        <v>3</v>
      </c>
      <c r="W138" s="247"/>
      <c r="X138" s="247"/>
      <c r="Y138" s="247"/>
      <c r="Z138" s="247">
        <f t="shared" si="14"/>
        <v>530</v>
      </c>
      <c r="AA138" s="247"/>
      <c r="AB138" s="247">
        <v>10</v>
      </c>
      <c r="AC138" s="247">
        <v>10</v>
      </c>
      <c r="AD138" s="247">
        <v>10</v>
      </c>
      <c r="AE138" s="247">
        <v>10</v>
      </c>
      <c r="AF138" s="247">
        <v>10</v>
      </c>
      <c r="AG138" s="247">
        <v>10</v>
      </c>
      <c r="AH138" s="247">
        <v>10</v>
      </c>
      <c r="AI138" s="247"/>
      <c r="AJ138" s="247"/>
      <c r="AK138" s="247"/>
      <c r="AL138" s="247"/>
      <c r="AM138" s="247">
        <f t="shared" si="19"/>
        <v>60</v>
      </c>
      <c r="AN138" s="247">
        <v>10</v>
      </c>
      <c r="AO138" s="247">
        <v>10</v>
      </c>
      <c r="AP138" s="247">
        <v>10</v>
      </c>
      <c r="AQ138" s="247">
        <v>10</v>
      </c>
      <c r="AR138" s="247">
        <v>10</v>
      </c>
      <c r="AS138" s="247">
        <f t="shared" si="17"/>
        <v>50</v>
      </c>
      <c r="AT138" s="247"/>
      <c r="AU138" s="247"/>
      <c r="AV138" s="247"/>
      <c r="AW138" s="247">
        <f t="shared" si="15"/>
        <v>0</v>
      </c>
      <c r="AX138" s="247"/>
      <c r="AY138" s="247"/>
      <c r="AZ138" s="247"/>
      <c r="BA138" s="247"/>
      <c r="BB138" s="247"/>
      <c r="BC138" s="247"/>
      <c r="BD138" s="247"/>
      <c r="BE138" s="247"/>
      <c r="BF138" s="116"/>
      <c r="BG138" s="248">
        <f t="shared" si="16"/>
        <v>0</v>
      </c>
      <c r="BH138" s="253">
        <f t="shared" si="18"/>
        <v>956</v>
      </c>
      <c r="BI138" s="38">
        <f>'10-φπα'!F138</f>
        <v>229.44</v>
      </c>
    </row>
    <row r="139" spans="1:61" s="19" customFormat="1">
      <c r="A139" s="28">
        <f>'1-συμβολαια'!A139</f>
        <v>0</v>
      </c>
      <c r="B139" s="246">
        <f>'1-συμβολαια'!C139</f>
        <v>0</v>
      </c>
      <c r="C139" s="257">
        <f>'5-αντίγραφα'!AF139</f>
        <v>26</v>
      </c>
      <c r="D139" s="257">
        <f>'5-αντίγραφα'!O139+'5-αντίγραφα'!S139+'5-αντίγραφα'!U139+'5-αντίγραφα'!AC139</f>
        <v>6</v>
      </c>
      <c r="E139" s="253">
        <f>'6-μεταγραφή'!P139</f>
        <v>40</v>
      </c>
      <c r="F139" s="253">
        <f>'6-μεταγραφή'!O139</f>
        <v>0</v>
      </c>
      <c r="G139" s="254">
        <f>'6-μεταγραφή'!Q139</f>
        <v>0</v>
      </c>
      <c r="H139" s="253">
        <f>'7-προςΔΟΥ'!U139</f>
        <v>50</v>
      </c>
      <c r="I139" s="253">
        <f>'7-προςΔΟΥ'!P139</f>
        <v>0</v>
      </c>
      <c r="J139" s="253">
        <f>'7-προςΔΟΥ'!V139</f>
        <v>200</v>
      </c>
      <c r="K139" s="116">
        <v>30</v>
      </c>
      <c r="L139" s="116">
        <v>30</v>
      </c>
      <c r="M139" s="247">
        <v>30</v>
      </c>
      <c r="N139" s="247">
        <v>60</v>
      </c>
      <c r="O139" s="247">
        <v>60</v>
      </c>
      <c r="P139" s="247">
        <v>60</v>
      </c>
      <c r="Q139" s="247">
        <v>60</v>
      </c>
      <c r="R139" s="247">
        <v>60</v>
      </c>
      <c r="S139" s="247">
        <v>60</v>
      </c>
      <c r="T139" s="247">
        <v>5</v>
      </c>
      <c r="U139" s="247">
        <v>72</v>
      </c>
      <c r="V139" s="247">
        <v>3</v>
      </c>
      <c r="W139" s="247"/>
      <c r="X139" s="247"/>
      <c r="Y139" s="247"/>
      <c r="Z139" s="247">
        <f t="shared" si="14"/>
        <v>530</v>
      </c>
      <c r="AA139" s="247"/>
      <c r="AB139" s="247">
        <v>10</v>
      </c>
      <c r="AC139" s="247">
        <v>10</v>
      </c>
      <c r="AD139" s="247">
        <v>10</v>
      </c>
      <c r="AE139" s="247">
        <v>10</v>
      </c>
      <c r="AF139" s="247">
        <v>10</v>
      </c>
      <c r="AG139" s="247">
        <v>10</v>
      </c>
      <c r="AH139" s="247">
        <v>10</v>
      </c>
      <c r="AI139" s="247"/>
      <c r="AJ139" s="247"/>
      <c r="AK139" s="247"/>
      <c r="AL139" s="247"/>
      <c r="AM139" s="247">
        <f t="shared" si="19"/>
        <v>60</v>
      </c>
      <c r="AN139" s="247">
        <v>10</v>
      </c>
      <c r="AO139" s="247">
        <v>10</v>
      </c>
      <c r="AP139" s="247">
        <v>10</v>
      </c>
      <c r="AQ139" s="247">
        <v>10</v>
      </c>
      <c r="AR139" s="247">
        <v>10</v>
      </c>
      <c r="AS139" s="247">
        <f t="shared" si="17"/>
        <v>50</v>
      </c>
      <c r="AT139" s="247"/>
      <c r="AU139" s="247"/>
      <c r="AV139" s="247"/>
      <c r="AW139" s="247">
        <f t="shared" si="15"/>
        <v>0</v>
      </c>
      <c r="AX139" s="247"/>
      <c r="AY139" s="247"/>
      <c r="AZ139" s="247"/>
      <c r="BA139" s="247"/>
      <c r="BB139" s="247"/>
      <c r="BC139" s="247"/>
      <c r="BD139" s="247"/>
      <c r="BE139" s="247"/>
      <c r="BF139" s="116"/>
      <c r="BG139" s="248">
        <f t="shared" si="16"/>
        <v>0</v>
      </c>
      <c r="BH139" s="253">
        <f t="shared" si="18"/>
        <v>956</v>
      </c>
      <c r="BI139" s="38">
        <f>'10-φπα'!F139</f>
        <v>229.44</v>
      </c>
    </row>
    <row r="140" spans="1:61" s="19" customFormat="1">
      <c r="A140" s="28">
        <f>'1-συμβολαια'!A140</f>
        <v>0</v>
      </c>
      <c r="B140" s="246">
        <f>'1-συμβολαια'!C140</f>
        <v>0</v>
      </c>
      <c r="C140" s="257">
        <f>'5-αντίγραφα'!AF140</f>
        <v>26</v>
      </c>
      <c r="D140" s="257">
        <f>'5-αντίγραφα'!O140+'5-αντίγραφα'!S140+'5-αντίγραφα'!U140+'5-αντίγραφα'!AC140</f>
        <v>6</v>
      </c>
      <c r="E140" s="253">
        <f>'6-μεταγραφή'!P140</f>
        <v>40</v>
      </c>
      <c r="F140" s="253">
        <f>'6-μεταγραφή'!O140</f>
        <v>0</v>
      </c>
      <c r="G140" s="254">
        <f>'6-μεταγραφή'!Q140</f>
        <v>0</v>
      </c>
      <c r="H140" s="253">
        <f>'7-προςΔΟΥ'!U140</f>
        <v>50</v>
      </c>
      <c r="I140" s="253">
        <f>'7-προςΔΟΥ'!P140</f>
        <v>0</v>
      </c>
      <c r="J140" s="253">
        <f>'7-προςΔΟΥ'!V140</f>
        <v>200</v>
      </c>
      <c r="K140" s="116">
        <v>30</v>
      </c>
      <c r="L140" s="116">
        <v>30</v>
      </c>
      <c r="M140" s="247">
        <v>30</v>
      </c>
      <c r="N140" s="247">
        <v>60</v>
      </c>
      <c r="O140" s="247">
        <v>60</v>
      </c>
      <c r="P140" s="247">
        <v>60</v>
      </c>
      <c r="Q140" s="247">
        <v>60</v>
      </c>
      <c r="R140" s="247">
        <v>60</v>
      </c>
      <c r="S140" s="247">
        <v>60</v>
      </c>
      <c r="T140" s="247">
        <v>5</v>
      </c>
      <c r="U140" s="247">
        <v>72</v>
      </c>
      <c r="V140" s="247">
        <v>3</v>
      </c>
      <c r="W140" s="247"/>
      <c r="X140" s="247"/>
      <c r="Y140" s="247"/>
      <c r="Z140" s="247">
        <f t="shared" si="14"/>
        <v>530</v>
      </c>
      <c r="AA140" s="247"/>
      <c r="AB140" s="247">
        <v>10</v>
      </c>
      <c r="AC140" s="247">
        <v>10</v>
      </c>
      <c r="AD140" s="247">
        <v>10</v>
      </c>
      <c r="AE140" s="247">
        <v>10</v>
      </c>
      <c r="AF140" s="247">
        <v>10</v>
      </c>
      <c r="AG140" s="247">
        <v>10</v>
      </c>
      <c r="AH140" s="247">
        <v>10</v>
      </c>
      <c r="AI140" s="247"/>
      <c r="AJ140" s="247"/>
      <c r="AK140" s="247"/>
      <c r="AL140" s="247"/>
      <c r="AM140" s="247">
        <f t="shared" si="19"/>
        <v>60</v>
      </c>
      <c r="AN140" s="247">
        <v>10</v>
      </c>
      <c r="AO140" s="247">
        <v>10</v>
      </c>
      <c r="AP140" s="247">
        <v>10</v>
      </c>
      <c r="AQ140" s="247">
        <v>10</v>
      </c>
      <c r="AR140" s="247">
        <v>10</v>
      </c>
      <c r="AS140" s="247">
        <f t="shared" si="17"/>
        <v>50</v>
      </c>
      <c r="AT140" s="247"/>
      <c r="AU140" s="247"/>
      <c r="AV140" s="247"/>
      <c r="AW140" s="247">
        <f t="shared" si="15"/>
        <v>0</v>
      </c>
      <c r="AX140" s="247"/>
      <c r="AY140" s="247"/>
      <c r="AZ140" s="247"/>
      <c r="BA140" s="247"/>
      <c r="BB140" s="247"/>
      <c r="BC140" s="247"/>
      <c r="BD140" s="247"/>
      <c r="BE140" s="247"/>
      <c r="BF140" s="116"/>
      <c r="BG140" s="248">
        <f t="shared" si="16"/>
        <v>0</v>
      </c>
      <c r="BH140" s="253">
        <f t="shared" si="18"/>
        <v>956</v>
      </c>
      <c r="BI140" s="38">
        <f>'10-φπα'!F140</f>
        <v>229.44</v>
      </c>
    </row>
    <row r="141" spans="1:61" s="19" customFormat="1">
      <c r="A141" s="28">
        <f>'1-συμβολαια'!A141</f>
        <v>0</v>
      </c>
      <c r="B141" s="246">
        <f>'1-συμβολαια'!C141</f>
        <v>0</v>
      </c>
      <c r="C141" s="257">
        <f>'5-αντίγραφα'!AF141</f>
        <v>26</v>
      </c>
      <c r="D141" s="257">
        <f>'5-αντίγραφα'!O141+'5-αντίγραφα'!S141+'5-αντίγραφα'!U141+'5-αντίγραφα'!AC141</f>
        <v>6</v>
      </c>
      <c r="E141" s="253">
        <f>'6-μεταγραφή'!P141</f>
        <v>40</v>
      </c>
      <c r="F141" s="253">
        <f>'6-μεταγραφή'!O141</f>
        <v>0</v>
      </c>
      <c r="G141" s="254">
        <f>'6-μεταγραφή'!Q141</f>
        <v>0</v>
      </c>
      <c r="H141" s="253">
        <f>'7-προςΔΟΥ'!U141</f>
        <v>50</v>
      </c>
      <c r="I141" s="253">
        <f>'7-προςΔΟΥ'!P141</f>
        <v>0</v>
      </c>
      <c r="J141" s="253">
        <f>'7-προςΔΟΥ'!V141</f>
        <v>200</v>
      </c>
      <c r="K141" s="116">
        <v>30</v>
      </c>
      <c r="L141" s="116">
        <v>30</v>
      </c>
      <c r="M141" s="247">
        <v>30</v>
      </c>
      <c r="N141" s="247">
        <v>60</v>
      </c>
      <c r="O141" s="247">
        <v>60</v>
      </c>
      <c r="P141" s="247">
        <v>60</v>
      </c>
      <c r="Q141" s="247">
        <v>60</v>
      </c>
      <c r="R141" s="247">
        <v>60</v>
      </c>
      <c r="S141" s="247">
        <v>60</v>
      </c>
      <c r="T141" s="247">
        <v>5</v>
      </c>
      <c r="U141" s="247">
        <v>72</v>
      </c>
      <c r="V141" s="247">
        <v>3</v>
      </c>
      <c r="W141" s="247"/>
      <c r="X141" s="247"/>
      <c r="Y141" s="247"/>
      <c r="Z141" s="247">
        <f t="shared" si="14"/>
        <v>530</v>
      </c>
      <c r="AA141" s="247"/>
      <c r="AB141" s="247">
        <v>10</v>
      </c>
      <c r="AC141" s="247">
        <v>10</v>
      </c>
      <c r="AD141" s="247">
        <v>10</v>
      </c>
      <c r="AE141" s="247">
        <v>10</v>
      </c>
      <c r="AF141" s="247">
        <v>10</v>
      </c>
      <c r="AG141" s="247">
        <v>10</v>
      </c>
      <c r="AH141" s="247">
        <v>10</v>
      </c>
      <c r="AI141" s="247"/>
      <c r="AJ141" s="247"/>
      <c r="AK141" s="247"/>
      <c r="AL141" s="247"/>
      <c r="AM141" s="247">
        <f t="shared" si="19"/>
        <v>60</v>
      </c>
      <c r="AN141" s="247">
        <v>10</v>
      </c>
      <c r="AO141" s="247">
        <v>10</v>
      </c>
      <c r="AP141" s="247">
        <v>10</v>
      </c>
      <c r="AQ141" s="247">
        <v>10</v>
      </c>
      <c r="AR141" s="247">
        <v>10</v>
      </c>
      <c r="AS141" s="247">
        <f t="shared" si="17"/>
        <v>50</v>
      </c>
      <c r="AT141" s="247"/>
      <c r="AU141" s="247"/>
      <c r="AV141" s="247"/>
      <c r="AW141" s="247">
        <f t="shared" si="15"/>
        <v>0</v>
      </c>
      <c r="AX141" s="247"/>
      <c r="AY141" s="247"/>
      <c r="AZ141" s="247"/>
      <c r="BA141" s="247"/>
      <c r="BB141" s="247"/>
      <c r="BC141" s="247"/>
      <c r="BD141" s="247"/>
      <c r="BE141" s="247"/>
      <c r="BF141" s="116"/>
      <c r="BG141" s="248">
        <f t="shared" si="16"/>
        <v>0</v>
      </c>
      <c r="BH141" s="253">
        <f t="shared" si="18"/>
        <v>956</v>
      </c>
      <c r="BI141" s="38">
        <f>'10-φπα'!F141</f>
        <v>229.44</v>
      </c>
    </row>
    <row r="142" spans="1:61" s="19" customFormat="1">
      <c r="A142" s="28">
        <f>'1-συμβολαια'!A142</f>
        <v>0</v>
      </c>
      <c r="B142" s="246">
        <f>'1-συμβολαια'!C142</f>
        <v>0</v>
      </c>
      <c r="C142" s="257">
        <f>'5-αντίγραφα'!AF142</f>
        <v>26</v>
      </c>
      <c r="D142" s="257">
        <f>'5-αντίγραφα'!O142+'5-αντίγραφα'!S142+'5-αντίγραφα'!U142+'5-αντίγραφα'!AC142</f>
        <v>6</v>
      </c>
      <c r="E142" s="253">
        <f>'6-μεταγραφή'!P142</f>
        <v>40</v>
      </c>
      <c r="F142" s="253">
        <f>'6-μεταγραφή'!O142</f>
        <v>0</v>
      </c>
      <c r="G142" s="254">
        <f>'6-μεταγραφή'!Q142</f>
        <v>0</v>
      </c>
      <c r="H142" s="253">
        <f>'7-προςΔΟΥ'!U142</f>
        <v>50</v>
      </c>
      <c r="I142" s="253">
        <f>'7-προςΔΟΥ'!P142</f>
        <v>0</v>
      </c>
      <c r="J142" s="253">
        <f>'7-προςΔΟΥ'!V142</f>
        <v>200</v>
      </c>
      <c r="K142" s="116">
        <v>30</v>
      </c>
      <c r="L142" s="116">
        <v>30</v>
      </c>
      <c r="M142" s="247">
        <v>30</v>
      </c>
      <c r="N142" s="247">
        <v>60</v>
      </c>
      <c r="O142" s="247">
        <v>60</v>
      </c>
      <c r="P142" s="247">
        <v>60</v>
      </c>
      <c r="Q142" s="247">
        <v>60</v>
      </c>
      <c r="R142" s="247">
        <v>60</v>
      </c>
      <c r="S142" s="247">
        <v>60</v>
      </c>
      <c r="T142" s="247">
        <v>5</v>
      </c>
      <c r="U142" s="247">
        <v>72</v>
      </c>
      <c r="V142" s="247">
        <v>3</v>
      </c>
      <c r="W142" s="247"/>
      <c r="X142" s="247"/>
      <c r="Y142" s="247"/>
      <c r="Z142" s="247">
        <f t="shared" si="14"/>
        <v>530</v>
      </c>
      <c r="AA142" s="247"/>
      <c r="AB142" s="247">
        <v>10</v>
      </c>
      <c r="AC142" s="247">
        <v>10</v>
      </c>
      <c r="AD142" s="247">
        <v>10</v>
      </c>
      <c r="AE142" s="247">
        <v>10</v>
      </c>
      <c r="AF142" s="247">
        <v>10</v>
      </c>
      <c r="AG142" s="247">
        <v>10</v>
      </c>
      <c r="AH142" s="247">
        <v>10</v>
      </c>
      <c r="AI142" s="247"/>
      <c r="AJ142" s="247"/>
      <c r="AK142" s="247"/>
      <c r="AL142" s="247"/>
      <c r="AM142" s="247">
        <f t="shared" si="19"/>
        <v>60</v>
      </c>
      <c r="AN142" s="247">
        <v>10</v>
      </c>
      <c r="AO142" s="247">
        <v>10</v>
      </c>
      <c r="AP142" s="247">
        <v>10</v>
      </c>
      <c r="AQ142" s="247">
        <v>10</v>
      </c>
      <c r="AR142" s="247">
        <v>10</v>
      </c>
      <c r="AS142" s="247">
        <f t="shared" si="17"/>
        <v>50</v>
      </c>
      <c r="AT142" s="247"/>
      <c r="AU142" s="247"/>
      <c r="AV142" s="247"/>
      <c r="AW142" s="247">
        <f t="shared" si="15"/>
        <v>0</v>
      </c>
      <c r="AX142" s="247"/>
      <c r="AY142" s="247"/>
      <c r="AZ142" s="247"/>
      <c r="BA142" s="247"/>
      <c r="BB142" s="247"/>
      <c r="BC142" s="247"/>
      <c r="BD142" s="247"/>
      <c r="BE142" s="247"/>
      <c r="BF142" s="116"/>
      <c r="BG142" s="248">
        <f t="shared" si="16"/>
        <v>0</v>
      </c>
      <c r="BH142" s="253">
        <f t="shared" si="18"/>
        <v>956</v>
      </c>
      <c r="BI142" s="38">
        <f>'10-φπα'!F142</f>
        <v>229.44</v>
      </c>
    </row>
    <row r="143" spans="1:61" s="19" customFormat="1">
      <c r="A143" s="28">
        <f>'1-συμβολαια'!A143</f>
        <v>0</v>
      </c>
      <c r="B143" s="246">
        <f>'1-συμβολαια'!C143</f>
        <v>0</v>
      </c>
      <c r="C143" s="257">
        <f>'5-αντίγραφα'!AF143</f>
        <v>26</v>
      </c>
      <c r="D143" s="257">
        <f>'5-αντίγραφα'!O143+'5-αντίγραφα'!S143+'5-αντίγραφα'!U143+'5-αντίγραφα'!AC143</f>
        <v>6</v>
      </c>
      <c r="E143" s="253">
        <f>'6-μεταγραφή'!P143</f>
        <v>40</v>
      </c>
      <c r="F143" s="253">
        <f>'6-μεταγραφή'!O143</f>
        <v>0</v>
      </c>
      <c r="G143" s="254">
        <f>'6-μεταγραφή'!Q143</f>
        <v>0</v>
      </c>
      <c r="H143" s="253">
        <f>'7-προςΔΟΥ'!U143</f>
        <v>50</v>
      </c>
      <c r="I143" s="253">
        <f>'7-προςΔΟΥ'!P143</f>
        <v>0</v>
      </c>
      <c r="J143" s="253">
        <f>'7-προςΔΟΥ'!V143</f>
        <v>200</v>
      </c>
      <c r="K143" s="116">
        <v>30</v>
      </c>
      <c r="L143" s="116">
        <v>30</v>
      </c>
      <c r="M143" s="247">
        <v>30</v>
      </c>
      <c r="N143" s="247">
        <v>60</v>
      </c>
      <c r="O143" s="247">
        <v>60</v>
      </c>
      <c r="P143" s="247">
        <v>60</v>
      </c>
      <c r="Q143" s="247">
        <v>60</v>
      </c>
      <c r="R143" s="247">
        <v>60</v>
      </c>
      <c r="S143" s="247">
        <v>60</v>
      </c>
      <c r="T143" s="247">
        <v>5</v>
      </c>
      <c r="U143" s="247">
        <v>72</v>
      </c>
      <c r="V143" s="247">
        <v>3</v>
      </c>
      <c r="W143" s="247"/>
      <c r="X143" s="247"/>
      <c r="Y143" s="247"/>
      <c r="Z143" s="247">
        <f t="shared" si="14"/>
        <v>530</v>
      </c>
      <c r="AA143" s="247"/>
      <c r="AB143" s="247">
        <v>10</v>
      </c>
      <c r="AC143" s="247">
        <v>10</v>
      </c>
      <c r="AD143" s="247">
        <v>10</v>
      </c>
      <c r="AE143" s="247">
        <v>10</v>
      </c>
      <c r="AF143" s="247">
        <v>10</v>
      </c>
      <c r="AG143" s="247">
        <v>10</v>
      </c>
      <c r="AH143" s="247">
        <v>10</v>
      </c>
      <c r="AI143" s="247"/>
      <c r="AJ143" s="247"/>
      <c r="AK143" s="247"/>
      <c r="AL143" s="247"/>
      <c r="AM143" s="247">
        <f t="shared" si="19"/>
        <v>60</v>
      </c>
      <c r="AN143" s="247">
        <v>10</v>
      </c>
      <c r="AO143" s="247">
        <v>10</v>
      </c>
      <c r="AP143" s="247">
        <v>10</v>
      </c>
      <c r="AQ143" s="247">
        <v>10</v>
      </c>
      <c r="AR143" s="247">
        <v>10</v>
      </c>
      <c r="AS143" s="247">
        <f t="shared" si="17"/>
        <v>50</v>
      </c>
      <c r="AT143" s="247"/>
      <c r="AU143" s="247"/>
      <c r="AV143" s="247"/>
      <c r="AW143" s="247">
        <f t="shared" si="15"/>
        <v>0</v>
      </c>
      <c r="AX143" s="247"/>
      <c r="AY143" s="247"/>
      <c r="AZ143" s="247"/>
      <c r="BA143" s="247"/>
      <c r="BB143" s="247"/>
      <c r="BC143" s="247"/>
      <c r="BD143" s="247"/>
      <c r="BE143" s="247"/>
      <c r="BF143" s="116"/>
      <c r="BG143" s="248">
        <f t="shared" si="16"/>
        <v>0</v>
      </c>
      <c r="BH143" s="253">
        <f t="shared" si="18"/>
        <v>956</v>
      </c>
      <c r="BI143" s="38">
        <f>'10-φπα'!F143</f>
        <v>229.44</v>
      </c>
    </row>
    <row r="144" spans="1:61" s="19" customFormat="1">
      <c r="A144" s="28">
        <f>'1-συμβολαια'!A144</f>
        <v>0</v>
      </c>
      <c r="B144" s="246">
        <f>'1-συμβολαια'!C144</f>
        <v>0</v>
      </c>
      <c r="C144" s="257">
        <f>'5-αντίγραφα'!AF144</f>
        <v>26</v>
      </c>
      <c r="D144" s="257">
        <f>'5-αντίγραφα'!O144+'5-αντίγραφα'!S144+'5-αντίγραφα'!U144+'5-αντίγραφα'!AC144</f>
        <v>6</v>
      </c>
      <c r="E144" s="253">
        <f>'6-μεταγραφή'!P144</f>
        <v>40</v>
      </c>
      <c r="F144" s="253">
        <f>'6-μεταγραφή'!O144</f>
        <v>0</v>
      </c>
      <c r="G144" s="254">
        <f>'6-μεταγραφή'!Q144</f>
        <v>0</v>
      </c>
      <c r="H144" s="253">
        <f>'7-προςΔΟΥ'!U144</f>
        <v>50</v>
      </c>
      <c r="I144" s="253">
        <f>'7-προςΔΟΥ'!P144</f>
        <v>0</v>
      </c>
      <c r="J144" s="253">
        <f>'7-προςΔΟΥ'!V144</f>
        <v>200</v>
      </c>
      <c r="K144" s="116">
        <v>30</v>
      </c>
      <c r="L144" s="116">
        <v>30</v>
      </c>
      <c r="M144" s="247">
        <v>30</v>
      </c>
      <c r="N144" s="247">
        <v>60</v>
      </c>
      <c r="O144" s="247">
        <v>60</v>
      </c>
      <c r="P144" s="247">
        <v>60</v>
      </c>
      <c r="Q144" s="247">
        <v>60</v>
      </c>
      <c r="R144" s="247">
        <v>60</v>
      </c>
      <c r="S144" s="247">
        <v>60</v>
      </c>
      <c r="T144" s="247">
        <v>5</v>
      </c>
      <c r="U144" s="247">
        <v>72</v>
      </c>
      <c r="V144" s="247">
        <v>3</v>
      </c>
      <c r="W144" s="247"/>
      <c r="X144" s="247"/>
      <c r="Y144" s="247"/>
      <c r="Z144" s="247">
        <f t="shared" si="14"/>
        <v>530</v>
      </c>
      <c r="AA144" s="247"/>
      <c r="AB144" s="247">
        <v>10</v>
      </c>
      <c r="AC144" s="247">
        <v>10</v>
      </c>
      <c r="AD144" s="247">
        <v>10</v>
      </c>
      <c r="AE144" s="247">
        <v>10</v>
      </c>
      <c r="AF144" s="247">
        <v>10</v>
      </c>
      <c r="AG144" s="247">
        <v>10</v>
      </c>
      <c r="AH144" s="247">
        <v>10</v>
      </c>
      <c r="AI144" s="247"/>
      <c r="AJ144" s="247"/>
      <c r="AK144" s="247"/>
      <c r="AL144" s="247"/>
      <c r="AM144" s="247">
        <f t="shared" si="19"/>
        <v>60</v>
      </c>
      <c r="AN144" s="247">
        <v>10</v>
      </c>
      <c r="AO144" s="247">
        <v>10</v>
      </c>
      <c r="AP144" s="247">
        <v>10</v>
      </c>
      <c r="AQ144" s="247">
        <v>10</v>
      </c>
      <c r="AR144" s="247">
        <v>10</v>
      </c>
      <c r="AS144" s="247">
        <f t="shared" si="17"/>
        <v>50</v>
      </c>
      <c r="AT144" s="247"/>
      <c r="AU144" s="247"/>
      <c r="AV144" s="247"/>
      <c r="AW144" s="247">
        <f t="shared" si="15"/>
        <v>0</v>
      </c>
      <c r="AX144" s="247"/>
      <c r="AY144" s="247"/>
      <c r="AZ144" s="247"/>
      <c r="BA144" s="247"/>
      <c r="BB144" s="247"/>
      <c r="BC144" s="247"/>
      <c r="BD144" s="247"/>
      <c r="BE144" s="247"/>
      <c r="BF144" s="116"/>
      <c r="BG144" s="248">
        <f t="shared" si="16"/>
        <v>0</v>
      </c>
      <c r="BH144" s="253">
        <f t="shared" si="18"/>
        <v>956</v>
      </c>
      <c r="BI144" s="38">
        <f>'10-φπα'!F144</f>
        <v>229.44</v>
      </c>
    </row>
    <row r="145" spans="1:61" s="19" customFormat="1">
      <c r="A145" s="28">
        <f>'1-συμβολαια'!A145</f>
        <v>0</v>
      </c>
      <c r="B145" s="246">
        <f>'1-συμβολαια'!C145</f>
        <v>0</v>
      </c>
      <c r="C145" s="257">
        <f>'5-αντίγραφα'!AF145</f>
        <v>26</v>
      </c>
      <c r="D145" s="257">
        <f>'5-αντίγραφα'!O145+'5-αντίγραφα'!S145+'5-αντίγραφα'!U145+'5-αντίγραφα'!AC145</f>
        <v>6</v>
      </c>
      <c r="E145" s="253">
        <f>'6-μεταγραφή'!P145</f>
        <v>40</v>
      </c>
      <c r="F145" s="253">
        <f>'6-μεταγραφή'!O145</f>
        <v>0</v>
      </c>
      <c r="G145" s="254">
        <f>'6-μεταγραφή'!Q145</f>
        <v>0</v>
      </c>
      <c r="H145" s="253">
        <f>'7-προςΔΟΥ'!U145</f>
        <v>50</v>
      </c>
      <c r="I145" s="253">
        <f>'7-προςΔΟΥ'!P145</f>
        <v>0</v>
      </c>
      <c r="J145" s="253">
        <f>'7-προςΔΟΥ'!V145</f>
        <v>200</v>
      </c>
      <c r="K145" s="116">
        <v>30</v>
      </c>
      <c r="L145" s="116">
        <v>30</v>
      </c>
      <c r="M145" s="247">
        <v>30</v>
      </c>
      <c r="N145" s="247">
        <v>60</v>
      </c>
      <c r="O145" s="247">
        <v>60</v>
      </c>
      <c r="P145" s="247">
        <v>60</v>
      </c>
      <c r="Q145" s="247">
        <v>60</v>
      </c>
      <c r="R145" s="247">
        <v>60</v>
      </c>
      <c r="S145" s="247">
        <v>60</v>
      </c>
      <c r="T145" s="247">
        <v>5</v>
      </c>
      <c r="U145" s="247">
        <v>72</v>
      </c>
      <c r="V145" s="247">
        <v>3</v>
      </c>
      <c r="W145" s="247"/>
      <c r="X145" s="247"/>
      <c r="Y145" s="247"/>
      <c r="Z145" s="247">
        <f t="shared" si="14"/>
        <v>530</v>
      </c>
      <c r="AA145" s="247"/>
      <c r="AB145" s="247">
        <v>10</v>
      </c>
      <c r="AC145" s="247">
        <v>10</v>
      </c>
      <c r="AD145" s="247">
        <v>10</v>
      </c>
      <c r="AE145" s="247">
        <v>10</v>
      </c>
      <c r="AF145" s="247">
        <v>10</v>
      </c>
      <c r="AG145" s="247">
        <v>10</v>
      </c>
      <c r="AH145" s="247">
        <v>10</v>
      </c>
      <c r="AI145" s="247"/>
      <c r="AJ145" s="247"/>
      <c r="AK145" s="247"/>
      <c r="AL145" s="247"/>
      <c r="AM145" s="247">
        <f t="shared" si="19"/>
        <v>60</v>
      </c>
      <c r="AN145" s="247">
        <v>10</v>
      </c>
      <c r="AO145" s="247">
        <v>10</v>
      </c>
      <c r="AP145" s="247">
        <v>10</v>
      </c>
      <c r="AQ145" s="247">
        <v>10</v>
      </c>
      <c r="AR145" s="247">
        <v>10</v>
      </c>
      <c r="AS145" s="247">
        <f t="shared" si="17"/>
        <v>50</v>
      </c>
      <c r="AT145" s="247"/>
      <c r="AU145" s="247"/>
      <c r="AV145" s="247"/>
      <c r="AW145" s="247">
        <f t="shared" si="15"/>
        <v>0</v>
      </c>
      <c r="AX145" s="247"/>
      <c r="AY145" s="247"/>
      <c r="AZ145" s="247"/>
      <c r="BA145" s="247"/>
      <c r="BB145" s="247"/>
      <c r="BC145" s="247"/>
      <c r="BD145" s="247"/>
      <c r="BE145" s="247"/>
      <c r="BF145" s="116"/>
      <c r="BG145" s="248">
        <f t="shared" si="16"/>
        <v>0</v>
      </c>
      <c r="BH145" s="253">
        <f t="shared" si="18"/>
        <v>956</v>
      </c>
      <c r="BI145" s="38">
        <f>'10-φπα'!F145</f>
        <v>229.44</v>
      </c>
    </row>
    <row r="146" spans="1:61" s="19" customFormat="1">
      <c r="A146" s="28">
        <f>'1-συμβολαια'!A146</f>
        <v>0</v>
      </c>
      <c r="B146" s="246">
        <f>'1-συμβολαια'!C146</f>
        <v>0</v>
      </c>
      <c r="C146" s="257">
        <f>'5-αντίγραφα'!AF146</f>
        <v>26</v>
      </c>
      <c r="D146" s="257">
        <f>'5-αντίγραφα'!O146+'5-αντίγραφα'!S146+'5-αντίγραφα'!U146+'5-αντίγραφα'!AC146</f>
        <v>6</v>
      </c>
      <c r="E146" s="253">
        <f>'6-μεταγραφή'!P146</f>
        <v>40</v>
      </c>
      <c r="F146" s="253">
        <f>'6-μεταγραφή'!O146</f>
        <v>0</v>
      </c>
      <c r="G146" s="254">
        <f>'6-μεταγραφή'!Q146</f>
        <v>0</v>
      </c>
      <c r="H146" s="253">
        <f>'7-προςΔΟΥ'!U146</f>
        <v>50</v>
      </c>
      <c r="I146" s="253">
        <f>'7-προςΔΟΥ'!P146</f>
        <v>0</v>
      </c>
      <c r="J146" s="253">
        <f>'7-προςΔΟΥ'!V146</f>
        <v>200</v>
      </c>
      <c r="K146" s="116">
        <v>30</v>
      </c>
      <c r="L146" s="116">
        <v>30</v>
      </c>
      <c r="M146" s="247">
        <v>30</v>
      </c>
      <c r="N146" s="247">
        <v>60</v>
      </c>
      <c r="O146" s="247">
        <v>60</v>
      </c>
      <c r="P146" s="247">
        <v>60</v>
      </c>
      <c r="Q146" s="247">
        <v>60</v>
      </c>
      <c r="R146" s="247">
        <v>60</v>
      </c>
      <c r="S146" s="247">
        <v>60</v>
      </c>
      <c r="T146" s="247">
        <v>5</v>
      </c>
      <c r="U146" s="247">
        <v>72</v>
      </c>
      <c r="V146" s="247">
        <v>3</v>
      </c>
      <c r="W146" s="247"/>
      <c r="X146" s="247"/>
      <c r="Y146" s="247"/>
      <c r="Z146" s="247">
        <f t="shared" si="14"/>
        <v>530</v>
      </c>
      <c r="AA146" s="247"/>
      <c r="AB146" s="247">
        <v>10</v>
      </c>
      <c r="AC146" s="247">
        <v>10</v>
      </c>
      <c r="AD146" s="247">
        <v>10</v>
      </c>
      <c r="AE146" s="247">
        <v>10</v>
      </c>
      <c r="AF146" s="247">
        <v>10</v>
      </c>
      <c r="AG146" s="247">
        <v>10</v>
      </c>
      <c r="AH146" s="247">
        <v>10</v>
      </c>
      <c r="AI146" s="247"/>
      <c r="AJ146" s="247"/>
      <c r="AK146" s="247"/>
      <c r="AL146" s="247"/>
      <c r="AM146" s="247">
        <f t="shared" si="19"/>
        <v>60</v>
      </c>
      <c r="AN146" s="247">
        <v>10</v>
      </c>
      <c r="AO146" s="247">
        <v>10</v>
      </c>
      <c r="AP146" s="247">
        <v>10</v>
      </c>
      <c r="AQ146" s="247">
        <v>10</v>
      </c>
      <c r="AR146" s="247">
        <v>10</v>
      </c>
      <c r="AS146" s="247">
        <f t="shared" si="17"/>
        <v>50</v>
      </c>
      <c r="AT146" s="247"/>
      <c r="AU146" s="247"/>
      <c r="AV146" s="247"/>
      <c r="AW146" s="247">
        <f t="shared" si="15"/>
        <v>0</v>
      </c>
      <c r="AX146" s="247"/>
      <c r="AY146" s="247"/>
      <c r="AZ146" s="247"/>
      <c r="BA146" s="247"/>
      <c r="BB146" s="247"/>
      <c r="BC146" s="247"/>
      <c r="BD146" s="247"/>
      <c r="BE146" s="247"/>
      <c r="BF146" s="116"/>
      <c r="BG146" s="248">
        <f t="shared" si="16"/>
        <v>0</v>
      </c>
      <c r="BH146" s="253">
        <f t="shared" si="18"/>
        <v>956</v>
      </c>
      <c r="BI146" s="38">
        <f>'10-φπα'!F146</f>
        <v>229.44</v>
      </c>
    </row>
    <row r="147" spans="1:61" s="19" customFormat="1">
      <c r="A147" s="28">
        <f>'1-συμβολαια'!A147</f>
        <v>0</v>
      </c>
      <c r="B147" s="246">
        <f>'1-συμβολαια'!C147</f>
        <v>0</v>
      </c>
      <c r="C147" s="257">
        <f>'5-αντίγραφα'!AF147</f>
        <v>26</v>
      </c>
      <c r="D147" s="257">
        <f>'5-αντίγραφα'!O147+'5-αντίγραφα'!S147+'5-αντίγραφα'!U147+'5-αντίγραφα'!AC147</f>
        <v>6</v>
      </c>
      <c r="E147" s="253">
        <f>'6-μεταγραφή'!P147</f>
        <v>40</v>
      </c>
      <c r="F147" s="253">
        <f>'6-μεταγραφή'!O147</f>
        <v>0</v>
      </c>
      <c r="G147" s="254">
        <f>'6-μεταγραφή'!Q147</f>
        <v>0</v>
      </c>
      <c r="H147" s="253">
        <f>'7-προςΔΟΥ'!U147</f>
        <v>50</v>
      </c>
      <c r="I147" s="253">
        <f>'7-προςΔΟΥ'!P147</f>
        <v>0</v>
      </c>
      <c r="J147" s="253">
        <f>'7-προςΔΟΥ'!V147</f>
        <v>200</v>
      </c>
      <c r="K147" s="116">
        <v>30</v>
      </c>
      <c r="L147" s="116">
        <v>30</v>
      </c>
      <c r="M147" s="247">
        <v>30</v>
      </c>
      <c r="N147" s="247">
        <v>60</v>
      </c>
      <c r="O147" s="247">
        <v>60</v>
      </c>
      <c r="P147" s="247">
        <v>60</v>
      </c>
      <c r="Q147" s="247">
        <v>60</v>
      </c>
      <c r="R147" s="247">
        <v>60</v>
      </c>
      <c r="S147" s="247">
        <v>60</v>
      </c>
      <c r="T147" s="247">
        <v>5</v>
      </c>
      <c r="U147" s="247">
        <v>72</v>
      </c>
      <c r="V147" s="247">
        <v>3</v>
      </c>
      <c r="W147" s="247"/>
      <c r="X147" s="247"/>
      <c r="Y147" s="247"/>
      <c r="Z147" s="247">
        <f t="shared" si="14"/>
        <v>530</v>
      </c>
      <c r="AA147" s="247"/>
      <c r="AB147" s="247">
        <v>10</v>
      </c>
      <c r="AC147" s="247">
        <v>10</v>
      </c>
      <c r="AD147" s="247">
        <v>10</v>
      </c>
      <c r="AE147" s="247">
        <v>10</v>
      </c>
      <c r="AF147" s="247">
        <v>10</v>
      </c>
      <c r="AG147" s="247">
        <v>10</v>
      </c>
      <c r="AH147" s="247">
        <v>10</v>
      </c>
      <c r="AI147" s="247"/>
      <c r="AJ147" s="247"/>
      <c r="AK147" s="247"/>
      <c r="AL147" s="247"/>
      <c r="AM147" s="247">
        <f t="shared" si="19"/>
        <v>60</v>
      </c>
      <c r="AN147" s="247">
        <v>10</v>
      </c>
      <c r="AO147" s="247">
        <v>10</v>
      </c>
      <c r="AP147" s="247">
        <v>10</v>
      </c>
      <c r="AQ147" s="247">
        <v>10</v>
      </c>
      <c r="AR147" s="247">
        <v>10</v>
      </c>
      <c r="AS147" s="247">
        <f t="shared" si="17"/>
        <v>50</v>
      </c>
      <c r="AT147" s="247"/>
      <c r="AU147" s="247"/>
      <c r="AV147" s="247"/>
      <c r="AW147" s="247">
        <f t="shared" si="15"/>
        <v>0</v>
      </c>
      <c r="AX147" s="247"/>
      <c r="AY147" s="247"/>
      <c r="AZ147" s="247"/>
      <c r="BA147" s="247"/>
      <c r="BB147" s="247"/>
      <c r="BC147" s="247"/>
      <c r="BD147" s="247"/>
      <c r="BE147" s="247"/>
      <c r="BF147" s="116"/>
      <c r="BG147" s="248">
        <f t="shared" si="16"/>
        <v>0</v>
      </c>
      <c r="BH147" s="253">
        <f t="shared" si="18"/>
        <v>956</v>
      </c>
      <c r="BI147" s="38">
        <f>'10-φπα'!F147</f>
        <v>229.44</v>
      </c>
    </row>
    <row r="148" spans="1:61" s="19" customFormat="1">
      <c r="A148" s="28">
        <f>'1-συμβολαια'!A148</f>
        <v>0</v>
      </c>
      <c r="B148" s="246">
        <f>'1-συμβολαια'!C148</f>
        <v>0</v>
      </c>
      <c r="C148" s="257">
        <f>'5-αντίγραφα'!AF148</f>
        <v>26</v>
      </c>
      <c r="D148" s="257">
        <f>'5-αντίγραφα'!O148+'5-αντίγραφα'!S148+'5-αντίγραφα'!U148+'5-αντίγραφα'!AC148</f>
        <v>6</v>
      </c>
      <c r="E148" s="253">
        <f>'6-μεταγραφή'!P148</f>
        <v>40</v>
      </c>
      <c r="F148" s="253">
        <f>'6-μεταγραφή'!O148</f>
        <v>0</v>
      </c>
      <c r="G148" s="254">
        <f>'6-μεταγραφή'!Q148</f>
        <v>0</v>
      </c>
      <c r="H148" s="253">
        <f>'7-προςΔΟΥ'!U148</f>
        <v>50</v>
      </c>
      <c r="I148" s="253">
        <f>'7-προςΔΟΥ'!P148</f>
        <v>0</v>
      </c>
      <c r="J148" s="253">
        <f>'7-προςΔΟΥ'!V148</f>
        <v>200</v>
      </c>
      <c r="K148" s="116">
        <v>30</v>
      </c>
      <c r="L148" s="116">
        <v>30</v>
      </c>
      <c r="M148" s="247">
        <v>30</v>
      </c>
      <c r="N148" s="247">
        <v>60</v>
      </c>
      <c r="O148" s="247">
        <v>60</v>
      </c>
      <c r="P148" s="247">
        <v>60</v>
      </c>
      <c r="Q148" s="247">
        <v>60</v>
      </c>
      <c r="R148" s="247">
        <v>60</v>
      </c>
      <c r="S148" s="247">
        <v>60</v>
      </c>
      <c r="T148" s="247">
        <v>5</v>
      </c>
      <c r="U148" s="247">
        <v>72</v>
      </c>
      <c r="V148" s="247">
        <v>3</v>
      </c>
      <c r="W148" s="247"/>
      <c r="X148" s="247"/>
      <c r="Y148" s="247"/>
      <c r="Z148" s="247">
        <f t="shared" si="14"/>
        <v>530</v>
      </c>
      <c r="AA148" s="247"/>
      <c r="AB148" s="247">
        <v>10</v>
      </c>
      <c r="AC148" s="247">
        <v>10</v>
      </c>
      <c r="AD148" s="247">
        <v>10</v>
      </c>
      <c r="AE148" s="247">
        <v>10</v>
      </c>
      <c r="AF148" s="247">
        <v>10</v>
      </c>
      <c r="AG148" s="247">
        <v>10</v>
      </c>
      <c r="AH148" s="247">
        <v>10</v>
      </c>
      <c r="AI148" s="247"/>
      <c r="AJ148" s="247"/>
      <c r="AK148" s="247"/>
      <c r="AL148" s="247"/>
      <c r="AM148" s="247">
        <f t="shared" si="19"/>
        <v>60</v>
      </c>
      <c r="AN148" s="247">
        <v>10</v>
      </c>
      <c r="AO148" s="247">
        <v>10</v>
      </c>
      <c r="AP148" s="247">
        <v>10</v>
      </c>
      <c r="AQ148" s="247">
        <v>10</v>
      </c>
      <c r="AR148" s="247">
        <v>10</v>
      </c>
      <c r="AS148" s="247">
        <f t="shared" si="17"/>
        <v>50</v>
      </c>
      <c r="AT148" s="247"/>
      <c r="AU148" s="247"/>
      <c r="AV148" s="247"/>
      <c r="AW148" s="247">
        <f t="shared" si="15"/>
        <v>0</v>
      </c>
      <c r="AX148" s="247"/>
      <c r="AY148" s="247"/>
      <c r="AZ148" s="247"/>
      <c r="BA148" s="247"/>
      <c r="BB148" s="247"/>
      <c r="BC148" s="247"/>
      <c r="BD148" s="247"/>
      <c r="BE148" s="247"/>
      <c r="BF148" s="116"/>
      <c r="BG148" s="248">
        <f t="shared" si="16"/>
        <v>0</v>
      </c>
      <c r="BH148" s="253">
        <f t="shared" si="18"/>
        <v>956</v>
      </c>
      <c r="BI148" s="38">
        <f>'10-φπα'!F148</f>
        <v>229.44</v>
      </c>
    </row>
    <row r="149" spans="1:61" s="19" customFormat="1">
      <c r="A149" s="28">
        <f>'1-συμβολαια'!A149</f>
        <v>0</v>
      </c>
      <c r="B149" s="246">
        <f>'1-συμβολαια'!C149</f>
        <v>0</v>
      </c>
      <c r="C149" s="257">
        <f>'5-αντίγραφα'!AF149</f>
        <v>26</v>
      </c>
      <c r="D149" s="257">
        <f>'5-αντίγραφα'!O149+'5-αντίγραφα'!S149+'5-αντίγραφα'!U149+'5-αντίγραφα'!AC149</f>
        <v>6</v>
      </c>
      <c r="E149" s="253">
        <f>'6-μεταγραφή'!P149</f>
        <v>40</v>
      </c>
      <c r="F149" s="253">
        <f>'6-μεταγραφή'!O149</f>
        <v>0</v>
      </c>
      <c r="G149" s="254">
        <f>'6-μεταγραφή'!Q149</f>
        <v>0</v>
      </c>
      <c r="H149" s="253">
        <f>'7-προςΔΟΥ'!U149</f>
        <v>50</v>
      </c>
      <c r="I149" s="253">
        <f>'7-προςΔΟΥ'!P149</f>
        <v>0</v>
      </c>
      <c r="J149" s="253">
        <f>'7-προςΔΟΥ'!V149</f>
        <v>200</v>
      </c>
      <c r="K149" s="116">
        <v>30</v>
      </c>
      <c r="L149" s="116">
        <v>30</v>
      </c>
      <c r="M149" s="247">
        <v>30</v>
      </c>
      <c r="N149" s="247">
        <v>60</v>
      </c>
      <c r="O149" s="247">
        <v>60</v>
      </c>
      <c r="P149" s="247">
        <v>60</v>
      </c>
      <c r="Q149" s="247">
        <v>60</v>
      </c>
      <c r="R149" s="247">
        <v>60</v>
      </c>
      <c r="S149" s="247">
        <v>60</v>
      </c>
      <c r="T149" s="247">
        <v>5</v>
      </c>
      <c r="U149" s="247">
        <v>72</v>
      </c>
      <c r="V149" s="247">
        <v>3</v>
      </c>
      <c r="W149" s="247"/>
      <c r="X149" s="247"/>
      <c r="Y149" s="247"/>
      <c r="Z149" s="247">
        <f t="shared" si="14"/>
        <v>530</v>
      </c>
      <c r="AA149" s="247"/>
      <c r="AB149" s="247">
        <v>10</v>
      </c>
      <c r="AC149" s="247">
        <v>10</v>
      </c>
      <c r="AD149" s="247">
        <v>10</v>
      </c>
      <c r="AE149" s="247">
        <v>10</v>
      </c>
      <c r="AF149" s="247">
        <v>10</v>
      </c>
      <c r="AG149" s="247">
        <v>10</v>
      </c>
      <c r="AH149" s="247">
        <v>10</v>
      </c>
      <c r="AI149" s="247"/>
      <c r="AJ149" s="247"/>
      <c r="AK149" s="247"/>
      <c r="AL149" s="247"/>
      <c r="AM149" s="247">
        <f t="shared" si="19"/>
        <v>60</v>
      </c>
      <c r="AN149" s="247">
        <v>10</v>
      </c>
      <c r="AO149" s="247">
        <v>10</v>
      </c>
      <c r="AP149" s="247">
        <v>10</v>
      </c>
      <c r="AQ149" s="247">
        <v>10</v>
      </c>
      <c r="AR149" s="247">
        <v>10</v>
      </c>
      <c r="AS149" s="247">
        <f t="shared" si="17"/>
        <v>50</v>
      </c>
      <c r="AT149" s="247"/>
      <c r="AU149" s="247"/>
      <c r="AV149" s="247"/>
      <c r="AW149" s="247">
        <f t="shared" si="15"/>
        <v>0</v>
      </c>
      <c r="AX149" s="247"/>
      <c r="AY149" s="247"/>
      <c r="AZ149" s="247"/>
      <c r="BA149" s="247"/>
      <c r="BB149" s="247"/>
      <c r="BC149" s="247"/>
      <c r="BD149" s="247"/>
      <c r="BE149" s="247"/>
      <c r="BF149" s="116"/>
      <c r="BG149" s="248">
        <f t="shared" si="16"/>
        <v>0</v>
      </c>
      <c r="BH149" s="253">
        <f t="shared" si="18"/>
        <v>956</v>
      </c>
      <c r="BI149" s="38">
        <f>'10-φπα'!F149</f>
        <v>229.44</v>
      </c>
    </row>
    <row r="150" spans="1:61" s="19" customFormat="1">
      <c r="A150" s="28">
        <f>'1-συμβολαια'!A150</f>
        <v>0</v>
      </c>
      <c r="B150" s="246">
        <f>'1-συμβολαια'!C150</f>
        <v>0</v>
      </c>
      <c r="C150" s="257">
        <f>'5-αντίγραφα'!AF150</f>
        <v>26</v>
      </c>
      <c r="D150" s="257">
        <f>'5-αντίγραφα'!O150+'5-αντίγραφα'!S150+'5-αντίγραφα'!U150+'5-αντίγραφα'!AC150</f>
        <v>6</v>
      </c>
      <c r="E150" s="253">
        <f>'6-μεταγραφή'!P150</f>
        <v>40</v>
      </c>
      <c r="F150" s="253">
        <f>'6-μεταγραφή'!O150</f>
        <v>0</v>
      </c>
      <c r="G150" s="254">
        <f>'6-μεταγραφή'!Q150</f>
        <v>0</v>
      </c>
      <c r="H150" s="253">
        <f>'7-προςΔΟΥ'!U150</f>
        <v>50</v>
      </c>
      <c r="I150" s="253">
        <f>'7-προςΔΟΥ'!P150</f>
        <v>0</v>
      </c>
      <c r="J150" s="253">
        <f>'7-προςΔΟΥ'!V150</f>
        <v>200</v>
      </c>
      <c r="K150" s="116">
        <v>30</v>
      </c>
      <c r="L150" s="116">
        <v>30</v>
      </c>
      <c r="M150" s="247">
        <v>30</v>
      </c>
      <c r="N150" s="247">
        <v>60</v>
      </c>
      <c r="O150" s="247">
        <v>60</v>
      </c>
      <c r="P150" s="247">
        <v>60</v>
      </c>
      <c r="Q150" s="247">
        <v>60</v>
      </c>
      <c r="R150" s="247">
        <v>60</v>
      </c>
      <c r="S150" s="247">
        <v>60</v>
      </c>
      <c r="T150" s="247">
        <v>5</v>
      </c>
      <c r="U150" s="247">
        <v>72</v>
      </c>
      <c r="V150" s="247">
        <v>3</v>
      </c>
      <c r="W150" s="247"/>
      <c r="X150" s="247"/>
      <c r="Y150" s="247"/>
      <c r="Z150" s="247">
        <f t="shared" si="14"/>
        <v>530</v>
      </c>
      <c r="AA150" s="247"/>
      <c r="AB150" s="247">
        <v>10</v>
      </c>
      <c r="AC150" s="247">
        <v>10</v>
      </c>
      <c r="AD150" s="247">
        <v>10</v>
      </c>
      <c r="AE150" s="247">
        <v>10</v>
      </c>
      <c r="AF150" s="247">
        <v>10</v>
      </c>
      <c r="AG150" s="247">
        <v>10</v>
      </c>
      <c r="AH150" s="247">
        <v>10</v>
      </c>
      <c r="AI150" s="247"/>
      <c r="AJ150" s="247"/>
      <c r="AK150" s="247"/>
      <c r="AL150" s="247"/>
      <c r="AM150" s="247">
        <f t="shared" si="19"/>
        <v>60</v>
      </c>
      <c r="AN150" s="247">
        <v>10</v>
      </c>
      <c r="AO150" s="247">
        <v>10</v>
      </c>
      <c r="AP150" s="247">
        <v>10</v>
      </c>
      <c r="AQ150" s="247">
        <v>10</v>
      </c>
      <c r="AR150" s="247">
        <v>10</v>
      </c>
      <c r="AS150" s="247">
        <f t="shared" si="17"/>
        <v>50</v>
      </c>
      <c r="AT150" s="247"/>
      <c r="AU150" s="247"/>
      <c r="AV150" s="247"/>
      <c r="AW150" s="247">
        <f t="shared" si="15"/>
        <v>0</v>
      </c>
      <c r="AX150" s="247"/>
      <c r="AY150" s="247"/>
      <c r="AZ150" s="247"/>
      <c r="BA150" s="247"/>
      <c r="BB150" s="247"/>
      <c r="BC150" s="247"/>
      <c r="BD150" s="247"/>
      <c r="BE150" s="247"/>
      <c r="BF150" s="116"/>
      <c r="BG150" s="248">
        <f t="shared" si="16"/>
        <v>0</v>
      </c>
      <c r="BH150" s="253">
        <f t="shared" si="18"/>
        <v>956</v>
      </c>
      <c r="BI150" s="38">
        <f>'10-φπα'!F150</f>
        <v>229.44</v>
      </c>
    </row>
    <row r="151" spans="1:61" s="19" customFormat="1">
      <c r="A151" s="28">
        <f>'1-συμβολαια'!A151</f>
        <v>0</v>
      </c>
      <c r="B151" s="246">
        <f>'1-συμβολαια'!C151</f>
        <v>0</v>
      </c>
      <c r="C151" s="257">
        <f>'5-αντίγραφα'!AF151</f>
        <v>26</v>
      </c>
      <c r="D151" s="257">
        <f>'5-αντίγραφα'!O151+'5-αντίγραφα'!S151+'5-αντίγραφα'!U151+'5-αντίγραφα'!AC151</f>
        <v>6</v>
      </c>
      <c r="E151" s="253">
        <f>'6-μεταγραφή'!P151</f>
        <v>40</v>
      </c>
      <c r="F151" s="253">
        <f>'6-μεταγραφή'!O151</f>
        <v>0</v>
      </c>
      <c r="G151" s="254">
        <f>'6-μεταγραφή'!Q151</f>
        <v>0</v>
      </c>
      <c r="H151" s="253">
        <f>'7-προςΔΟΥ'!U151</f>
        <v>50</v>
      </c>
      <c r="I151" s="253">
        <f>'7-προςΔΟΥ'!P151</f>
        <v>0</v>
      </c>
      <c r="J151" s="253">
        <f>'7-προςΔΟΥ'!V151</f>
        <v>200</v>
      </c>
      <c r="K151" s="116">
        <v>30</v>
      </c>
      <c r="L151" s="116">
        <v>30</v>
      </c>
      <c r="M151" s="247">
        <v>30</v>
      </c>
      <c r="N151" s="247">
        <v>60</v>
      </c>
      <c r="O151" s="247">
        <v>60</v>
      </c>
      <c r="P151" s="247">
        <v>60</v>
      </c>
      <c r="Q151" s="247">
        <v>60</v>
      </c>
      <c r="R151" s="247">
        <v>60</v>
      </c>
      <c r="S151" s="247">
        <v>60</v>
      </c>
      <c r="T151" s="247">
        <v>5</v>
      </c>
      <c r="U151" s="247">
        <v>72</v>
      </c>
      <c r="V151" s="247">
        <v>3</v>
      </c>
      <c r="W151" s="247"/>
      <c r="X151" s="247"/>
      <c r="Y151" s="247"/>
      <c r="Z151" s="247">
        <f t="shared" si="14"/>
        <v>530</v>
      </c>
      <c r="AA151" s="247"/>
      <c r="AB151" s="247">
        <v>10</v>
      </c>
      <c r="AC151" s="247">
        <v>10</v>
      </c>
      <c r="AD151" s="247">
        <v>10</v>
      </c>
      <c r="AE151" s="247">
        <v>10</v>
      </c>
      <c r="AF151" s="247">
        <v>10</v>
      </c>
      <c r="AG151" s="247">
        <v>10</v>
      </c>
      <c r="AH151" s="247">
        <v>10</v>
      </c>
      <c r="AI151" s="247"/>
      <c r="AJ151" s="247"/>
      <c r="AK151" s="247"/>
      <c r="AL151" s="247"/>
      <c r="AM151" s="247">
        <f t="shared" si="19"/>
        <v>60</v>
      </c>
      <c r="AN151" s="247">
        <v>10</v>
      </c>
      <c r="AO151" s="247">
        <v>10</v>
      </c>
      <c r="AP151" s="247">
        <v>10</v>
      </c>
      <c r="AQ151" s="247">
        <v>10</v>
      </c>
      <c r="AR151" s="247">
        <v>10</v>
      </c>
      <c r="AS151" s="247">
        <f t="shared" si="17"/>
        <v>50</v>
      </c>
      <c r="AT151" s="247"/>
      <c r="AU151" s="247"/>
      <c r="AV151" s="247"/>
      <c r="AW151" s="247">
        <f t="shared" si="15"/>
        <v>0</v>
      </c>
      <c r="AX151" s="247"/>
      <c r="AY151" s="247"/>
      <c r="AZ151" s="247"/>
      <c r="BA151" s="247"/>
      <c r="BB151" s="247"/>
      <c r="BC151" s="247"/>
      <c r="BD151" s="247"/>
      <c r="BE151" s="247"/>
      <c r="BF151" s="116"/>
      <c r="BG151" s="248">
        <f t="shared" si="16"/>
        <v>0</v>
      </c>
      <c r="BH151" s="253">
        <f t="shared" si="18"/>
        <v>956</v>
      </c>
      <c r="BI151" s="38">
        <f>'10-φπα'!F151</f>
        <v>229.44</v>
      </c>
    </row>
    <row r="152" spans="1:61" s="19" customFormat="1">
      <c r="A152" s="28">
        <f>'1-συμβολαια'!A152</f>
        <v>0</v>
      </c>
      <c r="B152" s="246">
        <f>'1-συμβολαια'!C152</f>
        <v>0</v>
      </c>
      <c r="C152" s="257">
        <f>'5-αντίγραφα'!AF152</f>
        <v>26</v>
      </c>
      <c r="D152" s="257">
        <f>'5-αντίγραφα'!O152+'5-αντίγραφα'!S152+'5-αντίγραφα'!U152+'5-αντίγραφα'!AC152</f>
        <v>6</v>
      </c>
      <c r="E152" s="253">
        <f>'6-μεταγραφή'!P152</f>
        <v>40</v>
      </c>
      <c r="F152" s="253">
        <f>'6-μεταγραφή'!O152</f>
        <v>0</v>
      </c>
      <c r="G152" s="254">
        <f>'6-μεταγραφή'!Q152</f>
        <v>0</v>
      </c>
      <c r="H152" s="253">
        <f>'7-προςΔΟΥ'!U152</f>
        <v>50</v>
      </c>
      <c r="I152" s="253">
        <f>'7-προςΔΟΥ'!P152</f>
        <v>0</v>
      </c>
      <c r="J152" s="253">
        <f>'7-προςΔΟΥ'!V152</f>
        <v>200</v>
      </c>
      <c r="K152" s="116">
        <v>30</v>
      </c>
      <c r="L152" s="116">
        <v>30</v>
      </c>
      <c r="M152" s="247">
        <v>30</v>
      </c>
      <c r="N152" s="247">
        <v>60</v>
      </c>
      <c r="O152" s="247">
        <v>60</v>
      </c>
      <c r="P152" s="247">
        <v>60</v>
      </c>
      <c r="Q152" s="247">
        <v>60</v>
      </c>
      <c r="R152" s="247">
        <v>60</v>
      </c>
      <c r="S152" s="247">
        <v>60</v>
      </c>
      <c r="T152" s="247">
        <v>5</v>
      </c>
      <c r="U152" s="247">
        <v>72</v>
      </c>
      <c r="V152" s="247">
        <v>3</v>
      </c>
      <c r="W152" s="247"/>
      <c r="X152" s="247"/>
      <c r="Y152" s="247"/>
      <c r="Z152" s="247">
        <f t="shared" si="14"/>
        <v>530</v>
      </c>
      <c r="AA152" s="247"/>
      <c r="AB152" s="247">
        <v>10</v>
      </c>
      <c r="AC152" s="247">
        <v>10</v>
      </c>
      <c r="AD152" s="247">
        <v>10</v>
      </c>
      <c r="AE152" s="247">
        <v>10</v>
      </c>
      <c r="AF152" s="247">
        <v>10</v>
      </c>
      <c r="AG152" s="247">
        <v>10</v>
      </c>
      <c r="AH152" s="247">
        <v>10</v>
      </c>
      <c r="AI152" s="247"/>
      <c r="AJ152" s="247"/>
      <c r="AK152" s="247"/>
      <c r="AL152" s="247"/>
      <c r="AM152" s="247">
        <f t="shared" si="19"/>
        <v>60</v>
      </c>
      <c r="AN152" s="247">
        <v>10</v>
      </c>
      <c r="AO152" s="247">
        <v>10</v>
      </c>
      <c r="AP152" s="247">
        <v>10</v>
      </c>
      <c r="AQ152" s="247">
        <v>10</v>
      </c>
      <c r="AR152" s="247">
        <v>10</v>
      </c>
      <c r="AS152" s="247">
        <f t="shared" si="17"/>
        <v>50</v>
      </c>
      <c r="AT152" s="247"/>
      <c r="AU152" s="247"/>
      <c r="AV152" s="247"/>
      <c r="AW152" s="247">
        <f t="shared" si="15"/>
        <v>0</v>
      </c>
      <c r="AX152" s="247"/>
      <c r="AY152" s="247"/>
      <c r="AZ152" s="247"/>
      <c r="BA152" s="247"/>
      <c r="BB152" s="247"/>
      <c r="BC152" s="247"/>
      <c r="BD152" s="247"/>
      <c r="BE152" s="247"/>
      <c r="BF152" s="116"/>
      <c r="BG152" s="248">
        <f t="shared" si="16"/>
        <v>0</v>
      </c>
      <c r="BH152" s="253">
        <f t="shared" si="18"/>
        <v>956</v>
      </c>
      <c r="BI152" s="38">
        <f>'10-φπα'!F152</f>
        <v>229.44</v>
      </c>
    </row>
    <row r="153" spans="1:61" s="19" customFormat="1">
      <c r="A153" s="28">
        <f>'1-συμβολαια'!A153</f>
        <v>0</v>
      </c>
      <c r="B153" s="246">
        <f>'1-συμβολαια'!C153</f>
        <v>0</v>
      </c>
      <c r="C153" s="257">
        <f>'5-αντίγραφα'!AF153</f>
        <v>26</v>
      </c>
      <c r="D153" s="257">
        <f>'5-αντίγραφα'!O153+'5-αντίγραφα'!S153+'5-αντίγραφα'!U153+'5-αντίγραφα'!AC153</f>
        <v>6</v>
      </c>
      <c r="E153" s="253">
        <f>'6-μεταγραφή'!P153</f>
        <v>40</v>
      </c>
      <c r="F153" s="253">
        <f>'6-μεταγραφή'!O153</f>
        <v>0</v>
      </c>
      <c r="G153" s="254">
        <f>'6-μεταγραφή'!Q153</f>
        <v>0</v>
      </c>
      <c r="H153" s="253">
        <f>'7-προςΔΟΥ'!U153</f>
        <v>50</v>
      </c>
      <c r="I153" s="253">
        <f>'7-προςΔΟΥ'!P153</f>
        <v>0</v>
      </c>
      <c r="J153" s="253">
        <f>'7-προςΔΟΥ'!V153</f>
        <v>200</v>
      </c>
      <c r="K153" s="116">
        <v>30</v>
      </c>
      <c r="L153" s="116">
        <v>30</v>
      </c>
      <c r="M153" s="247">
        <v>30</v>
      </c>
      <c r="N153" s="247">
        <v>60</v>
      </c>
      <c r="O153" s="247">
        <v>60</v>
      </c>
      <c r="P153" s="247">
        <v>60</v>
      </c>
      <c r="Q153" s="247">
        <v>60</v>
      </c>
      <c r="R153" s="247">
        <v>60</v>
      </c>
      <c r="S153" s="247">
        <v>60</v>
      </c>
      <c r="T153" s="247">
        <v>5</v>
      </c>
      <c r="U153" s="247">
        <v>72</v>
      </c>
      <c r="V153" s="247">
        <v>3</v>
      </c>
      <c r="W153" s="247"/>
      <c r="X153" s="247"/>
      <c r="Y153" s="247"/>
      <c r="Z153" s="247">
        <f t="shared" si="14"/>
        <v>530</v>
      </c>
      <c r="AA153" s="247"/>
      <c r="AB153" s="247">
        <v>10</v>
      </c>
      <c r="AC153" s="247">
        <v>10</v>
      </c>
      <c r="AD153" s="247">
        <v>10</v>
      </c>
      <c r="AE153" s="247">
        <v>10</v>
      </c>
      <c r="AF153" s="247">
        <v>10</v>
      </c>
      <c r="AG153" s="247">
        <v>10</v>
      </c>
      <c r="AH153" s="247">
        <v>10</v>
      </c>
      <c r="AI153" s="247"/>
      <c r="AJ153" s="247"/>
      <c r="AK153" s="247"/>
      <c r="AL153" s="247"/>
      <c r="AM153" s="247">
        <f t="shared" si="19"/>
        <v>60</v>
      </c>
      <c r="AN153" s="247">
        <v>10</v>
      </c>
      <c r="AO153" s="247">
        <v>10</v>
      </c>
      <c r="AP153" s="247">
        <v>10</v>
      </c>
      <c r="AQ153" s="247">
        <v>10</v>
      </c>
      <c r="AR153" s="247">
        <v>10</v>
      </c>
      <c r="AS153" s="247">
        <f t="shared" si="17"/>
        <v>50</v>
      </c>
      <c r="AT153" s="247"/>
      <c r="AU153" s="247"/>
      <c r="AV153" s="247"/>
      <c r="AW153" s="247">
        <f t="shared" si="15"/>
        <v>0</v>
      </c>
      <c r="AX153" s="247"/>
      <c r="AY153" s="247"/>
      <c r="AZ153" s="247"/>
      <c r="BA153" s="247"/>
      <c r="BB153" s="247"/>
      <c r="BC153" s="247"/>
      <c r="BD153" s="247"/>
      <c r="BE153" s="247"/>
      <c r="BF153" s="116"/>
      <c r="BG153" s="248">
        <f t="shared" si="16"/>
        <v>0</v>
      </c>
      <c r="BH153" s="253">
        <f t="shared" si="18"/>
        <v>956</v>
      </c>
      <c r="BI153" s="38">
        <f>'10-φπα'!F153</f>
        <v>229.44</v>
      </c>
    </row>
    <row r="154" spans="1:61" s="19" customFormat="1">
      <c r="A154" s="28">
        <f>'1-συμβολαια'!A154</f>
        <v>0</v>
      </c>
      <c r="B154" s="246">
        <f>'1-συμβολαια'!C154</f>
        <v>0</v>
      </c>
      <c r="C154" s="257">
        <f>'5-αντίγραφα'!AF154</f>
        <v>26</v>
      </c>
      <c r="D154" s="257">
        <f>'5-αντίγραφα'!O154+'5-αντίγραφα'!S154+'5-αντίγραφα'!U154+'5-αντίγραφα'!AC154</f>
        <v>6</v>
      </c>
      <c r="E154" s="253">
        <f>'6-μεταγραφή'!P154</f>
        <v>40</v>
      </c>
      <c r="F154" s="253">
        <f>'6-μεταγραφή'!O154</f>
        <v>0</v>
      </c>
      <c r="G154" s="254">
        <f>'6-μεταγραφή'!Q154</f>
        <v>0</v>
      </c>
      <c r="H154" s="253">
        <f>'7-προςΔΟΥ'!U154</f>
        <v>50</v>
      </c>
      <c r="I154" s="253">
        <f>'7-προςΔΟΥ'!P154</f>
        <v>0</v>
      </c>
      <c r="J154" s="253">
        <f>'7-προςΔΟΥ'!V154</f>
        <v>200</v>
      </c>
      <c r="K154" s="116">
        <v>30</v>
      </c>
      <c r="L154" s="116">
        <v>30</v>
      </c>
      <c r="M154" s="247">
        <v>30</v>
      </c>
      <c r="N154" s="247">
        <v>60</v>
      </c>
      <c r="O154" s="247">
        <v>60</v>
      </c>
      <c r="P154" s="247">
        <v>60</v>
      </c>
      <c r="Q154" s="247">
        <v>60</v>
      </c>
      <c r="R154" s="247">
        <v>60</v>
      </c>
      <c r="S154" s="247">
        <v>60</v>
      </c>
      <c r="T154" s="247">
        <v>5</v>
      </c>
      <c r="U154" s="247">
        <v>72</v>
      </c>
      <c r="V154" s="247">
        <v>3</v>
      </c>
      <c r="W154" s="247"/>
      <c r="X154" s="247"/>
      <c r="Y154" s="247"/>
      <c r="Z154" s="247">
        <f t="shared" si="14"/>
        <v>530</v>
      </c>
      <c r="AA154" s="247"/>
      <c r="AB154" s="247">
        <v>10</v>
      </c>
      <c r="AC154" s="247">
        <v>10</v>
      </c>
      <c r="AD154" s="247">
        <v>10</v>
      </c>
      <c r="AE154" s="247">
        <v>10</v>
      </c>
      <c r="AF154" s="247">
        <v>10</v>
      </c>
      <c r="AG154" s="247">
        <v>10</v>
      </c>
      <c r="AH154" s="247">
        <v>10</v>
      </c>
      <c r="AI154" s="247"/>
      <c r="AJ154" s="247"/>
      <c r="AK154" s="247"/>
      <c r="AL154" s="247"/>
      <c r="AM154" s="247">
        <f t="shared" si="19"/>
        <v>60</v>
      </c>
      <c r="AN154" s="247">
        <v>10</v>
      </c>
      <c r="AO154" s="247">
        <v>10</v>
      </c>
      <c r="AP154" s="247">
        <v>10</v>
      </c>
      <c r="AQ154" s="247">
        <v>10</v>
      </c>
      <c r="AR154" s="247">
        <v>10</v>
      </c>
      <c r="AS154" s="247">
        <f t="shared" si="17"/>
        <v>50</v>
      </c>
      <c r="AT154" s="247"/>
      <c r="AU154" s="247"/>
      <c r="AV154" s="247"/>
      <c r="AW154" s="247">
        <f t="shared" si="15"/>
        <v>0</v>
      </c>
      <c r="AX154" s="247"/>
      <c r="AY154" s="247"/>
      <c r="AZ154" s="247"/>
      <c r="BA154" s="247"/>
      <c r="BB154" s="247"/>
      <c r="BC154" s="247"/>
      <c r="BD154" s="247"/>
      <c r="BE154" s="247"/>
      <c r="BF154" s="116"/>
      <c r="BG154" s="248">
        <f t="shared" si="16"/>
        <v>0</v>
      </c>
      <c r="BH154" s="253">
        <f t="shared" si="18"/>
        <v>956</v>
      </c>
      <c r="BI154" s="38">
        <f>'10-φπα'!F154</f>
        <v>229.44</v>
      </c>
    </row>
    <row r="155" spans="1:61" s="19" customFormat="1">
      <c r="A155" s="28">
        <f>'1-συμβολαια'!A155</f>
        <v>0</v>
      </c>
      <c r="B155" s="246">
        <f>'1-συμβολαια'!C155</f>
        <v>0</v>
      </c>
      <c r="C155" s="257">
        <f>'5-αντίγραφα'!AF155</f>
        <v>26</v>
      </c>
      <c r="D155" s="257">
        <f>'5-αντίγραφα'!O155+'5-αντίγραφα'!S155+'5-αντίγραφα'!U155+'5-αντίγραφα'!AC155</f>
        <v>6</v>
      </c>
      <c r="E155" s="253">
        <f>'6-μεταγραφή'!P155</f>
        <v>40</v>
      </c>
      <c r="F155" s="253">
        <f>'6-μεταγραφή'!O155</f>
        <v>0</v>
      </c>
      <c r="G155" s="254">
        <f>'6-μεταγραφή'!Q155</f>
        <v>0</v>
      </c>
      <c r="H155" s="253">
        <f>'7-προςΔΟΥ'!U155</f>
        <v>50</v>
      </c>
      <c r="I155" s="253">
        <f>'7-προςΔΟΥ'!P155</f>
        <v>0</v>
      </c>
      <c r="J155" s="253">
        <f>'7-προςΔΟΥ'!V155</f>
        <v>200</v>
      </c>
      <c r="K155" s="116">
        <v>30</v>
      </c>
      <c r="L155" s="116">
        <v>30</v>
      </c>
      <c r="M155" s="247">
        <v>30</v>
      </c>
      <c r="N155" s="247">
        <v>60</v>
      </c>
      <c r="O155" s="247">
        <v>60</v>
      </c>
      <c r="P155" s="247">
        <v>60</v>
      </c>
      <c r="Q155" s="247">
        <v>60</v>
      </c>
      <c r="R155" s="247">
        <v>60</v>
      </c>
      <c r="S155" s="247">
        <v>60</v>
      </c>
      <c r="T155" s="247">
        <v>5</v>
      </c>
      <c r="U155" s="247">
        <v>72</v>
      </c>
      <c r="V155" s="247">
        <v>3</v>
      </c>
      <c r="W155" s="247"/>
      <c r="X155" s="247"/>
      <c r="Y155" s="247"/>
      <c r="Z155" s="247">
        <f t="shared" si="14"/>
        <v>530</v>
      </c>
      <c r="AA155" s="247"/>
      <c r="AB155" s="247">
        <v>10</v>
      </c>
      <c r="AC155" s="247">
        <v>10</v>
      </c>
      <c r="AD155" s="247">
        <v>10</v>
      </c>
      <c r="AE155" s="247">
        <v>10</v>
      </c>
      <c r="AF155" s="247">
        <v>10</v>
      </c>
      <c r="AG155" s="247">
        <v>10</v>
      </c>
      <c r="AH155" s="247">
        <v>10</v>
      </c>
      <c r="AI155" s="247"/>
      <c r="AJ155" s="247"/>
      <c r="AK155" s="247"/>
      <c r="AL155" s="247"/>
      <c r="AM155" s="247">
        <f t="shared" si="19"/>
        <v>60</v>
      </c>
      <c r="AN155" s="247">
        <v>10</v>
      </c>
      <c r="AO155" s="247">
        <v>10</v>
      </c>
      <c r="AP155" s="247">
        <v>10</v>
      </c>
      <c r="AQ155" s="247">
        <v>10</v>
      </c>
      <c r="AR155" s="247">
        <v>10</v>
      </c>
      <c r="AS155" s="247">
        <f t="shared" si="17"/>
        <v>50</v>
      </c>
      <c r="AT155" s="247"/>
      <c r="AU155" s="247"/>
      <c r="AV155" s="247"/>
      <c r="AW155" s="247">
        <f t="shared" si="15"/>
        <v>0</v>
      </c>
      <c r="AX155" s="247"/>
      <c r="AY155" s="247"/>
      <c r="AZ155" s="247"/>
      <c r="BA155" s="247"/>
      <c r="BB155" s="247"/>
      <c r="BC155" s="247"/>
      <c r="BD155" s="247"/>
      <c r="BE155" s="247"/>
      <c r="BF155" s="116"/>
      <c r="BG155" s="248">
        <f t="shared" si="16"/>
        <v>0</v>
      </c>
      <c r="BH155" s="253">
        <f t="shared" si="18"/>
        <v>956</v>
      </c>
      <c r="BI155" s="38">
        <f>'10-φπα'!F155</f>
        <v>229.44</v>
      </c>
    </row>
    <row r="156" spans="1:61" s="19" customFormat="1">
      <c r="A156" s="28">
        <f>'1-συμβολαια'!A156</f>
        <v>0</v>
      </c>
      <c r="B156" s="246">
        <f>'1-συμβολαια'!C156</f>
        <v>0</v>
      </c>
      <c r="C156" s="257">
        <f>'5-αντίγραφα'!AF156</f>
        <v>26</v>
      </c>
      <c r="D156" s="257">
        <f>'5-αντίγραφα'!O156+'5-αντίγραφα'!S156+'5-αντίγραφα'!U156+'5-αντίγραφα'!AC156</f>
        <v>6</v>
      </c>
      <c r="E156" s="253">
        <f>'6-μεταγραφή'!P156</f>
        <v>40</v>
      </c>
      <c r="F156" s="253">
        <f>'6-μεταγραφή'!O156</f>
        <v>0</v>
      </c>
      <c r="G156" s="254">
        <f>'6-μεταγραφή'!Q156</f>
        <v>0</v>
      </c>
      <c r="H156" s="253">
        <f>'7-προςΔΟΥ'!U156</f>
        <v>50</v>
      </c>
      <c r="I156" s="253">
        <f>'7-προςΔΟΥ'!P156</f>
        <v>0</v>
      </c>
      <c r="J156" s="253">
        <f>'7-προςΔΟΥ'!V156</f>
        <v>200</v>
      </c>
      <c r="K156" s="116">
        <v>30</v>
      </c>
      <c r="L156" s="116">
        <v>30</v>
      </c>
      <c r="M156" s="247">
        <v>30</v>
      </c>
      <c r="N156" s="247">
        <v>60</v>
      </c>
      <c r="O156" s="247">
        <v>60</v>
      </c>
      <c r="P156" s="247">
        <v>60</v>
      </c>
      <c r="Q156" s="247">
        <v>60</v>
      </c>
      <c r="R156" s="247">
        <v>60</v>
      </c>
      <c r="S156" s="247">
        <v>60</v>
      </c>
      <c r="T156" s="247">
        <v>5</v>
      </c>
      <c r="U156" s="247">
        <v>72</v>
      </c>
      <c r="V156" s="247">
        <v>3</v>
      </c>
      <c r="W156" s="247"/>
      <c r="X156" s="247"/>
      <c r="Y156" s="247"/>
      <c r="Z156" s="247">
        <f t="shared" si="14"/>
        <v>530</v>
      </c>
      <c r="AA156" s="247"/>
      <c r="AB156" s="247">
        <v>10</v>
      </c>
      <c r="AC156" s="247">
        <v>10</v>
      </c>
      <c r="AD156" s="247">
        <v>10</v>
      </c>
      <c r="AE156" s="247">
        <v>10</v>
      </c>
      <c r="AF156" s="247">
        <v>10</v>
      </c>
      <c r="AG156" s="247">
        <v>10</v>
      </c>
      <c r="AH156" s="247">
        <v>10</v>
      </c>
      <c r="AI156" s="247"/>
      <c r="AJ156" s="247"/>
      <c r="AK156" s="247"/>
      <c r="AL156" s="247"/>
      <c r="AM156" s="247">
        <f t="shared" si="19"/>
        <v>60</v>
      </c>
      <c r="AN156" s="247">
        <v>10</v>
      </c>
      <c r="AO156" s="247">
        <v>10</v>
      </c>
      <c r="AP156" s="247">
        <v>10</v>
      </c>
      <c r="AQ156" s="247">
        <v>10</v>
      </c>
      <c r="AR156" s="247">
        <v>10</v>
      </c>
      <c r="AS156" s="247">
        <f t="shared" si="17"/>
        <v>50</v>
      </c>
      <c r="AT156" s="247"/>
      <c r="AU156" s="247"/>
      <c r="AV156" s="247"/>
      <c r="AW156" s="247">
        <f t="shared" si="15"/>
        <v>0</v>
      </c>
      <c r="AX156" s="247"/>
      <c r="AY156" s="247"/>
      <c r="AZ156" s="247"/>
      <c r="BA156" s="247"/>
      <c r="BB156" s="247"/>
      <c r="BC156" s="247"/>
      <c r="BD156" s="247"/>
      <c r="BE156" s="247"/>
      <c r="BF156" s="116"/>
      <c r="BG156" s="248">
        <f t="shared" si="16"/>
        <v>0</v>
      </c>
      <c r="BH156" s="253">
        <f t="shared" si="18"/>
        <v>956</v>
      </c>
      <c r="BI156" s="38">
        <f>'10-φπα'!F156</f>
        <v>229.44</v>
      </c>
    </row>
    <row r="157" spans="1:61" s="19" customFormat="1">
      <c r="A157" s="28">
        <f>'1-συμβολαια'!A157</f>
        <v>0</v>
      </c>
      <c r="B157" s="246">
        <f>'1-συμβολαια'!C157</f>
        <v>0</v>
      </c>
      <c r="C157" s="257">
        <f>'5-αντίγραφα'!AF157</f>
        <v>26</v>
      </c>
      <c r="D157" s="257">
        <f>'5-αντίγραφα'!O157+'5-αντίγραφα'!S157+'5-αντίγραφα'!U157+'5-αντίγραφα'!AC157</f>
        <v>6</v>
      </c>
      <c r="E157" s="253">
        <f>'6-μεταγραφή'!P157</f>
        <v>40</v>
      </c>
      <c r="F157" s="253">
        <f>'6-μεταγραφή'!O157</f>
        <v>0</v>
      </c>
      <c r="G157" s="254">
        <f>'6-μεταγραφή'!Q157</f>
        <v>0</v>
      </c>
      <c r="H157" s="253">
        <f>'7-προςΔΟΥ'!U157</f>
        <v>50</v>
      </c>
      <c r="I157" s="253">
        <f>'7-προςΔΟΥ'!P157</f>
        <v>0</v>
      </c>
      <c r="J157" s="253">
        <f>'7-προςΔΟΥ'!V157</f>
        <v>200</v>
      </c>
      <c r="K157" s="116">
        <v>30</v>
      </c>
      <c r="L157" s="116">
        <v>30</v>
      </c>
      <c r="M157" s="247">
        <v>30</v>
      </c>
      <c r="N157" s="247">
        <v>60</v>
      </c>
      <c r="O157" s="247">
        <v>60</v>
      </c>
      <c r="P157" s="247">
        <v>60</v>
      </c>
      <c r="Q157" s="247">
        <v>60</v>
      </c>
      <c r="R157" s="247">
        <v>60</v>
      </c>
      <c r="S157" s="247">
        <v>60</v>
      </c>
      <c r="T157" s="247">
        <v>5</v>
      </c>
      <c r="U157" s="247">
        <v>72</v>
      </c>
      <c r="V157" s="247">
        <v>3</v>
      </c>
      <c r="W157" s="247"/>
      <c r="X157" s="247"/>
      <c r="Y157" s="247"/>
      <c r="Z157" s="247">
        <f t="shared" si="14"/>
        <v>530</v>
      </c>
      <c r="AA157" s="247"/>
      <c r="AB157" s="247">
        <v>10</v>
      </c>
      <c r="AC157" s="247">
        <v>10</v>
      </c>
      <c r="AD157" s="247">
        <v>10</v>
      </c>
      <c r="AE157" s="247">
        <v>10</v>
      </c>
      <c r="AF157" s="247">
        <v>10</v>
      </c>
      <c r="AG157" s="247">
        <v>10</v>
      </c>
      <c r="AH157" s="247">
        <v>10</v>
      </c>
      <c r="AI157" s="247"/>
      <c r="AJ157" s="247"/>
      <c r="AK157" s="247"/>
      <c r="AL157" s="247"/>
      <c r="AM157" s="247">
        <f t="shared" si="19"/>
        <v>60</v>
      </c>
      <c r="AN157" s="247">
        <v>10</v>
      </c>
      <c r="AO157" s="247">
        <v>10</v>
      </c>
      <c r="AP157" s="247">
        <v>10</v>
      </c>
      <c r="AQ157" s="247">
        <v>10</v>
      </c>
      <c r="AR157" s="247">
        <v>10</v>
      </c>
      <c r="AS157" s="247">
        <f t="shared" si="17"/>
        <v>50</v>
      </c>
      <c r="AT157" s="247"/>
      <c r="AU157" s="247"/>
      <c r="AV157" s="247"/>
      <c r="AW157" s="247">
        <f t="shared" si="15"/>
        <v>0</v>
      </c>
      <c r="AX157" s="247"/>
      <c r="AY157" s="247"/>
      <c r="AZ157" s="247"/>
      <c r="BA157" s="247"/>
      <c r="BB157" s="247"/>
      <c r="BC157" s="247"/>
      <c r="BD157" s="247"/>
      <c r="BE157" s="247"/>
      <c r="BF157" s="116"/>
      <c r="BG157" s="248">
        <f t="shared" si="16"/>
        <v>0</v>
      </c>
      <c r="BH157" s="253">
        <f t="shared" si="18"/>
        <v>956</v>
      </c>
      <c r="BI157" s="38">
        <f>'10-φπα'!F157</f>
        <v>229.44</v>
      </c>
    </row>
    <row r="158" spans="1:61" s="19" customFormat="1">
      <c r="A158" s="28">
        <f>'1-συμβολαια'!A158</f>
        <v>0</v>
      </c>
      <c r="B158" s="246">
        <f>'1-συμβολαια'!C158</f>
        <v>0</v>
      </c>
      <c r="C158" s="257">
        <f>'5-αντίγραφα'!AF158</f>
        <v>26</v>
      </c>
      <c r="D158" s="257">
        <f>'5-αντίγραφα'!O158+'5-αντίγραφα'!S158+'5-αντίγραφα'!U158+'5-αντίγραφα'!AC158</f>
        <v>6</v>
      </c>
      <c r="E158" s="253">
        <f>'6-μεταγραφή'!P158</f>
        <v>40</v>
      </c>
      <c r="F158" s="253">
        <f>'6-μεταγραφή'!O158</f>
        <v>0</v>
      </c>
      <c r="G158" s="254">
        <f>'6-μεταγραφή'!Q158</f>
        <v>0</v>
      </c>
      <c r="H158" s="253">
        <f>'7-προςΔΟΥ'!U158</f>
        <v>50</v>
      </c>
      <c r="I158" s="253">
        <f>'7-προςΔΟΥ'!P158</f>
        <v>0</v>
      </c>
      <c r="J158" s="253">
        <f>'7-προςΔΟΥ'!V158</f>
        <v>200</v>
      </c>
      <c r="K158" s="116">
        <v>30</v>
      </c>
      <c r="L158" s="116">
        <v>30</v>
      </c>
      <c r="M158" s="247">
        <v>30</v>
      </c>
      <c r="N158" s="247">
        <v>60</v>
      </c>
      <c r="O158" s="247">
        <v>60</v>
      </c>
      <c r="P158" s="247">
        <v>60</v>
      </c>
      <c r="Q158" s="247">
        <v>60</v>
      </c>
      <c r="R158" s="247">
        <v>60</v>
      </c>
      <c r="S158" s="247">
        <v>60</v>
      </c>
      <c r="T158" s="247">
        <v>5</v>
      </c>
      <c r="U158" s="247">
        <v>72</v>
      </c>
      <c r="V158" s="247">
        <v>3</v>
      </c>
      <c r="W158" s="247"/>
      <c r="X158" s="247"/>
      <c r="Y158" s="247"/>
      <c r="Z158" s="247">
        <f t="shared" si="14"/>
        <v>530</v>
      </c>
      <c r="AA158" s="247"/>
      <c r="AB158" s="247">
        <v>10</v>
      </c>
      <c r="AC158" s="247">
        <v>10</v>
      </c>
      <c r="AD158" s="247">
        <v>10</v>
      </c>
      <c r="AE158" s="247">
        <v>10</v>
      </c>
      <c r="AF158" s="247">
        <v>10</v>
      </c>
      <c r="AG158" s="247">
        <v>10</v>
      </c>
      <c r="AH158" s="247">
        <v>10</v>
      </c>
      <c r="AI158" s="247"/>
      <c r="AJ158" s="247"/>
      <c r="AK158" s="247"/>
      <c r="AL158" s="247"/>
      <c r="AM158" s="247">
        <f t="shared" si="19"/>
        <v>60</v>
      </c>
      <c r="AN158" s="247">
        <v>10</v>
      </c>
      <c r="AO158" s="247">
        <v>10</v>
      </c>
      <c r="AP158" s="247">
        <v>10</v>
      </c>
      <c r="AQ158" s="247">
        <v>10</v>
      </c>
      <c r="AR158" s="247">
        <v>10</v>
      </c>
      <c r="AS158" s="247">
        <f t="shared" si="17"/>
        <v>50</v>
      </c>
      <c r="AT158" s="247"/>
      <c r="AU158" s="247"/>
      <c r="AV158" s="247"/>
      <c r="AW158" s="247">
        <f t="shared" si="15"/>
        <v>0</v>
      </c>
      <c r="AX158" s="247"/>
      <c r="AY158" s="247"/>
      <c r="AZ158" s="247"/>
      <c r="BA158" s="247"/>
      <c r="BB158" s="247"/>
      <c r="BC158" s="247"/>
      <c r="BD158" s="247"/>
      <c r="BE158" s="247"/>
      <c r="BF158" s="116"/>
      <c r="BG158" s="248">
        <f t="shared" si="16"/>
        <v>0</v>
      </c>
      <c r="BH158" s="253">
        <f t="shared" si="18"/>
        <v>956</v>
      </c>
      <c r="BI158" s="38">
        <f>'10-φπα'!F158</f>
        <v>229.44</v>
      </c>
    </row>
    <row r="159" spans="1:61" s="19" customFormat="1">
      <c r="A159" s="28">
        <f>'1-συμβολαια'!A159</f>
        <v>0</v>
      </c>
      <c r="B159" s="246">
        <f>'1-συμβολαια'!C159</f>
        <v>0</v>
      </c>
      <c r="C159" s="257">
        <f>'5-αντίγραφα'!AF159</f>
        <v>26</v>
      </c>
      <c r="D159" s="257">
        <f>'5-αντίγραφα'!O159+'5-αντίγραφα'!S159+'5-αντίγραφα'!U159+'5-αντίγραφα'!AC159</f>
        <v>6</v>
      </c>
      <c r="E159" s="253">
        <f>'6-μεταγραφή'!P159</f>
        <v>40</v>
      </c>
      <c r="F159" s="253">
        <f>'6-μεταγραφή'!O159</f>
        <v>0</v>
      </c>
      <c r="G159" s="254">
        <f>'6-μεταγραφή'!Q159</f>
        <v>0</v>
      </c>
      <c r="H159" s="253">
        <f>'7-προςΔΟΥ'!U159</f>
        <v>50</v>
      </c>
      <c r="I159" s="253">
        <f>'7-προςΔΟΥ'!P159</f>
        <v>0</v>
      </c>
      <c r="J159" s="253">
        <f>'7-προςΔΟΥ'!V159</f>
        <v>200</v>
      </c>
      <c r="K159" s="116">
        <v>30</v>
      </c>
      <c r="L159" s="116">
        <v>30</v>
      </c>
      <c r="M159" s="247">
        <v>30</v>
      </c>
      <c r="N159" s="247">
        <v>60</v>
      </c>
      <c r="O159" s="247">
        <v>60</v>
      </c>
      <c r="P159" s="247">
        <v>60</v>
      </c>
      <c r="Q159" s="247">
        <v>60</v>
      </c>
      <c r="R159" s="247">
        <v>60</v>
      </c>
      <c r="S159" s="247">
        <v>60</v>
      </c>
      <c r="T159" s="247">
        <v>5</v>
      </c>
      <c r="U159" s="247">
        <v>72</v>
      </c>
      <c r="V159" s="247">
        <v>3</v>
      </c>
      <c r="W159" s="247"/>
      <c r="X159" s="247"/>
      <c r="Y159" s="247"/>
      <c r="Z159" s="247">
        <f t="shared" si="14"/>
        <v>530</v>
      </c>
      <c r="AA159" s="247"/>
      <c r="AB159" s="247">
        <v>10</v>
      </c>
      <c r="AC159" s="247">
        <v>10</v>
      </c>
      <c r="AD159" s="247">
        <v>10</v>
      </c>
      <c r="AE159" s="247">
        <v>10</v>
      </c>
      <c r="AF159" s="247">
        <v>10</v>
      </c>
      <c r="AG159" s="247">
        <v>10</v>
      </c>
      <c r="AH159" s="247">
        <v>10</v>
      </c>
      <c r="AI159" s="247"/>
      <c r="AJ159" s="247"/>
      <c r="AK159" s="247"/>
      <c r="AL159" s="247"/>
      <c r="AM159" s="247">
        <f t="shared" si="19"/>
        <v>60</v>
      </c>
      <c r="AN159" s="247">
        <v>10</v>
      </c>
      <c r="AO159" s="247">
        <v>10</v>
      </c>
      <c r="AP159" s="247">
        <v>10</v>
      </c>
      <c r="AQ159" s="247">
        <v>10</v>
      </c>
      <c r="AR159" s="247">
        <v>10</v>
      </c>
      <c r="AS159" s="247">
        <f t="shared" si="17"/>
        <v>50</v>
      </c>
      <c r="AT159" s="247"/>
      <c r="AU159" s="247"/>
      <c r="AV159" s="247"/>
      <c r="AW159" s="247">
        <f t="shared" si="15"/>
        <v>0</v>
      </c>
      <c r="AX159" s="247"/>
      <c r="AY159" s="247"/>
      <c r="AZ159" s="247"/>
      <c r="BA159" s="247"/>
      <c r="BB159" s="247"/>
      <c r="BC159" s="247"/>
      <c r="BD159" s="247"/>
      <c r="BE159" s="247"/>
      <c r="BF159" s="116"/>
      <c r="BG159" s="248">
        <f t="shared" si="16"/>
        <v>0</v>
      </c>
      <c r="BH159" s="253">
        <f t="shared" si="18"/>
        <v>956</v>
      </c>
      <c r="BI159" s="38">
        <f>'10-φπα'!F159</f>
        <v>229.44</v>
      </c>
    </row>
    <row r="160" spans="1:61" s="19" customFormat="1">
      <c r="A160" s="28">
        <f>'1-συμβολαια'!A160</f>
        <v>0</v>
      </c>
      <c r="B160" s="246">
        <f>'1-συμβολαια'!C160</f>
        <v>0</v>
      </c>
      <c r="C160" s="257">
        <f>'5-αντίγραφα'!AF160</f>
        <v>26</v>
      </c>
      <c r="D160" s="257">
        <f>'5-αντίγραφα'!O160+'5-αντίγραφα'!S160+'5-αντίγραφα'!U160+'5-αντίγραφα'!AC160</f>
        <v>6</v>
      </c>
      <c r="E160" s="253">
        <f>'6-μεταγραφή'!P160</f>
        <v>40</v>
      </c>
      <c r="F160" s="253">
        <f>'6-μεταγραφή'!O160</f>
        <v>0</v>
      </c>
      <c r="G160" s="254">
        <f>'6-μεταγραφή'!Q160</f>
        <v>0</v>
      </c>
      <c r="H160" s="253">
        <f>'7-προςΔΟΥ'!U160</f>
        <v>50</v>
      </c>
      <c r="I160" s="253">
        <f>'7-προςΔΟΥ'!P160</f>
        <v>0</v>
      </c>
      <c r="J160" s="253">
        <f>'7-προςΔΟΥ'!V160</f>
        <v>200</v>
      </c>
      <c r="K160" s="116">
        <v>30</v>
      </c>
      <c r="L160" s="116">
        <v>30</v>
      </c>
      <c r="M160" s="247">
        <v>30</v>
      </c>
      <c r="N160" s="247">
        <v>60</v>
      </c>
      <c r="O160" s="247">
        <v>60</v>
      </c>
      <c r="P160" s="247">
        <v>60</v>
      </c>
      <c r="Q160" s="247">
        <v>60</v>
      </c>
      <c r="R160" s="247">
        <v>60</v>
      </c>
      <c r="S160" s="247">
        <v>60</v>
      </c>
      <c r="T160" s="247">
        <v>5</v>
      </c>
      <c r="U160" s="247">
        <v>72</v>
      </c>
      <c r="V160" s="247">
        <v>3</v>
      </c>
      <c r="W160" s="247"/>
      <c r="X160" s="247"/>
      <c r="Y160" s="247"/>
      <c r="Z160" s="247">
        <f t="shared" si="14"/>
        <v>530</v>
      </c>
      <c r="AA160" s="247"/>
      <c r="AB160" s="247">
        <v>10</v>
      </c>
      <c r="AC160" s="247">
        <v>10</v>
      </c>
      <c r="AD160" s="247">
        <v>10</v>
      </c>
      <c r="AE160" s="247">
        <v>10</v>
      </c>
      <c r="AF160" s="247">
        <v>10</v>
      </c>
      <c r="AG160" s="247">
        <v>10</v>
      </c>
      <c r="AH160" s="247">
        <v>10</v>
      </c>
      <c r="AI160" s="247"/>
      <c r="AJ160" s="247"/>
      <c r="AK160" s="247"/>
      <c r="AL160" s="247"/>
      <c r="AM160" s="247">
        <f t="shared" si="19"/>
        <v>60</v>
      </c>
      <c r="AN160" s="247">
        <v>10</v>
      </c>
      <c r="AO160" s="247">
        <v>10</v>
      </c>
      <c r="AP160" s="247">
        <v>10</v>
      </c>
      <c r="AQ160" s="247">
        <v>10</v>
      </c>
      <c r="AR160" s="247">
        <v>10</v>
      </c>
      <c r="AS160" s="247">
        <f t="shared" si="17"/>
        <v>50</v>
      </c>
      <c r="AT160" s="247"/>
      <c r="AU160" s="247"/>
      <c r="AV160" s="247"/>
      <c r="AW160" s="247">
        <f t="shared" si="15"/>
        <v>0</v>
      </c>
      <c r="AX160" s="247"/>
      <c r="AY160" s="247"/>
      <c r="AZ160" s="247"/>
      <c r="BA160" s="247"/>
      <c r="BB160" s="247"/>
      <c r="BC160" s="247"/>
      <c r="BD160" s="247"/>
      <c r="BE160" s="247"/>
      <c r="BF160" s="116"/>
      <c r="BG160" s="248">
        <f t="shared" si="16"/>
        <v>0</v>
      </c>
      <c r="BH160" s="253">
        <f t="shared" si="18"/>
        <v>956</v>
      </c>
      <c r="BI160" s="38">
        <f>'10-φπα'!F160</f>
        <v>229.44</v>
      </c>
    </row>
    <row r="161" spans="1:61" s="19" customFormat="1">
      <c r="A161" s="28">
        <f>'1-συμβολαια'!A161</f>
        <v>0</v>
      </c>
      <c r="B161" s="246">
        <f>'1-συμβολαια'!C161</f>
        <v>0</v>
      </c>
      <c r="C161" s="257">
        <f>'5-αντίγραφα'!AF161</f>
        <v>26</v>
      </c>
      <c r="D161" s="257">
        <f>'5-αντίγραφα'!O161+'5-αντίγραφα'!S161+'5-αντίγραφα'!U161+'5-αντίγραφα'!AC161</f>
        <v>6</v>
      </c>
      <c r="E161" s="253">
        <f>'6-μεταγραφή'!P161</f>
        <v>40</v>
      </c>
      <c r="F161" s="253">
        <f>'6-μεταγραφή'!O161</f>
        <v>0</v>
      </c>
      <c r="G161" s="254">
        <f>'6-μεταγραφή'!Q161</f>
        <v>0</v>
      </c>
      <c r="H161" s="253">
        <f>'7-προςΔΟΥ'!U161</f>
        <v>50</v>
      </c>
      <c r="I161" s="253">
        <f>'7-προςΔΟΥ'!P161</f>
        <v>0</v>
      </c>
      <c r="J161" s="253">
        <f>'7-προςΔΟΥ'!V161</f>
        <v>200</v>
      </c>
      <c r="K161" s="116">
        <v>30</v>
      </c>
      <c r="L161" s="116">
        <v>30</v>
      </c>
      <c r="M161" s="247">
        <v>30</v>
      </c>
      <c r="N161" s="247">
        <v>60</v>
      </c>
      <c r="O161" s="247">
        <v>60</v>
      </c>
      <c r="P161" s="247">
        <v>60</v>
      </c>
      <c r="Q161" s="247">
        <v>60</v>
      </c>
      <c r="R161" s="247">
        <v>60</v>
      </c>
      <c r="S161" s="247">
        <v>60</v>
      </c>
      <c r="T161" s="247">
        <v>5</v>
      </c>
      <c r="U161" s="247">
        <v>72</v>
      </c>
      <c r="V161" s="247">
        <v>3</v>
      </c>
      <c r="W161" s="247"/>
      <c r="X161" s="247"/>
      <c r="Y161" s="247"/>
      <c r="Z161" s="247">
        <f t="shared" si="14"/>
        <v>530</v>
      </c>
      <c r="AA161" s="247"/>
      <c r="AB161" s="247">
        <v>10</v>
      </c>
      <c r="AC161" s="247">
        <v>10</v>
      </c>
      <c r="AD161" s="247">
        <v>10</v>
      </c>
      <c r="AE161" s="247">
        <v>10</v>
      </c>
      <c r="AF161" s="247">
        <v>10</v>
      </c>
      <c r="AG161" s="247">
        <v>10</v>
      </c>
      <c r="AH161" s="247">
        <v>10</v>
      </c>
      <c r="AI161" s="247"/>
      <c r="AJ161" s="247"/>
      <c r="AK161" s="247"/>
      <c r="AL161" s="247"/>
      <c r="AM161" s="247">
        <f t="shared" si="19"/>
        <v>60</v>
      </c>
      <c r="AN161" s="247">
        <v>10</v>
      </c>
      <c r="AO161" s="247">
        <v>10</v>
      </c>
      <c r="AP161" s="247">
        <v>10</v>
      </c>
      <c r="AQ161" s="247">
        <v>10</v>
      </c>
      <c r="AR161" s="247">
        <v>10</v>
      </c>
      <c r="AS161" s="247">
        <f t="shared" si="17"/>
        <v>50</v>
      </c>
      <c r="AT161" s="247"/>
      <c r="AU161" s="247"/>
      <c r="AV161" s="247"/>
      <c r="AW161" s="247">
        <f t="shared" si="15"/>
        <v>0</v>
      </c>
      <c r="AX161" s="247"/>
      <c r="AY161" s="247"/>
      <c r="AZ161" s="247"/>
      <c r="BA161" s="247"/>
      <c r="BB161" s="247"/>
      <c r="BC161" s="247"/>
      <c r="BD161" s="247"/>
      <c r="BE161" s="247"/>
      <c r="BF161" s="116"/>
      <c r="BG161" s="248">
        <f t="shared" si="16"/>
        <v>0</v>
      </c>
      <c r="BH161" s="253">
        <f t="shared" si="18"/>
        <v>956</v>
      </c>
      <c r="BI161" s="38">
        <f>'10-φπα'!F161</f>
        <v>229.44</v>
      </c>
    </row>
    <row r="162" spans="1:61" s="19" customFormat="1">
      <c r="A162" s="28">
        <f>'1-συμβολαια'!A162</f>
        <v>0</v>
      </c>
      <c r="B162" s="246">
        <f>'1-συμβολαια'!C162</f>
        <v>0</v>
      </c>
      <c r="C162" s="257">
        <f>'5-αντίγραφα'!AF162</f>
        <v>26</v>
      </c>
      <c r="D162" s="257">
        <f>'5-αντίγραφα'!O162+'5-αντίγραφα'!S162+'5-αντίγραφα'!U162+'5-αντίγραφα'!AC162</f>
        <v>6</v>
      </c>
      <c r="E162" s="253">
        <f>'6-μεταγραφή'!P162</f>
        <v>40</v>
      </c>
      <c r="F162" s="253">
        <f>'6-μεταγραφή'!O162</f>
        <v>0</v>
      </c>
      <c r="G162" s="254">
        <f>'6-μεταγραφή'!Q162</f>
        <v>0</v>
      </c>
      <c r="H162" s="253">
        <f>'7-προςΔΟΥ'!U162</f>
        <v>50</v>
      </c>
      <c r="I162" s="253">
        <f>'7-προςΔΟΥ'!P162</f>
        <v>0</v>
      </c>
      <c r="J162" s="253">
        <f>'7-προςΔΟΥ'!V162</f>
        <v>200</v>
      </c>
      <c r="K162" s="116">
        <v>30</v>
      </c>
      <c r="L162" s="116">
        <v>30</v>
      </c>
      <c r="M162" s="247">
        <v>30</v>
      </c>
      <c r="N162" s="247">
        <v>60</v>
      </c>
      <c r="O162" s="247">
        <v>60</v>
      </c>
      <c r="P162" s="247">
        <v>60</v>
      </c>
      <c r="Q162" s="247">
        <v>60</v>
      </c>
      <c r="R162" s="247">
        <v>60</v>
      </c>
      <c r="S162" s="247">
        <v>60</v>
      </c>
      <c r="T162" s="247">
        <v>5</v>
      </c>
      <c r="U162" s="247">
        <v>72</v>
      </c>
      <c r="V162" s="247">
        <v>3</v>
      </c>
      <c r="W162" s="247"/>
      <c r="X162" s="247"/>
      <c r="Y162" s="247"/>
      <c r="Z162" s="247">
        <f t="shared" si="14"/>
        <v>530</v>
      </c>
      <c r="AA162" s="247"/>
      <c r="AB162" s="247">
        <v>10</v>
      </c>
      <c r="AC162" s="247">
        <v>10</v>
      </c>
      <c r="AD162" s="247">
        <v>10</v>
      </c>
      <c r="AE162" s="247">
        <v>10</v>
      </c>
      <c r="AF162" s="247">
        <v>10</v>
      </c>
      <c r="AG162" s="247">
        <v>10</v>
      </c>
      <c r="AH162" s="247">
        <v>10</v>
      </c>
      <c r="AI162" s="247"/>
      <c r="AJ162" s="247"/>
      <c r="AK162" s="247"/>
      <c r="AL162" s="247"/>
      <c r="AM162" s="247">
        <f t="shared" si="19"/>
        <v>60</v>
      </c>
      <c r="AN162" s="247">
        <v>10</v>
      </c>
      <c r="AO162" s="247">
        <v>10</v>
      </c>
      <c r="AP162" s="247">
        <v>10</v>
      </c>
      <c r="AQ162" s="247">
        <v>10</v>
      </c>
      <c r="AR162" s="247">
        <v>10</v>
      </c>
      <c r="AS162" s="247">
        <f t="shared" si="17"/>
        <v>50</v>
      </c>
      <c r="AT162" s="247"/>
      <c r="AU162" s="247"/>
      <c r="AV162" s="247"/>
      <c r="AW162" s="247">
        <f t="shared" si="15"/>
        <v>0</v>
      </c>
      <c r="AX162" s="247"/>
      <c r="AY162" s="247"/>
      <c r="AZ162" s="247"/>
      <c r="BA162" s="247"/>
      <c r="BB162" s="247"/>
      <c r="BC162" s="247"/>
      <c r="BD162" s="247"/>
      <c r="BE162" s="247"/>
      <c r="BF162" s="116"/>
      <c r="BG162" s="248">
        <f t="shared" si="16"/>
        <v>0</v>
      </c>
      <c r="BH162" s="253">
        <f t="shared" si="18"/>
        <v>956</v>
      </c>
      <c r="BI162" s="38">
        <f>'10-φπα'!F162</f>
        <v>229.44</v>
      </c>
    </row>
    <row r="163" spans="1:61" s="19" customFormat="1">
      <c r="A163" s="28">
        <f>'1-συμβολαια'!A163</f>
        <v>0</v>
      </c>
      <c r="B163" s="246">
        <f>'1-συμβολαια'!C163</f>
        <v>0</v>
      </c>
      <c r="C163" s="257">
        <f>'5-αντίγραφα'!AF163</f>
        <v>26</v>
      </c>
      <c r="D163" s="257">
        <f>'5-αντίγραφα'!O163+'5-αντίγραφα'!S163+'5-αντίγραφα'!U163+'5-αντίγραφα'!AC163</f>
        <v>6</v>
      </c>
      <c r="E163" s="253">
        <f>'6-μεταγραφή'!P163</f>
        <v>40</v>
      </c>
      <c r="F163" s="253">
        <f>'6-μεταγραφή'!O163</f>
        <v>0</v>
      </c>
      <c r="G163" s="254">
        <f>'6-μεταγραφή'!Q163</f>
        <v>0</v>
      </c>
      <c r="H163" s="253">
        <f>'7-προςΔΟΥ'!U163</f>
        <v>50</v>
      </c>
      <c r="I163" s="253">
        <f>'7-προςΔΟΥ'!P163</f>
        <v>0</v>
      </c>
      <c r="J163" s="253">
        <f>'7-προςΔΟΥ'!V163</f>
        <v>200</v>
      </c>
      <c r="K163" s="116">
        <v>30</v>
      </c>
      <c r="L163" s="116">
        <v>30</v>
      </c>
      <c r="M163" s="247">
        <v>30</v>
      </c>
      <c r="N163" s="247">
        <v>60</v>
      </c>
      <c r="O163" s="247">
        <v>60</v>
      </c>
      <c r="P163" s="247">
        <v>60</v>
      </c>
      <c r="Q163" s="247">
        <v>60</v>
      </c>
      <c r="R163" s="247">
        <v>60</v>
      </c>
      <c r="S163" s="247">
        <v>60</v>
      </c>
      <c r="T163" s="247">
        <v>5</v>
      </c>
      <c r="U163" s="247">
        <v>72</v>
      </c>
      <c r="V163" s="247">
        <v>3</v>
      </c>
      <c r="W163" s="247"/>
      <c r="X163" s="247"/>
      <c r="Y163" s="247"/>
      <c r="Z163" s="247">
        <f t="shared" si="14"/>
        <v>530</v>
      </c>
      <c r="AA163" s="247"/>
      <c r="AB163" s="247">
        <v>10</v>
      </c>
      <c r="AC163" s="247">
        <v>10</v>
      </c>
      <c r="AD163" s="247">
        <v>10</v>
      </c>
      <c r="AE163" s="247">
        <v>10</v>
      </c>
      <c r="AF163" s="247">
        <v>10</v>
      </c>
      <c r="AG163" s="247">
        <v>10</v>
      </c>
      <c r="AH163" s="247">
        <v>10</v>
      </c>
      <c r="AI163" s="247"/>
      <c r="AJ163" s="247"/>
      <c r="AK163" s="247"/>
      <c r="AL163" s="247"/>
      <c r="AM163" s="247">
        <f t="shared" si="19"/>
        <v>60</v>
      </c>
      <c r="AN163" s="247">
        <v>10</v>
      </c>
      <c r="AO163" s="247">
        <v>10</v>
      </c>
      <c r="AP163" s="247">
        <v>10</v>
      </c>
      <c r="AQ163" s="247">
        <v>10</v>
      </c>
      <c r="AR163" s="247">
        <v>10</v>
      </c>
      <c r="AS163" s="247">
        <f t="shared" si="17"/>
        <v>50</v>
      </c>
      <c r="AT163" s="247"/>
      <c r="AU163" s="247"/>
      <c r="AV163" s="247"/>
      <c r="AW163" s="247">
        <f t="shared" si="15"/>
        <v>0</v>
      </c>
      <c r="AX163" s="247"/>
      <c r="AY163" s="247"/>
      <c r="AZ163" s="247"/>
      <c r="BA163" s="247"/>
      <c r="BB163" s="247"/>
      <c r="BC163" s="247"/>
      <c r="BD163" s="247"/>
      <c r="BE163" s="247"/>
      <c r="BF163" s="116"/>
      <c r="BG163" s="248">
        <f t="shared" si="16"/>
        <v>0</v>
      </c>
      <c r="BH163" s="253">
        <f t="shared" si="18"/>
        <v>956</v>
      </c>
      <c r="BI163" s="38">
        <f>'10-φπα'!F163</f>
        <v>229.44</v>
      </c>
    </row>
    <row r="164" spans="1:61" s="19" customFormat="1">
      <c r="A164" s="28">
        <f>'1-συμβολαια'!A164</f>
        <v>0</v>
      </c>
      <c r="B164" s="246">
        <f>'1-συμβολαια'!C164</f>
        <v>0</v>
      </c>
      <c r="C164" s="257">
        <f>'5-αντίγραφα'!AF164</f>
        <v>26</v>
      </c>
      <c r="D164" s="257">
        <f>'5-αντίγραφα'!O164+'5-αντίγραφα'!S164+'5-αντίγραφα'!U164+'5-αντίγραφα'!AC164</f>
        <v>6</v>
      </c>
      <c r="E164" s="253">
        <f>'6-μεταγραφή'!P164</f>
        <v>40</v>
      </c>
      <c r="F164" s="253">
        <f>'6-μεταγραφή'!O164</f>
        <v>0</v>
      </c>
      <c r="G164" s="254">
        <f>'6-μεταγραφή'!Q164</f>
        <v>0</v>
      </c>
      <c r="H164" s="253">
        <f>'7-προςΔΟΥ'!U164</f>
        <v>50</v>
      </c>
      <c r="I164" s="253">
        <f>'7-προςΔΟΥ'!P164</f>
        <v>0</v>
      </c>
      <c r="J164" s="253">
        <f>'7-προςΔΟΥ'!V164</f>
        <v>200</v>
      </c>
      <c r="K164" s="116">
        <v>30</v>
      </c>
      <c r="L164" s="116">
        <v>30</v>
      </c>
      <c r="M164" s="247">
        <v>30</v>
      </c>
      <c r="N164" s="247">
        <v>60</v>
      </c>
      <c r="O164" s="247">
        <v>60</v>
      </c>
      <c r="P164" s="247">
        <v>60</v>
      </c>
      <c r="Q164" s="247">
        <v>60</v>
      </c>
      <c r="R164" s="247">
        <v>60</v>
      </c>
      <c r="S164" s="247">
        <v>60</v>
      </c>
      <c r="T164" s="247">
        <v>5</v>
      </c>
      <c r="U164" s="247">
        <v>72</v>
      </c>
      <c r="V164" s="247">
        <v>3</v>
      </c>
      <c r="W164" s="247"/>
      <c r="X164" s="247"/>
      <c r="Y164" s="247"/>
      <c r="Z164" s="247">
        <f t="shared" si="14"/>
        <v>530</v>
      </c>
      <c r="AA164" s="247"/>
      <c r="AB164" s="247">
        <v>10</v>
      </c>
      <c r="AC164" s="247">
        <v>10</v>
      </c>
      <c r="AD164" s="247">
        <v>10</v>
      </c>
      <c r="AE164" s="247">
        <v>10</v>
      </c>
      <c r="AF164" s="247">
        <v>10</v>
      </c>
      <c r="AG164" s="247">
        <v>10</v>
      </c>
      <c r="AH164" s="247">
        <v>10</v>
      </c>
      <c r="AI164" s="247"/>
      <c r="AJ164" s="247"/>
      <c r="AK164" s="247"/>
      <c r="AL164" s="247"/>
      <c r="AM164" s="247">
        <f t="shared" si="19"/>
        <v>60</v>
      </c>
      <c r="AN164" s="247">
        <v>10</v>
      </c>
      <c r="AO164" s="247">
        <v>10</v>
      </c>
      <c r="AP164" s="247">
        <v>10</v>
      </c>
      <c r="AQ164" s="247">
        <v>10</v>
      </c>
      <c r="AR164" s="247">
        <v>10</v>
      </c>
      <c r="AS164" s="247">
        <f t="shared" si="17"/>
        <v>50</v>
      </c>
      <c r="AT164" s="247"/>
      <c r="AU164" s="247"/>
      <c r="AV164" s="247"/>
      <c r="AW164" s="247">
        <f t="shared" si="15"/>
        <v>0</v>
      </c>
      <c r="AX164" s="247"/>
      <c r="AY164" s="247"/>
      <c r="AZ164" s="247"/>
      <c r="BA164" s="247"/>
      <c r="BB164" s="247"/>
      <c r="BC164" s="247"/>
      <c r="BD164" s="247"/>
      <c r="BE164" s="247"/>
      <c r="BF164" s="116"/>
      <c r="BG164" s="248">
        <f t="shared" si="16"/>
        <v>0</v>
      </c>
      <c r="BH164" s="253">
        <f t="shared" si="18"/>
        <v>956</v>
      </c>
      <c r="BI164" s="38">
        <f>'10-φπα'!F164</f>
        <v>229.44</v>
      </c>
    </row>
    <row r="165" spans="1:61" s="19" customFormat="1">
      <c r="A165" s="28">
        <f>'1-συμβολαια'!A165</f>
        <v>0</v>
      </c>
      <c r="B165" s="246">
        <f>'1-συμβολαια'!C165</f>
        <v>0</v>
      </c>
      <c r="C165" s="257">
        <f>'5-αντίγραφα'!AF165</f>
        <v>26</v>
      </c>
      <c r="D165" s="257">
        <f>'5-αντίγραφα'!O165+'5-αντίγραφα'!S165+'5-αντίγραφα'!U165+'5-αντίγραφα'!AC165</f>
        <v>6</v>
      </c>
      <c r="E165" s="253">
        <f>'6-μεταγραφή'!P165</f>
        <v>40</v>
      </c>
      <c r="F165" s="253">
        <f>'6-μεταγραφή'!O165</f>
        <v>0</v>
      </c>
      <c r="G165" s="254">
        <f>'6-μεταγραφή'!Q165</f>
        <v>0</v>
      </c>
      <c r="H165" s="253">
        <f>'7-προςΔΟΥ'!U165</f>
        <v>50</v>
      </c>
      <c r="I165" s="253">
        <f>'7-προςΔΟΥ'!P165</f>
        <v>0</v>
      </c>
      <c r="J165" s="253">
        <f>'7-προςΔΟΥ'!V165</f>
        <v>200</v>
      </c>
      <c r="K165" s="116">
        <v>30</v>
      </c>
      <c r="L165" s="116">
        <v>30</v>
      </c>
      <c r="M165" s="247">
        <v>30</v>
      </c>
      <c r="N165" s="247">
        <v>60</v>
      </c>
      <c r="O165" s="247">
        <v>60</v>
      </c>
      <c r="P165" s="247">
        <v>60</v>
      </c>
      <c r="Q165" s="247">
        <v>60</v>
      </c>
      <c r="R165" s="247">
        <v>60</v>
      </c>
      <c r="S165" s="247">
        <v>60</v>
      </c>
      <c r="T165" s="247">
        <v>5</v>
      </c>
      <c r="U165" s="247">
        <v>72</v>
      </c>
      <c r="V165" s="247">
        <v>3</v>
      </c>
      <c r="W165" s="247"/>
      <c r="X165" s="247"/>
      <c r="Y165" s="247"/>
      <c r="Z165" s="247">
        <f t="shared" si="14"/>
        <v>530</v>
      </c>
      <c r="AA165" s="247"/>
      <c r="AB165" s="247">
        <v>10</v>
      </c>
      <c r="AC165" s="247">
        <v>10</v>
      </c>
      <c r="AD165" s="247">
        <v>10</v>
      </c>
      <c r="AE165" s="247">
        <v>10</v>
      </c>
      <c r="AF165" s="247">
        <v>10</v>
      </c>
      <c r="AG165" s="247">
        <v>10</v>
      </c>
      <c r="AH165" s="247">
        <v>10</v>
      </c>
      <c r="AI165" s="247"/>
      <c r="AJ165" s="247"/>
      <c r="AK165" s="247"/>
      <c r="AL165" s="247"/>
      <c r="AM165" s="247">
        <f t="shared" si="19"/>
        <v>60</v>
      </c>
      <c r="AN165" s="247">
        <v>10</v>
      </c>
      <c r="AO165" s="247">
        <v>10</v>
      </c>
      <c r="AP165" s="247">
        <v>10</v>
      </c>
      <c r="AQ165" s="247">
        <v>10</v>
      </c>
      <c r="AR165" s="247">
        <v>10</v>
      </c>
      <c r="AS165" s="247">
        <f t="shared" si="17"/>
        <v>50</v>
      </c>
      <c r="AT165" s="247"/>
      <c r="AU165" s="247"/>
      <c r="AV165" s="247"/>
      <c r="AW165" s="247">
        <f t="shared" si="15"/>
        <v>0</v>
      </c>
      <c r="AX165" s="247"/>
      <c r="AY165" s="247"/>
      <c r="AZ165" s="247"/>
      <c r="BA165" s="247"/>
      <c r="BB165" s="247"/>
      <c r="BC165" s="247"/>
      <c r="BD165" s="247"/>
      <c r="BE165" s="247"/>
      <c r="BF165" s="116"/>
      <c r="BG165" s="248">
        <f t="shared" si="16"/>
        <v>0</v>
      </c>
      <c r="BH165" s="253">
        <f t="shared" si="18"/>
        <v>956</v>
      </c>
      <c r="BI165" s="38">
        <f>'10-φπα'!F165</f>
        <v>229.44</v>
      </c>
    </row>
    <row r="166" spans="1:61" s="19" customFormat="1">
      <c r="A166" s="28">
        <f>'1-συμβολαια'!A166</f>
        <v>0</v>
      </c>
      <c r="B166" s="246">
        <f>'1-συμβολαια'!C166</f>
        <v>0</v>
      </c>
      <c r="C166" s="257">
        <f>'5-αντίγραφα'!AF166</f>
        <v>26</v>
      </c>
      <c r="D166" s="257">
        <f>'5-αντίγραφα'!O166+'5-αντίγραφα'!S166+'5-αντίγραφα'!U166+'5-αντίγραφα'!AC166</f>
        <v>6</v>
      </c>
      <c r="E166" s="253">
        <f>'6-μεταγραφή'!P166</f>
        <v>40</v>
      </c>
      <c r="F166" s="253">
        <f>'6-μεταγραφή'!O166</f>
        <v>0</v>
      </c>
      <c r="G166" s="254">
        <f>'6-μεταγραφή'!Q166</f>
        <v>0</v>
      </c>
      <c r="H166" s="253">
        <f>'7-προςΔΟΥ'!U166</f>
        <v>50</v>
      </c>
      <c r="I166" s="253">
        <f>'7-προςΔΟΥ'!P166</f>
        <v>0</v>
      </c>
      <c r="J166" s="253">
        <f>'7-προςΔΟΥ'!V166</f>
        <v>200</v>
      </c>
      <c r="K166" s="116">
        <v>30</v>
      </c>
      <c r="L166" s="116">
        <v>30</v>
      </c>
      <c r="M166" s="247">
        <v>30</v>
      </c>
      <c r="N166" s="247">
        <v>60</v>
      </c>
      <c r="O166" s="247">
        <v>60</v>
      </c>
      <c r="P166" s="247">
        <v>60</v>
      </c>
      <c r="Q166" s="247">
        <v>60</v>
      </c>
      <c r="R166" s="247">
        <v>60</v>
      </c>
      <c r="S166" s="247">
        <v>60</v>
      </c>
      <c r="T166" s="247">
        <v>5</v>
      </c>
      <c r="U166" s="247">
        <v>72</v>
      </c>
      <c r="V166" s="247">
        <v>3</v>
      </c>
      <c r="W166" s="247"/>
      <c r="X166" s="247"/>
      <c r="Y166" s="247"/>
      <c r="Z166" s="247">
        <f t="shared" si="14"/>
        <v>530</v>
      </c>
      <c r="AA166" s="247"/>
      <c r="AB166" s="247">
        <v>10</v>
      </c>
      <c r="AC166" s="247">
        <v>10</v>
      </c>
      <c r="AD166" s="247">
        <v>10</v>
      </c>
      <c r="AE166" s="247">
        <v>10</v>
      </c>
      <c r="AF166" s="247">
        <v>10</v>
      </c>
      <c r="AG166" s="247">
        <v>10</v>
      </c>
      <c r="AH166" s="247">
        <v>10</v>
      </c>
      <c r="AI166" s="247"/>
      <c r="AJ166" s="247"/>
      <c r="AK166" s="247"/>
      <c r="AL166" s="247"/>
      <c r="AM166" s="247">
        <f t="shared" si="19"/>
        <v>60</v>
      </c>
      <c r="AN166" s="247">
        <v>10</v>
      </c>
      <c r="AO166" s="247">
        <v>10</v>
      </c>
      <c r="AP166" s="247">
        <v>10</v>
      </c>
      <c r="AQ166" s="247">
        <v>10</v>
      </c>
      <c r="AR166" s="247">
        <v>10</v>
      </c>
      <c r="AS166" s="247">
        <f t="shared" si="17"/>
        <v>50</v>
      </c>
      <c r="AT166" s="247"/>
      <c r="AU166" s="247"/>
      <c r="AV166" s="247"/>
      <c r="AW166" s="247">
        <f t="shared" si="15"/>
        <v>0</v>
      </c>
      <c r="AX166" s="247"/>
      <c r="AY166" s="247"/>
      <c r="AZ166" s="247"/>
      <c r="BA166" s="247"/>
      <c r="BB166" s="247"/>
      <c r="BC166" s="247"/>
      <c r="BD166" s="247"/>
      <c r="BE166" s="247"/>
      <c r="BF166" s="116"/>
      <c r="BG166" s="248">
        <f t="shared" si="16"/>
        <v>0</v>
      </c>
      <c r="BH166" s="253">
        <f t="shared" si="18"/>
        <v>956</v>
      </c>
      <c r="BI166" s="38">
        <f>'10-φπα'!F166</f>
        <v>229.44</v>
      </c>
    </row>
    <row r="167" spans="1:61" s="19" customFormat="1">
      <c r="A167" s="28">
        <f>'1-συμβολαια'!A167</f>
        <v>0</v>
      </c>
      <c r="B167" s="246">
        <f>'1-συμβολαια'!C167</f>
        <v>0</v>
      </c>
      <c r="C167" s="257">
        <f>'5-αντίγραφα'!AF167</f>
        <v>26</v>
      </c>
      <c r="D167" s="257">
        <f>'5-αντίγραφα'!O167+'5-αντίγραφα'!S167+'5-αντίγραφα'!U167+'5-αντίγραφα'!AC167</f>
        <v>6</v>
      </c>
      <c r="E167" s="253">
        <f>'6-μεταγραφή'!P167</f>
        <v>40</v>
      </c>
      <c r="F167" s="253">
        <f>'6-μεταγραφή'!O167</f>
        <v>0</v>
      </c>
      <c r="G167" s="254">
        <f>'6-μεταγραφή'!Q167</f>
        <v>0</v>
      </c>
      <c r="H167" s="253">
        <f>'7-προςΔΟΥ'!U167</f>
        <v>50</v>
      </c>
      <c r="I167" s="253">
        <f>'7-προςΔΟΥ'!P167</f>
        <v>0</v>
      </c>
      <c r="J167" s="253">
        <f>'7-προςΔΟΥ'!V167</f>
        <v>200</v>
      </c>
      <c r="K167" s="116">
        <v>30</v>
      </c>
      <c r="L167" s="116">
        <v>30</v>
      </c>
      <c r="M167" s="247">
        <v>30</v>
      </c>
      <c r="N167" s="247">
        <v>60</v>
      </c>
      <c r="O167" s="247">
        <v>60</v>
      </c>
      <c r="P167" s="247">
        <v>60</v>
      </c>
      <c r="Q167" s="247">
        <v>60</v>
      </c>
      <c r="R167" s="247">
        <v>60</v>
      </c>
      <c r="S167" s="247">
        <v>60</v>
      </c>
      <c r="T167" s="247">
        <v>5</v>
      </c>
      <c r="U167" s="247">
        <v>72</v>
      </c>
      <c r="V167" s="247">
        <v>3</v>
      </c>
      <c r="W167" s="247"/>
      <c r="X167" s="247"/>
      <c r="Y167" s="247"/>
      <c r="Z167" s="247">
        <f t="shared" si="14"/>
        <v>530</v>
      </c>
      <c r="AA167" s="247"/>
      <c r="AB167" s="247">
        <v>10</v>
      </c>
      <c r="AC167" s="247">
        <v>10</v>
      </c>
      <c r="AD167" s="247">
        <v>10</v>
      </c>
      <c r="AE167" s="247">
        <v>10</v>
      </c>
      <c r="AF167" s="247">
        <v>10</v>
      </c>
      <c r="AG167" s="247">
        <v>10</v>
      </c>
      <c r="AH167" s="247">
        <v>10</v>
      </c>
      <c r="AI167" s="247"/>
      <c r="AJ167" s="247"/>
      <c r="AK167" s="247"/>
      <c r="AL167" s="247"/>
      <c r="AM167" s="247">
        <f t="shared" si="19"/>
        <v>60</v>
      </c>
      <c r="AN167" s="247">
        <v>10</v>
      </c>
      <c r="AO167" s="247">
        <v>10</v>
      </c>
      <c r="AP167" s="247">
        <v>10</v>
      </c>
      <c r="AQ167" s="247">
        <v>10</v>
      </c>
      <c r="AR167" s="247">
        <v>10</v>
      </c>
      <c r="AS167" s="247">
        <f t="shared" si="17"/>
        <v>50</v>
      </c>
      <c r="AT167" s="247"/>
      <c r="AU167" s="247"/>
      <c r="AV167" s="247"/>
      <c r="AW167" s="247">
        <f t="shared" si="15"/>
        <v>0</v>
      </c>
      <c r="AX167" s="247"/>
      <c r="AY167" s="247"/>
      <c r="AZ167" s="247"/>
      <c r="BA167" s="247"/>
      <c r="BB167" s="247"/>
      <c r="BC167" s="247"/>
      <c r="BD167" s="247"/>
      <c r="BE167" s="247"/>
      <c r="BF167" s="248"/>
      <c r="BG167" s="248">
        <f t="shared" si="16"/>
        <v>0</v>
      </c>
      <c r="BH167" s="253">
        <f t="shared" si="18"/>
        <v>956</v>
      </c>
      <c r="BI167" s="38">
        <f>'10-φπα'!F167</f>
        <v>229.44</v>
      </c>
    </row>
    <row r="168" spans="1:61" s="19" customFormat="1">
      <c r="A168" s="28">
        <f>'1-συμβολαια'!A168</f>
        <v>0</v>
      </c>
      <c r="B168" s="246">
        <f>'1-συμβολαια'!C168</f>
        <v>0</v>
      </c>
      <c r="C168" s="257">
        <f>'5-αντίγραφα'!AF168</f>
        <v>26</v>
      </c>
      <c r="D168" s="257">
        <f>'5-αντίγραφα'!O168+'5-αντίγραφα'!S168+'5-αντίγραφα'!U168+'5-αντίγραφα'!AC168</f>
        <v>6</v>
      </c>
      <c r="E168" s="253">
        <f>'6-μεταγραφή'!P168</f>
        <v>40</v>
      </c>
      <c r="F168" s="253">
        <f>'6-μεταγραφή'!O168</f>
        <v>0</v>
      </c>
      <c r="G168" s="254">
        <f>'6-μεταγραφή'!Q168</f>
        <v>0</v>
      </c>
      <c r="H168" s="253">
        <f>'7-προςΔΟΥ'!U168</f>
        <v>50</v>
      </c>
      <c r="I168" s="253">
        <f>'7-προςΔΟΥ'!P168</f>
        <v>0</v>
      </c>
      <c r="J168" s="253">
        <f>'7-προςΔΟΥ'!V168</f>
        <v>200</v>
      </c>
      <c r="K168" s="116">
        <v>30</v>
      </c>
      <c r="L168" s="116">
        <v>30</v>
      </c>
      <c r="M168" s="247">
        <v>30</v>
      </c>
      <c r="N168" s="247">
        <v>60</v>
      </c>
      <c r="O168" s="247">
        <v>60</v>
      </c>
      <c r="P168" s="247">
        <v>60</v>
      </c>
      <c r="Q168" s="247">
        <v>60</v>
      </c>
      <c r="R168" s="247">
        <v>60</v>
      </c>
      <c r="S168" s="247">
        <v>60</v>
      </c>
      <c r="T168" s="247">
        <v>5</v>
      </c>
      <c r="U168" s="247">
        <v>72</v>
      </c>
      <c r="V168" s="247">
        <v>3</v>
      </c>
      <c r="W168" s="247"/>
      <c r="X168" s="247"/>
      <c r="Y168" s="247"/>
      <c r="Z168" s="247">
        <f t="shared" si="14"/>
        <v>530</v>
      </c>
      <c r="AA168" s="247"/>
      <c r="AB168" s="247">
        <v>10</v>
      </c>
      <c r="AC168" s="247">
        <v>10</v>
      </c>
      <c r="AD168" s="247">
        <v>10</v>
      </c>
      <c r="AE168" s="247">
        <v>10</v>
      </c>
      <c r="AF168" s="247">
        <v>10</v>
      </c>
      <c r="AG168" s="247">
        <v>10</v>
      </c>
      <c r="AH168" s="247">
        <v>10</v>
      </c>
      <c r="AI168" s="247"/>
      <c r="AJ168" s="247"/>
      <c r="AK168" s="247"/>
      <c r="AL168" s="247"/>
      <c r="AM168" s="247">
        <f t="shared" si="19"/>
        <v>60</v>
      </c>
      <c r="AN168" s="247">
        <v>10</v>
      </c>
      <c r="AO168" s="247">
        <v>10</v>
      </c>
      <c r="AP168" s="247">
        <v>10</v>
      </c>
      <c r="AQ168" s="247">
        <v>10</v>
      </c>
      <c r="AR168" s="247">
        <v>10</v>
      </c>
      <c r="AS168" s="247">
        <f t="shared" si="17"/>
        <v>50</v>
      </c>
      <c r="AT168" s="247"/>
      <c r="AU168" s="247"/>
      <c r="AV168" s="247"/>
      <c r="AW168" s="247">
        <f t="shared" si="15"/>
        <v>0</v>
      </c>
      <c r="AX168" s="247"/>
      <c r="AY168" s="247"/>
      <c r="AZ168" s="247"/>
      <c r="BA168" s="247"/>
      <c r="BB168" s="247"/>
      <c r="BC168" s="247"/>
      <c r="BD168" s="247"/>
      <c r="BE168" s="247"/>
      <c r="BF168" s="248"/>
      <c r="BG168" s="248">
        <f t="shared" si="16"/>
        <v>0</v>
      </c>
      <c r="BH168" s="253">
        <f t="shared" si="18"/>
        <v>956</v>
      </c>
      <c r="BI168" s="38">
        <f>'10-φπα'!F168</f>
        <v>229.44</v>
      </c>
    </row>
    <row r="169" spans="1:61" s="19" customFormat="1">
      <c r="A169" s="28">
        <f>'1-συμβολαια'!A169</f>
        <v>0</v>
      </c>
      <c r="B169" s="246">
        <f>'1-συμβολαια'!C169</f>
        <v>0</v>
      </c>
      <c r="C169" s="257">
        <f>'5-αντίγραφα'!AF169</f>
        <v>26</v>
      </c>
      <c r="D169" s="257">
        <f>'5-αντίγραφα'!O169+'5-αντίγραφα'!S169+'5-αντίγραφα'!U169+'5-αντίγραφα'!AC169</f>
        <v>6</v>
      </c>
      <c r="E169" s="253">
        <f>'6-μεταγραφή'!P169</f>
        <v>40</v>
      </c>
      <c r="F169" s="253">
        <f>'6-μεταγραφή'!O169</f>
        <v>0</v>
      </c>
      <c r="G169" s="254">
        <f>'6-μεταγραφή'!Q169</f>
        <v>0</v>
      </c>
      <c r="H169" s="253">
        <f>'7-προςΔΟΥ'!U169</f>
        <v>50</v>
      </c>
      <c r="I169" s="253">
        <f>'7-προςΔΟΥ'!P169</f>
        <v>0</v>
      </c>
      <c r="J169" s="253">
        <f>'7-προςΔΟΥ'!V169</f>
        <v>200</v>
      </c>
      <c r="K169" s="116">
        <v>30</v>
      </c>
      <c r="L169" s="116">
        <v>30</v>
      </c>
      <c r="M169" s="247">
        <v>30</v>
      </c>
      <c r="N169" s="247">
        <v>60</v>
      </c>
      <c r="O169" s="247">
        <v>60</v>
      </c>
      <c r="P169" s="247">
        <v>60</v>
      </c>
      <c r="Q169" s="247">
        <v>60</v>
      </c>
      <c r="R169" s="247">
        <v>60</v>
      </c>
      <c r="S169" s="247">
        <v>60</v>
      </c>
      <c r="T169" s="247">
        <v>5</v>
      </c>
      <c r="U169" s="247">
        <v>72</v>
      </c>
      <c r="V169" s="247">
        <v>3</v>
      </c>
      <c r="W169" s="247"/>
      <c r="X169" s="247"/>
      <c r="Y169" s="247"/>
      <c r="Z169" s="247">
        <f t="shared" si="14"/>
        <v>530</v>
      </c>
      <c r="AA169" s="247"/>
      <c r="AB169" s="247">
        <v>10</v>
      </c>
      <c r="AC169" s="247">
        <v>10</v>
      </c>
      <c r="AD169" s="247">
        <v>10</v>
      </c>
      <c r="AE169" s="247">
        <v>10</v>
      </c>
      <c r="AF169" s="247">
        <v>10</v>
      </c>
      <c r="AG169" s="247">
        <v>10</v>
      </c>
      <c r="AH169" s="247">
        <v>10</v>
      </c>
      <c r="AI169" s="247"/>
      <c r="AJ169" s="247"/>
      <c r="AK169" s="247"/>
      <c r="AL169" s="247"/>
      <c r="AM169" s="247">
        <f t="shared" si="19"/>
        <v>60</v>
      </c>
      <c r="AN169" s="247">
        <v>10</v>
      </c>
      <c r="AO169" s="247">
        <v>10</v>
      </c>
      <c r="AP169" s="247">
        <v>10</v>
      </c>
      <c r="AQ169" s="247">
        <v>10</v>
      </c>
      <c r="AR169" s="247">
        <v>10</v>
      </c>
      <c r="AS169" s="247">
        <f t="shared" si="17"/>
        <v>50</v>
      </c>
      <c r="AT169" s="247"/>
      <c r="AU169" s="247"/>
      <c r="AV169" s="247"/>
      <c r="AW169" s="247">
        <f t="shared" si="15"/>
        <v>0</v>
      </c>
      <c r="AX169" s="247"/>
      <c r="AY169" s="247"/>
      <c r="AZ169" s="247"/>
      <c r="BA169" s="247"/>
      <c r="BB169" s="247"/>
      <c r="BC169" s="247"/>
      <c r="BD169" s="247"/>
      <c r="BE169" s="247"/>
      <c r="BF169" s="248"/>
      <c r="BG169" s="248">
        <f t="shared" si="16"/>
        <v>0</v>
      </c>
      <c r="BH169" s="253">
        <f t="shared" si="18"/>
        <v>956</v>
      </c>
      <c r="BI169" s="38">
        <f>'10-φπα'!F169</f>
        <v>229.44</v>
      </c>
    </row>
    <row r="170" spans="1:61" s="19" customFormat="1">
      <c r="A170" s="28">
        <f>'1-συμβολαια'!A170</f>
        <v>0</v>
      </c>
      <c r="B170" s="246">
        <f>'1-συμβολαια'!C170</f>
        <v>0</v>
      </c>
      <c r="C170" s="257">
        <f>'5-αντίγραφα'!AF170</f>
        <v>26</v>
      </c>
      <c r="D170" s="257">
        <f>'5-αντίγραφα'!O170+'5-αντίγραφα'!S170+'5-αντίγραφα'!U170+'5-αντίγραφα'!AC170</f>
        <v>6</v>
      </c>
      <c r="E170" s="253">
        <f>'6-μεταγραφή'!P170</f>
        <v>40</v>
      </c>
      <c r="F170" s="253">
        <f>'6-μεταγραφή'!O170</f>
        <v>0</v>
      </c>
      <c r="G170" s="254">
        <f>'6-μεταγραφή'!Q170</f>
        <v>0</v>
      </c>
      <c r="H170" s="253">
        <f>'7-προςΔΟΥ'!U170</f>
        <v>50</v>
      </c>
      <c r="I170" s="253">
        <f>'7-προςΔΟΥ'!P170</f>
        <v>0</v>
      </c>
      <c r="J170" s="253">
        <f>'7-προςΔΟΥ'!V170</f>
        <v>200</v>
      </c>
      <c r="K170" s="116">
        <v>30</v>
      </c>
      <c r="L170" s="116">
        <v>30</v>
      </c>
      <c r="M170" s="247">
        <v>30</v>
      </c>
      <c r="N170" s="247">
        <v>60</v>
      </c>
      <c r="O170" s="247">
        <v>60</v>
      </c>
      <c r="P170" s="247">
        <v>60</v>
      </c>
      <c r="Q170" s="247">
        <v>60</v>
      </c>
      <c r="R170" s="247">
        <v>60</v>
      </c>
      <c r="S170" s="247">
        <v>60</v>
      </c>
      <c r="T170" s="247">
        <v>5</v>
      </c>
      <c r="U170" s="247">
        <v>72</v>
      </c>
      <c r="V170" s="247">
        <v>3</v>
      </c>
      <c r="W170" s="247"/>
      <c r="X170" s="247"/>
      <c r="Y170" s="247"/>
      <c r="Z170" s="247">
        <f t="shared" si="14"/>
        <v>530</v>
      </c>
      <c r="AA170" s="247"/>
      <c r="AB170" s="247">
        <v>10</v>
      </c>
      <c r="AC170" s="247">
        <v>10</v>
      </c>
      <c r="AD170" s="247">
        <v>10</v>
      </c>
      <c r="AE170" s="247">
        <v>10</v>
      </c>
      <c r="AF170" s="247">
        <v>10</v>
      </c>
      <c r="AG170" s="247">
        <v>10</v>
      </c>
      <c r="AH170" s="247">
        <v>10</v>
      </c>
      <c r="AI170" s="247"/>
      <c r="AJ170" s="247"/>
      <c r="AK170" s="247"/>
      <c r="AL170" s="247"/>
      <c r="AM170" s="247">
        <f t="shared" si="19"/>
        <v>60</v>
      </c>
      <c r="AN170" s="247">
        <v>10</v>
      </c>
      <c r="AO170" s="247">
        <v>10</v>
      </c>
      <c r="AP170" s="247">
        <v>10</v>
      </c>
      <c r="AQ170" s="247">
        <v>10</v>
      </c>
      <c r="AR170" s="247">
        <v>10</v>
      </c>
      <c r="AS170" s="247">
        <f t="shared" si="17"/>
        <v>50</v>
      </c>
      <c r="AT170" s="247"/>
      <c r="AU170" s="247"/>
      <c r="AV170" s="247"/>
      <c r="AW170" s="247">
        <f t="shared" si="15"/>
        <v>0</v>
      </c>
      <c r="AX170" s="247"/>
      <c r="AY170" s="247"/>
      <c r="AZ170" s="247"/>
      <c r="BA170" s="247"/>
      <c r="BB170" s="247"/>
      <c r="BC170" s="247"/>
      <c r="BD170" s="247"/>
      <c r="BE170" s="247"/>
      <c r="BF170" s="248"/>
      <c r="BG170" s="248">
        <f t="shared" si="16"/>
        <v>0</v>
      </c>
      <c r="BH170" s="253">
        <f t="shared" si="18"/>
        <v>956</v>
      </c>
      <c r="BI170" s="38">
        <f>'10-φπα'!F170</f>
        <v>229.44</v>
      </c>
    </row>
    <row r="171" spans="1:61" s="19" customFormat="1">
      <c r="A171" s="28">
        <f>'1-συμβολαια'!A171</f>
        <v>0</v>
      </c>
      <c r="B171" s="246">
        <f>'1-συμβολαια'!C171</f>
        <v>0</v>
      </c>
      <c r="C171" s="257">
        <f>'5-αντίγραφα'!AF171</f>
        <v>26</v>
      </c>
      <c r="D171" s="257">
        <f>'5-αντίγραφα'!O171+'5-αντίγραφα'!S171+'5-αντίγραφα'!U171+'5-αντίγραφα'!AC171</f>
        <v>6</v>
      </c>
      <c r="E171" s="253">
        <f>'6-μεταγραφή'!P171</f>
        <v>40</v>
      </c>
      <c r="F171" s="253">
        <f>'6-μεταγραφή'!O171</f>
        <v>0</v>
      </c>
      <c r="G171" s="254">
        <f>'6-μεταγραφή'!Q171</f>
        <v>0</v>
      </c>
      <c r="H171" s="253">
        <f>'7-προςΔΟΥ'!U171</f>
        <v>50</v>
      </c>
      <c r="I171" s="253">
        <f>'7-προςΔΟΥ'!P171</f>
        <v>0</v>
      </c>
      <c r="J171" s="253">
        <f>'7-προςΔΟΥ'!V171</f>
        <v>200</v>
      </c>
      <c r="K171" s="116">
        <v>30</v>
      </c>
      <c r="L171" s="116">
        <v>30</v>
      </c>
      <c r="M171" s="247">
        <v>30</v>
      </c>
      <c r="N171" s="247">
        <v>60</v>
      </c>
      <c r="O171" s="247">
        <v>60</v>
      </c>
      <c r="P171" s="247">
        <v>60</v>
      </c>
      <c r="Q171" s="247">
        <v>60</v>
      </c>
      <c r="R171" s="247">
        <v>60</v>
      </c>
      <c r="S171" s="247">
        <v>60</v>
      </c>
      <c r="T171" s="247">
        <v>5</v>
      </c>
      <c r="U171" s="247">
        <v>72</v>
      </c>
      <c r="V171" s="247">
        <v>3</v>
      </c>
      <c r="W171" s="247"/>
      <c r="X171" s="247"/>
      <c r="Y171" s="247"/>
      <c r="Z171" s="247">
        <f t="shared" si="14"/>
        <v>530</v>
      </c>
      <c r="AA171" s="247"/>
      <c r="AB171" s="247">
        <v>10</v>
      </c>
      <c r="AC171" s="247">
        <v>10</v>
      </c>
      <c r="AD171" s="247">
        <v>10</v>
      </c>
      <c r="AE171" s="247">
        <v>10</v>
      </c>
      <c r="AF171" s="247">
        <v>10</v>
      </c>
      <c r="AG171" s="247">
        <v>10</v>
      </c>
      <c r="AH171" s="247">
        <v>10</v>
      </c>
      <c r="AI171" s="247"/>
      <c r="AJ171" s="247"/>
      <c r="AK171" s="247"/>
      <c r="AL171" s="247"/>
      <c r="AM171" s="247">
        <f t="shared" si="19"/>
        <v>60</v>
      </c>
      <c r="AN171" s="247">
        <v>10</v>
      </c>
      <c r="AO171" s="247">
        <v>10</v>
      </c>
      <c r="AP171" s="247">
        <v>10</v>
      </c>
      <c r="AQ171" s="247">
        <v>10</v>
      </c>
      <c r="AR171" s="247">
        <v>10</v>
      </c>
      <c r="AS171" s="247">
        <f t="shared" si="17"/>
        <v>50</v>
      </c>
      <c r="AT171" s="247"/>
      <c r="AU171" s="247"/>
      <c r="AV171" s="247"/>
      <c r="AW171" s="247">
        <f t="shared" si="15"/>
        <v>0</v>
      </c>
      <c r="AX171" s="247"/>
      <c r="AY171" s="247"/>
      <c r="AZ171" s="247"/>
      <c r="BA171" s="247"/>
      <c r="BB171" s="247"/>
      <c r="BC171" s="247"/>
      <c r="BD171" s="247"/>
      <c r="BE171" s="247"/>
      <c r="BF171" s="248"/>
      <c r="BG171" s="248">
        <f t="shared" si="16"/>
        <v>0</v>
      </c>
      <c r="BH171" s="253">
        <f t="shared" si="18"/>
        <v>956</v>
      </c>
      <c r="BI171" s="38">
        <f>'10-φπα'!F171</f>
        <v>229.44</v>
      </c>
    </row>
    <row r="172" spans="1:61" s="19" customFormat="1">
      <c r="A172" s="28">
        <f>'1-συμβολαια'!A172</f>
        <v>0</v>
      </c>
      <c r="B172" s="246">
        <f>'1-συμβολαια'!C172</f>
        <v>0</v>
      </c>
      <c r="C172" s="257">
        <f>'5-αντίγραφα'!AF172</f>
        <v>26</v>
      </c>
      <c r="D172" s="257">
        <f>'5-αντίγραφα'!O172+'5-αντίγραφα'!S172+'5-αντίγραφα'!U172+'5-αντίγραφα'!AC172</f>
        <v>6</v>
      </c>
      <c r="E172" s="253">
        <f>'6-μεταγραφή'!P172</f>
        <v>40</v>
      </c>
      <c r="F172" s="253">
        <f>'6-μεταγραφή'!O172</f>
        <v>0</v>
      </c>
      <c r="G172" s="254">
        <f>'6-μεταγραφή'!Q172</f>
        <v>0</v>
      </c>
      <c r="H172" s="253">
        <f>'7-προςΔΟΥ'!U172</f>
        <v>50</v>
      </c>
      <c r="I172" s="253">
        <f>'7-προςΔΟΥ'!P172</f>
        <v>0</v>
      </c>
      <c r="J172" s="253">
        <f>'7-προςΔΟΥ'!V172</f>
        <v>200</v>
      </c>
      <c r="K172" s="116">
        <v>30</v>
      </c>
      <c r="L172" s="116">
        <v>30</v>
      </c>
      <c r="M172" s="247">
        <v>30</v>
      </c>
      <c r="N172" s="247">
        <v>60</v>
      </c>
      <c r="O172" s="247">
        <v>60</v>
      </c>
      <c r="P172" s="247">
        <v>60</v>
      </c>
      <c r="Q172" s="247">
        <v>60</v>
      </c>
      <c r="R172" s="247">
        <v>60</v>
      </c>
      <c r="S172" s="247">
        <v>60</v>
      </c>
      <c r="T172" s="247">
        <v>5</v>
      </c>
      <c r="U172" s="247">
        <v>72</v>
      </c>
      <c r="V172" s="247">
        <v>3</v>
      </c>
      <c r="W172" s="247"/>
      <c r="X172" s="247"/>
      <c r="Y172" s="247"/>
      <c r="Z172" s="247">
        <f t="shared" si="14"/>
        <v>530</v>
      </c>
      <c r="AA172" s="247"/>
      <c r="AB172" s="247">
        <v>10</v>
      </c>
      <c r="AC172" s="247">
        <v>10</v>
      </c>
      <c r="AD172" s="247">
        <v>10</v>
      </c>
      <c r="AE172" s="247">
        <v>10</v>
      </c>
      <c r="AF172" s="247">
        <v>10</v>
      </c>
      <c r="AG172" s="247">
        <v>10</v>
      </c>
      <c r="AH172" s="247">
        <v>10</v>
      </c>
      <c r="AI172" s="247"/>
      <c r="AJ172" s="247"/>
      <c r="AK172" s="247"/>
      <c r="AL172" s="247"/>
      <c r="AM172" s="247">
        <f t="shared" si="19"/>
        <v>60</v>
      </c>
      <c r="AN172" s="247">
        <v>10</v>
      </c>
      <c r="AO172" s="247">
        <v>10</v>
      </c>
      <c r="AP172" s="247">
        <v>10</v>
      </c>
      <c r="AQ172" s="247">
        <v>10</v>
      </c>
      <c r="AR172" s="247">
        <v>10</v>
      </c>
      <c r="AS172" s="247">
        <f t="shared" si="17"/>
        <v>50</v>
      </c>
      <c r="AT172" s="247"/>
      <c r="AU172" s="247"/>
      <c r="AV172" s="247"/>
      <c r="AW172" s="247">
        <f t="shared" si="15"/>
        <v>0</v>
      </c>
      <c r="AX172" s="247"/>
      <c r="AY172" s="247"/>
      <c r="AZ172" s="247"/>
      <c r="BA172" s="247"/>
      <c r="BB172" s="247"/>
      <c r="BC172" s="247"/>
      <c r="BD172" s="247"/>
      <c r="BE172" s="247"/>
      <c r="BF172" s="248"/>
      <c r="BG172" s="248">
        <f t="shared" si="16"/>
        <v>0</v>
      </c>
      <c r="BH172" s="253">
        <f t="shared" si="18"/>
        <v>956</v>
      </c>
      <c r="BI172" s="38">
        <f>'10-φπα'!F172</f>
        <v>229.44</v>
      </c>
    </row>
    <row r="173" spans="1:61" s="19" customFormat="1">
      <c r="A173" s="28">
        <f>'1-συμβολαια'!A173</f>
        <v>0</v>
      </c>
      <c r="B173" s="246">
        <f>'1-συμβολαια'!C173</f>
        <v>0</v>
      </c>
      <c r="C173" s="257">
        <f>'5-αντίγραφα'!AF173</f>
        <v>26</v>
      </c>
      <c r="D173" s="257">
        <f>'5-αντίγραφα'!O173+'5-αντίγραφα'!S173+'5-αντίγραφα'!U173+'5-αντίγραφα'!AC173</f>
        <v>6</v>
      </c>
      <c r="E173" s="253">
        <f>'6-μεταγραφή'!P173</f>
        <v>40</v>
      </c>
      <c r="F173" s="253">
        <f>'6-μεταγραφή'!O173</f>
        <v>0</v>
      </c>
      <c r="G173" s="254">
        <f>'6-μεταγραφή'!Q173</f>
        <v>0</v>
      </c>
      <c r="H173" s="253">
        <f>'7-προςΔΟΥ'!U173</f>
        <v>50</v>
      </c>
      <c r="I173" s="253">
        <f>'7-προςΔΟΥ'!P173</f>
        <v>0</v>
      </c>
      <c r="J173" s="253">
        <f>'7-προςΔΟΥ'!V173</f>
        <v>200</v>
      </c>
      <c r="K173" s="116">
        <v>30</v>
      </c>
      <c r="L173" s="116">
        <v>30</v>
      </c>
      <c r="M173" s="247">
        <v>30</v>
      </c>
      <c r="N173" s="247">
        <v>60</v>
      </c>
      <c r="O173" s="247">
        <v>60</v>
      </c>
      <c r="P173" s="247">
        <v>60</v>
      </c>
      <c r="Q173" s="247">
        <v>60</v>
      </c>
      <c r="R173" s="247">
        <v>60</v>
      </c>
      <c r="S173" s="247">
        <v>30</v>
      </c>
      <c r="T173" s="247">
        <v>5</v>
      </c>
      <c r="U173" s="247">
        <v>72</v>
      </c>
      <c r="V173" s="247">
        <v>3</v>
      </c>
      <c r="W173" s="247"/>
      <c r="X173" s="247"/>
      <c r="Y173" s="247"/>
      <c r="Z173" s="247">
        <f>SUM(K173:Y173)</f>
        <v>500</v>
      </c>
      <c r="AA173" s="247"/>
      <c r="AB173" s="247">
        <v>10</v>
      </c>
      <c r="AC173" s="247">
        <v>10</v>
      </c>
      <c r="AD173" s="247">
        <v>10</v>
      </c>
      <c r="AE173" s="247">
        <v>10</v>
      </c>
      <c r="AF173" s="247">
        <v>10</v>
      </c>
      <c r="AG173" s="247">
        <v>10</v>
      </c>
      <c r="AH173" s="247">
        <v>10</v>
      </c>
      <c r="AI173" s="247"/>
      <c r="AJ173" s="247"/>
      <c r="AK173" s="247"/>
      <c r="AL173" s="247"/>
      <c r="AM173" s="247">
        <f t="shared" si="19"/>
        <v>60</v>
      </c>
      <c r="AN173" s="247">
        <v>10</v>
      </c>
      <c r="AO173" s="247">
        <v>10</v>
      </c>
      <c r="AP173" s="247">
        <v>10</v>
      </c>
      <c r="AQ173" s="247">
        <v>10</v>
      </c>
      <c r="AR173" s="247">
        <v>10</v>
      </c>
      <c r="AS173" s="247">
        <f t="shared" si="17"/>
        <v>50</v>
      </c>
      <c r="AT173" s="247"/>
      <c r="AU173" s="247"/>
      <c r="AV173" s="247"/>
      <c r="AW173" s="247">
        <f t="shared" si="15"/>
        <v>0</v>
      </c>
      <c r="AX173" s="247"/>
      <c r="AY173" s="247"/>
      <c r="AZ173" s="247"/>
      <c r="BA173" s="247"/>
      <c r="BB173" s="247"/>
      <c r="BC173" s="247"/>
      <c r="BD173" s="247"/>
      <c r="BE173" s="247"/>
      <c r="BF173" s="248"/>
      <c r="BG173" s="248">
        <f t="shared" si="16"/>
        <v>0</v>
      </c>
      <c r="BH173" s="253">
        <f>C173+E173+G173+H173+J173+Z173+AM173+AS173+AW173+BG173</f>
        <v>926</v>
      </c>
      <c r="BI173" s="38">
        <f>'10-φπα'!F173</f>
        <v>222.23999999999998</v>
      </c>
    </row>
    <row r="174" spans="1:61">
      <c r="A174" s="341" t="s">
        <v>48</v>
      </c>
      <c r="B174" s="342"/>
      <c r="C174" s="47">
        <f t="shared" ref="C174:Z174" si="20">SUM(C3:C173)</f>
        <v>4446</v>
      </c>
      <c r="D174" s="47">
        <f t="shared" si="20"/>
        <v>1026</v>
      </c>
      <c r="E174" s="47">
        <f t="shared" si="20"/>
        <v>6840</v>
      </c>
      <c r="F174" s="47">
        <f t="shared" si="20"/>
        <v>0</v>
      </c>
      <c r="G174" s="47">
        <f t="shared" si="20"/>
        <v>0</v>
      </c>
      <c r="H174" s="47">
        <f t="shared" si="20"/>
        <v>8550</v>
      </c>
      <c r="I174" s="47">
        <f t="shared" si="20"/>
        <v>0</v>
      </c>
      <c r="J174" s="47">
        <f t="shared" si="20"/>
        <v>34200</v>
      </c>
      <c r="K174" s="47">
        <f t="shared" si="20"/>
        <v>5130</v>
      </c>
      <c r="L174" s="47">
        <f t="shared" si="20"/>
        <v>5130</v>
      </c>
      <c r="M174" s="47">
        <f t="shared" si="20"/>
        <v>5130</v>
      </c>
      <c r="N174" s="47">
        <f t="shared" si="20"/>
        <v>10260</v>
      </c>
      <c r="O174" s="47">
        <f t="shared" si="20"/>
        <v>10260</v>
      </c>
      <c r="P174" s="47">
        <f t="shared" si="20"/>
        <v>10260</v>
      </c>
      <c r="Q174" s="47">
        <f t="shared" si="20"/>
        <v>10260</v>
      </c>
      <c r="R174" s="47">
        <f t="shared" si="20"/>
        <v>10260</v>
      </c>
      <c r="S174" s="47">
        <f t="shared" si="20"/>
        <v>10230</v>
      </c>
      <c r="T174" s="47">
        <f t="shared" si="20"/>
        <v>855</v>
      </c>
      <c r="U174" s="47">
        <f t="shared" si="20"/>
        <v>12312</v>
      </c>
      <c r="V174" s="47">
        <f t="shared" si="20"/>
        <v>513</v>
      </c>
      <c r="W174" s="47">
        <f t="shared" si="20"/>
        <v>0</v>
      </c>
      <c r="X174" s="47">
        <f t="shared" si="20"/>
        <v>0</v>
      </c>
      <c r="Y174" s="47">
        <f t="shared" si="20"/>
        <v>0</v>
      </c>
      <c r="Z174" s="47">
        <f t="shared" si="20"/>
        <v>90600</v>
      </c>
      <c r="AA174" s="47"/>
      <c r="AB174" s="47">
        <f t="shared" ref="AB174:BI174" si="21">SUM(AB3:AB173)</f>
        <v>1710</v>
      </c>
      <c r="AC174" s="47">
        <f t="shared" si="21"/>
        <v>1710</v>
      </c>
      <c r="AD174" s="47">
        <f t="shared" si="21"/>
        <v>1710</v>
      </c>
      <c r="AE174" s="47">
        <f t="shared" si="21"/>
        <v>1710</v>
      </c>
      <c r="AF174" s="47">
        <f t="shared" si="21"/>
        <v>1710</v>
      </c>
      <c r="AG174" s="47">
        <f t="shared" si="21"/>
        <v>1710</v>
      </c>
      <c r="AH174" s="47">
        <f t="shared" si="21"/>
        <v>1710</v>
      </c>
      <c r="AI174" s="47">
        <f t="shared" si="21"/>
        <v>0</v>
      </c>
      <c r="AJ174" s="47">
        <f t="shared" si="21"/>
        <v>0</v>
      </c>
      <c r="AK174" s="47">
        <f t="shared" si="21"/>
        <v>0</v>
      </c>
      <c r="AL174" s="47">
        <f t="shared" si="21"/>
        <v>0</v>
      </c>
      <c r="AM174" s="47">
        <f t="shared" si="21"/>
        <v>10260</v>
      </c>
      <c r="AN174" s="47">
        <f t="shared" si="21"/>
        <v>1710</v>
      </c>
      <c r="AO174" s="47">
        <f t="shared" si="21"/>
        <v>1710</v>
      </c>
      <c r="AP174" s="47">
        <f t="shared" si="21"/>
        <v>1710</v>
      </c>
      <c r="AQ174" s="47">
        <f t="shared" si="21"/>
        <v>1710</v>
      </c>
      <c r="AR174" s="47">
        <f t="shared" si="21"/>
        <v>1710</v>
      </c>
      <c r="AS174" s="47">
        <f t="shared" si="21"/>
        <v>8550</v>
      </c>
      <c r="AT174" s="47">
        <f t="shared" si="21"/>
        <v>0</v>
      </c>
      <c r="AU174" s="47">
        <f t="shared" si="21"/>
        <v>0</v>
      </c>
      <c r="AV174" s="47">
        <f t="shared" si="21"/>
        <v>0</v>
      </c>
      <c r="AW174" s="47">
        <f t="shared" si="21"/>
        <v>0</v>
      </c>
      <c r="AX174" s="47">
        <f t="shared" si="21"/>
        <v>0</v>
      </c>
      <c r="AY174" s="47">
        <f t="shared" si="21"/>
        <v>0</v>
      </c>
      <c r="AZ174" s="47">
        <f t="shared" si="21"/>
        <v>0</v>
      </c>
      <c r="BA174" s="47">
        <f t="shared" si="21"/>
        <v>0</v>
      </c>
      <c r="BB174" s="47">
        <f t="shared" si="21"/>
        <v>0</v>
      </c>
      <c r="BC174" s="47">
        <f t="shared" si="21"/>
        <v>0</v>
      </c>
      <c r="BD174" s="47">
        <f t="shared" si="21"/>
        <v>0</v>
      </c>
      <c r="BE174" s="47">
        <f t="shared" si="21"/>
        <v>0</v>
      </c>
      <c r="BF174" s="47">
        <f t="shared" si="21"/>
        <v>0</v>
      </c>
      <c r="BG174" s="47">
        <f t="shared" si="21"/>
        <v>0</v>
      </c>
      <c r="BH174" s="47">
        <f t="shared" si="21"/>
        <v>163446</v>
      </c>
      <c r="BI174" s="47">
        <f t="shared" si="21"/>
        <v>38913.119999999974</v>
      </c>
    </row>
    <row r="175" spans="1:61" ht="11.25" customHeigh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ht="11.25" customHeight="1">
      <c r="C176" s="226"/>
      <c r="D176" s="226"/>
      <c r="E176" s="2"/>
      <c r="F176" s="2"/>
      <c r="G176" s="2"/>
      <c r="H176" s="2"/>
      <c r="I176" s="2"/>
      <c r="J176" s="2"/>
      <c r="K176" s="19" t="s">
        <v>340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2"/>
      <c r="AA176" s="2"/>
      <c r="AB176" s="19" t="s">
        <v>249</v>
      </c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65" t="s">
        <v>255</v>
      </c>
      <c r="AO176" s="2"/>
      <c r="AP176" s="2"/>
      <c r="AQ176" s="2"/>
      <c r="AR176" s="2"/>
      <c r="AS176" s="2"/>
      <c r="AT176" s="265" t="s">
        <v>267</v>
      </c>
      <c r="AU176" s="2"/>
      <c r="AV176" s="2"/>
      <c r="AW176" s="2"/>
      <c r="AX176" s="265" t="s">
        <v>281</v>
      </c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 ht="11.25" customHeight="1">
      <c r="C177" s="226"/>
      <c r="D177" s="226"/>
      <c r="E177" s="2"/>
      <c r="F177" s="2"/>
      <c r="G177" s="2"/>
      <c r="H177" s="2"/>
      <c r="I177" s="2"/>
      <c r="J177" s="2"/>
      <c r="K177" s="4"/>
      <c r="L177" s="280" t="s">
        <v>341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2"/>
      <c r="AA177" s="2"/>
      <c r="AB177" s="2"/>
      <c r="AC177" s="280" t="s">
        <v>250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300" t="s">
        <v>258</v>
      </c>
      <c r="AP177" s="2"/>
      <c r="AQ177" s="2"/>
      <c r="AR177" s="2"/>
      <c r="AS177" s="2"/>
      <c r="AT177" s="2"/>
      <c r="AU177" s="2" t="s">
        <v>268</v>
      </c>
      <c r="AV177" s="2"/>
      <c r="AW177" s="2"/>
      <c r="AX177" s="2"/>
      <c r="AY177" s="300" t="s">
        <v>284</v>
      </c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 ht="11.25" customHeight="1">
      <c r="C178" s="226"/>
      <c r="D178" s="226"/>
      <c r="E178" s="2"/>
      <c r="F178" s="2"/>
      <c r="G178" s="2"/>
      <c r="H178" s="2"/>
      <c r="I178" s="2"/>
      <c r="J178" s="2"/>
      <c r="K178" s="4"/>
      <c r="L178" s="4"/>
      <c r="M178" s="19" t="s">
        <v>342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2"/>
      <c r="AA178" s="2"/>
      <c r="AB178" s="2"/>
      <c r="AC178" s="2"/>
      <c r="AD178" s="19" t="s">
        <v>335</v>
      </c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65" t="s">
        <v>256</v>
      </c>
      <c r="AQ178" s="2"/>
      <c r="AR178" s="2"/>
      <c r="AS178" s="2"/>
      <c r="AT178" s="2"/>
      <c r="AU178" s="2"/>
      <c r="AV178" s="265" t="s">
        <v>269</v>
      </c>
      <c r="AW178" s="2"/>
      <c r="AX178" s="2"/>
      <c r="AY178" s="2"/>
      <c r="AZ178" s="265" t="s">
        <v>285</v>
      </c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 ht="11.25" customHeight="1">
      <c r="C179" s="226"/>
      <c r="D179" s="226"/>
      <c r="E179" s="2"/>
      <c r="F179" s="2"/>
      <c r="G179" s="2"/>
      <c r="H179" s="2"/>
      <c r="I179" s="2"/>
      <c r="J179" s="2"/>
      <c r="K179" s="4"/>
      <c r="L179" s="4"/>
      <c r="M179" s="4"/>
      <c r="N179" s="303" t="s">
        <v>343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2"/>
      <c r="AA179" s="2"/>
      <c r="AB179" s="2"/>
      <c r="AC179" s="2"/>
      <c r="AD179" s="2"/>
      <c r="AE179" s="198" t="s">
        <v>336</v>
      </c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300" t="s">
        <v>257</v>
      </c>
      <c r="AR179" s="2"/>
      <c r="AS179" s="2"/>
      <c r="AT179" s="2"/>
      <c r="AU179" s="2"/>
      <c r="AV179" s="2"/>
      <c r="AW179" s="2"/>
      <c r="AX179" s="2"/>
      <c r="AY179" s="2"/>
      <c r="AZ179" s="2"/>
      <c r="BA179" s="300" t="s">
        <v>287</v>
      </c>
      <c r="BB179" s="2"/>
      <c r="BC179" s="2"/>
      <c r="BD179" s="2"/>
      <c r="BE179" s="2"/>
      <c r="BF179" s="2"/>
      <c r="BG179" s="2"/>
      <c r="BH179" s="2"/>
      <c r="BI179" s="2"/>
    </row>
    <row r="180" spans="2:61" ht="11.25" customHeight="1">
      <c r="C180" s="226"/>
      <c r="D180" s="226"/>
      <c r="E180" s="2"/>
      <c r="F180" s="2"/>
      <c r="G180" s="2"/>
      <c r="H180" s="2"/>
      <c r="I180" s="2"/>
      <c r="J180" s="2"/>
      <c r="K180" s="4"/>
      <c r="L180" s="4"/>
      <c r="M180" s="4"/>
      <c r="N180" s="4"/>
      <c r="O180" s="265" t="s">
        <v>344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2"/>
      <c r="AA180" s="2"/>
      <c r="AB180" s="2"/>
      <c r="AC180" s="2"/>
      <c r="AD180" s="2"/>
      <c r="AE180" s="2"/>
      <c r="AF180" s="19" t="s">
        <v>362</v>
      </c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65" t="s">
        <v>264</v>
      </c>
      <c r="AS180" s="2"/>
      <c r="AT180" s="2"/>
      <c r="AU180" s="2"/>
      <c r="AV180" s="2"/>
      <c r="AW180" s="2"/>
      <c r="AX180" s="2"/>
      <c r="AY180" s="2"/>
      <c r="AZ180" s="2"/>
      <c r="BA180" s="2"/>
      <c r="BB180" s="265" t="s">
        <v>288</v>
      </c>
      <c r="BC180" s="2"/>
      <c r="BD180" s="2"/>
      <c r="BE180" s="2"/>
      <c r="BF180" s="2"/>
      <c r="BG180" s="2"/>
      <c r="BH180" s="3"/>
    </row>
    <row r="181" spans="2:61" ht="11.25" customHeight="1">
      <c r="C181" s="226"/>
      <c r="D181" s="226"/>
      <c r="E181" s="2"/>
      <c r="F181" s="2"/>
      <c r="G181" s="2"/>
      <c r="H181" s="2"/>
      <c r="I181" s="2"/>
      <c r="J181" s="2"/>
      <c r="K181" s="4"/>
      <c r="L181" s="4"/>
      <c r="M181" s="4"/>
      <c r="N181" s="4"/>
      <c r="O181" s="4"/>
      <c r="P181" s="303" t="s">
        <v>345</v>
      </c>
      <c r="Q181" s="4"/>
      <c r="R181" s="4"/>
      <c r="S181" s="4"/>
      <c r="T181" s="4"/>
      <c r="U181" s="4"/>
      <c r="V181" s="4"/>
      <c r="W181" s="4"/>
      <c r="X181" s="4"/>
      <c r="Y181" s="4"/>
      <c r="Z181" s="2"/>
      <c r="AA181" s="2"/>
      <c r="AB181" s="2"/>
      <c r="AC181" s="2"/>
      <c r="AD181" s="2"/>
      <c r="AE181" s="2"/>
      <c r="AF181" s="2"/>
      <c r="AG181" s="198" t="s">
        <v>365</v>
      </c>
      <c r="AH181" s="198"/>
      <c r="AI181" s="198"/>
      <c r="AJ181" s="198"/>
      <c r="AK181" s="198"/>
      <c r="AL181" s="198"/>
      <c r="AM181" s="2"/>
      <c r="AN181" s="2"/>
      <c r="AO181" s="2"/>
      <c r="AP181" s="2"/>
      <c r="AQ181" s="2"/>
      <c r="AR181" s="2"/>
      <c r="AS181" s="2"/>
      <c r="AT181" s="2"/>
      <c r="AU181" s="2"/>
      <c r="AV181" s="265" t="s">
        <v>275</v>
      </c>
      <c r="AW181" s="2"/>
      <c r="AX181" s="2"/>
      <c r="AY181" s="2"/>
      <c r="AZ181" s="2"/>
      <c r="BA181" s="2"/>
      <c r="BB181" s="2"/>
      <c r="BC181" s="300" t="s">
        <v>289</v>
      </c>
      <c r="BD181" s="2"/>
      <c r="BE181" s="2"/>
      <c r="BF181" s="2"/>
      <c r="BG181" s="2"/>
      <c r="BH181" s="3"/>
    </row>
    <row r="182" spans="2:61">
      <c r="C182" s="117"/>
      <c r="D182" s="117"/>
      <c r="E182" s="2"/>
      <c r="F182" s="2"/>
      <c r="G182" s="2"/>
      <c r="H182" s="2"/>
      <c r="I182" s="2"/>
      <c r="J182" s="2"/>
      <c r="K182" s="4"/>
      <c r="L182" s="4"/>
      <c r="M182" s="4"/>
      <c r="N182" s="4"/>
      <c r="O182" s="4"/>
      <c r="P182" s="4"/>
      <c r="Q182" s="265" t="s">
        <v>346</v>
      </c>
      <c r="R182" s="4"/>
      <c r="S182" s="4"/>
      <c r="T182" s="4"/>
      <c r="U182" s="4"/>
      <c r="V182" s="4"/>
      <c r="W182" s="4"/>
      <c r="X182" s="4"/>
      <c r="Y182" s="4"/>
      <c r="Z182" s="2"/>
      <c r="AA182" s="2"/>
      <c r="AB182" s="2"/>
      <c r="AC182" s="2"/>
      <c r="AD182" s="2"/>
      <c r="AE182" s="2"/>
      <c r="AF182" s="2"/>
      <c r="AG182" s="2"/>
      <c r="AH182" s="278" t="s">
        <v>388</v>
      </c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300" t="s">
        <v>273</v>
      </c>
      <c r="AW182" s="2"/>
      <c r="AX182" s="2"/>
      <c r="AY182" s="2"/>
      <c r="AZ182" s="2"/>
      <c r="BA182" s="2"/>
      <c r="BB182" s="2"/>
      <c r="BC182" s="2"/>
      <c r="BD182" s="265" t="s">
        <v>290</v>
      </c>
      <c r="BE182" s="2"/>
      <c r="BF182" s="2"/>
      <c r="BG182" s="2"/>
      <c r="BH182" s="3"/>
    </row>
    <row r="183" spans="2:61">
      <c r="B183" s="232" t="s">
        <v>244</v>
      </c>
      <c r="C183" s="117"/>
      <c r="D183" s="117"/>
      <c r="E183" s="2"/>
      <c r="F183" s="2"/>
      <c r="G183" s="2"/>
      <c r="H183" s="2"/>
      <c r="I183" s="2"/>
      <c r="J183" s="2"/>
      <c r="K183" s="4"/>
      <c r="L183" s="4"/>
      <c r="M183" s="4"/>
      <c r="N183" s="4"/>
      <c r="O183" s="4"/>
      <c r="P183" s="4"/>
      <c r="Q183" s="4"/>
      <c r="R183" s="303" t="s">
        <v>347</v>
      </c>
      <c r="S183" s="4"/>
      <c r="T183" s="4"/>
      <c r="U183" s="4"/>
      <c r="V183" s="4"/>
      <c r="W183" s="4"/>
      <c r="X183" s="4"/>
      <c r="Y183" s="4"/>
      <c r="Z183" s="2"/>
      <c r="AA183" s="2"/>
      <c r="AB183" s="2"/>
      <c r="AC183" s="2"/>
      <c r="AD183" s="2"/>
      <c r="AE183" s="2"/>
      <c r="AF183" s="2"/>
      <c r="AG183" s="2"/>
      <c r="AH183" s="2"/>
      <c r="AI183" s="198" t="s">
        <v>366</v>
      </c>
      <c r="AJ183" s="198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65" t="s">
        <v>274</v>
      </c>
      <c r="AW183" s="2"/>
      <c r="AX183" s="2"/>
      <c r="AY183" s="2"/>
      <c r="AZ183" s="2"/>
      <c r="BA183" s="2"/>
      <c r="BB183" s="2"/>
      <c r="BC183" s="2"/>
      <c r="BD183" s="2"/>
      <c r="BE183" s="300" t="s">
        <v>412</v>
      </c>
      <c r="BF183" s="2"/>
      <c r="BG183" s="2"/>
      <c r="BH183" s="3"/>
    </row>
    <row r="184" spans="2:61">
      <c r="B184" s="233" t="s">
        <v>245</v>
      </c>
      <c r="C184" s="117"/>
      <c r="D184" s="117"/>
      <c r="E184" s="2"/>
      <c r="F184" s="2"/>
      <c r="G184" s="2"/>
      <c r="H184" s="2"/>
      <c r="I184" s="2"/>
      <c r="J184" s="2"/>
      <c r="K184" s="4"/>
      <c r="L184" s="4"/>
      <c r="M184" s="4"/>
      <c r="N184" s="4"/>
      <c r="O184" s="4"/>
      <c r="P184" s="4"/>
      <c r="Q184" s="4"/>
      <c r="R184" s="4"/>
      <c r="S184" s="265" t="s">
        <v>348</v>
      </c>
      <c r="T184" s="4"/>
      <c r="U184" s="4"/>
      <c r="V184" s="4"/>
      <c r="W184" s="4"/>
      <c r="X184" s="4"/>
      <c r="Y184" s="4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78" t="s">
        <v>389</v>
      </c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300" t="s">
        <v>276</v>
      </c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3"/>
    </row>
    <row r="185" spans="2:61">
      <c r="C185" s="117"/>
      <c r="D185" s="117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4"/>
      <c r="P185" s="4"/>
      <c r="Q185" s="4"/>
      <c r="R185" s="4"/>
      <c r="S185" s="4"/>
      <c r="T185" s="303" t="s">
        <v>349</v>
      </c>
      <c r="U185" s="4"/>
      <c r="V185" s="4"/>
      <c r="W185" s="4"/>
      <c r="X185" s="4"/>
      <c r="Y185" s="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315" t="s">
        <v>337</v>
      </c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3"/>
    </row>
    <row r="186" spans="2:61">
      <c r="C186" s="117"/>
      <c r="D186" s="117"/>
      <c r="K186" s="124"/>
      <c r="L186" s="124"/>
      <c r="M186" s="124"/>
      <c r="N186" s="124"/>
      <c r="O186" s="124"/>
      <c r="P186" s="4"/>
      <c r="Q186" s="4"/>
      <c r="R186" s="4"/>
      <c r="S186" s="4"/>
      <c r="T186" s="4"/>
      <c r="U186" s="265" t="s">
        <v>407</v>
      </c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316" t="s">
        <v>338</v>
      </c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3"/>
    </row>
    <row r="187" spans="2:61">
      <c r="C187" s="117"/>
      <c r="D187" s="117"/>
      <c r="M187" s="124"/>
      <c r="N187" s="124"/>
      <c r="O187" s="124"/>
      <c r="P187" s="124"/>
      <c r="Q187" s="124"/>
      <c r="R187" s="124"/>
      <c r="S187" s="124"/>
      <c r="T187" s="124"/>
      <c r="U187" s="124"/>
      <c r="V187" s="265" t="s">
        <v>408</v>
      </c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315" t="s">
        <v>339</v>
      </c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3"/>
    </row>
    <row r="188" spans="2:61">
      <c r="C188" s="117"/>
      <c r="D188" s="117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265" t="s">
        <v>409</v>
      </c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3"/>
    </row>
    <row r="189" spans="2:61">
      <c r="C189" s="117"/>
      <c r="D189" s="117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3"/>
    </row>
    <row r="190" spans="2:61"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</row>
    <row r="191" spans="2:61">
      <c r="L191" s="3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</row>
    <row r="192" spans="2:61">
      <c r="L192" s="3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</row>
    <row r="193" spans="12:59">
      <c r="L193" s="3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</row>
    <row r="194" spans="12:59"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</row>
    <row r="195" spans="12:59"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</row>
    <row r="196" spans="12:59"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</row>
    <row r="197" spans="12:59"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</row>
    <row r="198" spans="12:59"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</row>
    <row r="199" spans="12:59"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</row>
    <row r="200" spans="12:59"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</row>
    <row r="201" spans="12:59"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</row>
    <row r="202" spans="12:59"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</row>
    <row r="203" spans="12:59"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</row>
    <row r="204" spans="12:59"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</row>
    <row r="205" spans="12:59"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</row>
  </sheetData>
  <mergeCells count="12">
    <mergeCell ref="BH1:BI1"/>
    <mergeCell ref="A174:B174"/>
    <mergeCell ref="E1:G1"/>
    <mergeCell ref="H1:J1"/>
    <mergeCell ref="AN1:AS1"/>
    <mergeCell ref="AT1:AW1"/>
    <mergeCell ref="AX1:BG1"/>
    <mergeCell ref="A1:A2"/>
    <mergeCell ref="B1:B2"/>
    <mergeCell ref="K1:AA1"/>
    <mergeCell ref="AB1:AM1"/>
    <mergeCell ref="C1:D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4"/>
  <sheetViews>
    <sheetView workbookViewId="0">
      <pane ySplit="2" topLeftCell="A3" activePane="bottomLeft" state="frozen"/>
      <selection pane="bottomLeft" activeCell="Q3" sqref="Q3"/>
    </sheetView>
  </sheetViews>
  <sheetFormatPr defaultRowHeight="11.25"/>
  <cols>
    <col min="1" max="1" width="10.42578125" style="8" bestFit="1" customWidth="1"/>
    <col min="2" max="2" width="5.7109375" style="8" bestFit="1" customWidth="1"/>
    <col min="3" max="3" width="48.140625" style="131" customWidth="1"/>
    <col min="4" max="4" width="16.7109375" style="3" customWidth="1"/>
    <col min="5" max="5" width="6.28515625" style="2" bestFit="1" customWidth="1"/>
    <col min="6" max="6" width="6.85546875" style="2" bestFit="1" customWidth="1"/>
    <col min="7" max="7" width="6.28515625" style="2" bestFit="1" customWidth="1"/>
    <col min="8" max="8" width="6.85546875" style="2" bestFit="1" customWidth="1"/>
    <col min="9" max="9" width="6.28515625" style="2" bestFit="1" customWidth="1"/>
    <col min="10" max="10" width="6.85546875" style="2" bestFit="1" customWidth="1"/>
    <col min="11" max="11" width="11.85546875" style="2" bestFit="1" customWidth="1"/>
    <col min="12" max="12" width="11.5703125" style="2" bestFit="1" customWidth="1"/>
    <col min="13" max="13" width="14" style="2" customWidth="1"/>
    <col min="14" max="14" width="10.85546875" style="2" bestFit="1" customWidth="1"/>
    <col min="15" max="16" width="10.85546875" style="2" customWidth="1"/>
    <col min="17" max="17" width="10.7109375" style="2" bestFit="1" customWidth="1"/>
    <col min="18" max="18" width="7.7109375" style="120" customWidth="1"/>
    <col min="19" max="21" width="5.85546875" style="3" customWidth="1"/>
    <col min="22" max="23" width="8.7109375" style="3" customWidth="1"/>
    <col min="24" max="25" width="3.28515625" style="3" bestFit="1" customWidth="1"/>
    <col min="26" max="16384" width="9.140625" style="3"/>
  </cols>
  <sheetData>
    <row r="1" spans="1:23" ht="15.75" customHeight="1">
      <c r="A1" s="486" t="s">
        <v>1</v>
      </c>
      <c r="B1" s="488" t="s">
        <v>2</v>
      </c>
      <c r="C1" s="490" t="s">
        <v>0</v>
      </c>
      <c r="D1" s="492" t="s">
        <v>7</v>
      </c>
      <c r="E1" s="481" t="s">
        <v>6</v>
      </c>
      <c r="F1" s="482"/>
      <c r="G1" s="483" t="s">
        <v>5</v>
      </c>
      <c r="H1" s="484"/>
      <c r="I1" s="481" t="s">
        <v>68</v>
      </c>
      <c r="J1" s="482"/>
      <c r="K1" s="479" t="s">
        <v>9</v>
      </c>
      <c r="L1" s="477" t="s">
        <v>91</v>
      </c>
      <c r="M1" s="335" t="s">
        <v>99</v>
      </c>
      <c r="N1" s="336"/>
      <c r="O1" s="336"/>
      <c r="P1" s="336"/>
      <c r="Q1" s="337"/>
      <c r="R1" s="473" t="s">
        <v>101</v>
      </c>
      <c r="S1" s="473"/>
      <c r="T1" s="473"/>
      <c r="U1" s="473"/>
      <c r="V1" s="473"/>
      <c r="W1" s="473"/>
    </row>
    <row r="2" spans="1:23" ht="15.75" customHeight="1" thickBot="1">
      <c r="A2" s="487"/>
      <c r="B2" s="489"/>
      <c r="C2" s="491"/>
      <c r="D2" s="366"/>
      <c r="E2" s="81"/>
      <c r="F2" s="40" t="s">
        <v>9</v>
      </c>
      <c r="G2" s="82"/>
      <c r="H2" s="82" t="s">
        <v>9</v>
      </c>
      <c r="I2" s="83"/>
      <c r="J2" s="40" t="s">
        <v>9</v>
      </c>
      <c r="K2" s="480"/>
      <c r="L2" s="478"/>
      <c r="M2" s="319" t="s">
        <v>195</v>
      </c>
      <c r="N2" s="319" t="s">
        <v>64</v>
      </c>
      <c r="O2" s="319" t="s">
        <v>60</v>
      </c>
      <c r="P2" s="319" t="s">
        <v>193</v>
      </c>
      <c r="Q2" s="320" t="s">
        <v>414</v>
      </c>
      <c r="R2" s="474" t="s">
        <v>350</v>
      </c>
      <c r="S2" s="475"/>
      <c r="T2" s="475"/>
      <c r="U2" s="475"/>
      <c r="V2" s="476"/>
      <c r="W2" s="321"/>
    </row>
    <row r="3" spans="1:23" s="19" customFormat="1">
      <c r="A3" s="28">
        <f>'1-συμβολαια'!A3</f>
        <v>0</v>
      </c>
      <c r="B3" s="60">
        <f>'1-συμβολαια'!B3</f>
        <v>0</v>
      </c>
      <c r="C3" s="246">
        <f>'1-συμβολαια'!C3</f>
        <v>0</v>
      </c>
      <c r="D3" s="32">
        <f>'1-συμβολαια'!D3</f>
        <v>0</v>
      </c>
      <c r="E3" s="267"/>
      <c r="F3" s="267"/>
      <c r="G3" s="267"/>
      <c r="H3" s="267"/>
      <c r="I3" s="267"/>
      <c r="J3" s="267"/>
      <c r="K3" s="17">
        <f>'1-συμβολαια'!N3</f>
        <v>0</v>
      </c>
      <c r="L3" s="17"/>
      <c r="M3" s="17">
        <f>'1-συμβολαια'!O3</f>
        <v>164</v>
      </c>
      <c r="N3" s="17">
        <f>'10-φπα'!E3</f>
        <v>39.36</v>
      </c>
      <c r="O3" s="17">
        <f>'11-χαρτόσ'!H3</f>
        <v>0</v>
      </c>
      <c r="P3" s="17">
        <f>'13-ντιΜιΧο'!BH3</f>
        <v>956</v>
      </c>
      <c r="Q3" s="17">
        <f>'13-ντιΜιΧο'!BI3</f>
        <v>228</v>
      </c>
      <c r="R3" s="224"/>
      <c r="S3" s="318"/>
      <c r="T3" s="318"/>
      <c r="U3" s="318"/>
      <c r="V3" s="318"/>
      <c r="W3" s="210"/>
    </row>
    <row r="4" spans="1:23" s="19" customFormat="1">
      <c r="A4" s="28">
        <f>'1-συμβολαια'!A4</f>
        <v>0</v>
      </c>
      <c r="B4" s="60">
        <f>'1-συμβολαια'!B4</f>
        <v>0</v>
      </c>
      <c r="C4" s="246">
        <f>'1-συμβολαια'!C4</f>
        <v>0</v>
      </c>
      <c r="D4" s="32">
        <f>'1-συμβολαια'!D4</f>
        <v>0</v>
      </c>
      <c r="E4" s="267"/>
      <c r="F4" s="267"/>
      <c r="G4" s="267"/>
      <c r="H4" s="267"/>
      <c r="I4" s="267"/>
      <c r="J4" s="267"/>
      <c r="K4" s="17">
        <f>'1-συμβολαια'!N4</f>
        <v>0</v>
      </c>
      <c r="L4" s="17"/>
      <c r="M4" s="17">
        <f>'1-συμβολαια'!O4</f>
        <v>164</v>
      </c>
      <c r="N4" s="17">
        <f>'10-φπα'!E4</f>
        <v>39.36</v>
      </c>
      <c r="O4" s="17">
        <f>'11-χαρτόσ'!H4</f>
        <v>0</v>
      </c>
      <c r="P4" s="17">
        <f>'13-ντιΜιΧο'!BH4</f>
        <v>956</v>
      </c>
      <c r="Q4" s="17">
        <f>'13-ντιΜιΧο'!BI4</f>
        <v>228</v>
      </c>
      <c r="R4" s="224"/>
      <c r="S4" s="222"/>
      <c r="T4" s="222"/>
      <c r="U4" s="222"/>
      <c r="V4" s="222"/>
      <c r="W4" s="26"/>
    </row>
    <row r="5" spans="1:23" s="19" customFormat="1">
      <c r="A5" s="28">
        <f>'1-συμβολαια'!A5</f>
        <v>0</v>
      </c>
      <c r="B5" s="60">
        <f>'1-συμβολαια'!B5</f>
        <v>0</v>
      </c>
      <c r="C5" s="246">
        <f>'1-συμβολαια'!C5</f>
        <v>0</v>
      </c>
      <c r="D5" s="32">
        <f>'1-συμβολαια'!D5</f>
        <v>0</v>
      </c>
      <c r="E5" s="267"/>
      <c r="F5" s="267"/>
      <c r="G5" s="267"/>
      <c r="H5" s="267"/>
      <c r="I5" s="267"/>
      <c r="J5" s="267"/>
      <c r="K5" s="17">
        <f>'1-συμβολαια'!N5</f>
        <v>0</v>
      </c>
      <c r="L5" s="17"/>
      <c r="M5" s="17">
        <f>'1-συμβολαια'!O5</f>
        <v>164</v>
      </c>
      <c r="N5" s="17">
        <f>'10-φπα'!E5</f>
        <v>39.36</v>
      </c>
      <c r="O5" s="17">
        <f>'11-χαρτόσ'!H5</f>
        <v>0</v>
      </c>
      <c r="P5" s="17">
        <f>'13-ντιΜιΧο'!BH5</f>
        <v>956</v>
      </c>
      <c r="Q5" s="17">
        <f>'13-ντιΜιΧο'!BI5</f>
        <v>228</v>
      </c>
      <c r="R5" s="224"/>
      <c r="S5" s="222"/>
      <c r="T5" s="222"/>
      <c r="U5" s="222"/>
      <c r="V5" s="222"/>
      <c r="W5" s="26"/>
    </row>
    <row r="6" spans="1:23" s="19" customFormat="1">
      <c r="A6" s="28">
        <f>'1-συμβολαια'!A6</f>
        <v>0</v>
      </c>
      <c r="B6" s="60">
        <f>'1-συμβολαια'!B6</f>
        <v>0</v>
      </c>
      <c r="C6" s="246">
        <f>'1-συμβολαια'!C6</f>
        <v>0</v>
      </c>
      <c r="D6" s="32">
        <f>'1-συμβολαια'!D6</f>
        <v>0</v>
      </c>
      <c r="E6" s="267"/>
      <c r="F6" s="267"/>
      <c r="G6" s="267"/>
      <c r="H6" s="267"/>
      <c r="I6" s="267"/>
      <c r="J6" s="267"/>
      <c r="K6" s="17">
        <f>'1-συμβολαια'!N6</f>
        <v>0</v>
      </c>
      <c r="L6" s="17"/>
      <c r="M6" s="17">
        <f>'1-συμβολαια'!O6</f>
        <v>164</v>
      </c>
      <c r="N6" s="17">
        <f>'10-φπα'!E6</f>
        <v>39.36</v>
      </c>
      <c r="O6" s="17">
        <f>'11-χαρτόσ'!H6</f>
        <v>0</v>
      </c>
      <c r="P6" s="17">
        <f>'13-ντιΜιΧο'!BH6</f>
        <v>956</v>
      </c>
      <c r="Q6" s="17">
        <f>'13-ντιΜιΧο'!BI6</f>
        <v>228</v>
      </c>
      <c r="R6" s="224"/>
      <c r="S6" s="222"/>
      <c r="T6" s="222"/>
      <c r="U6" s="222"/>
      <c r="V6" s="222"/>
      <c r="W6" s="26"/>
    </row>
    <row r="7" spans="1:23" s="19" customFormat="1">
      <c r="A7" s="28">
        <f>'1-συμβολαια'!A7</f>
        <v>0</v>
      </c>
      <c r="B7" s="60">
        <f>'1-συμβολαια'!B7</f>
        <v>0</v>
      </c>
      <c r="C7" s="246">
        <f>'1-συμβολαια'!C7</f>
        <v>0</v>
      </c>
      <c r="D7" s="32">
        <f>'1-συμβολαια'!D7</f>
        <v>0</v>
      </c>
      <c r="E7" s="267"/>
      <c r="F7" s="267"/>
      <c r="G7" s="267"/>
      <c r="H7" s="267"/>
      <c r="I7" s="267"/>
      <c r="J7" s="267"/>
      <c r="K7" s="17">
        <f>'1-συμβολαια'!N7</f>
        <v>0</v>
      </c>
      <c r="L7" s="17"/>
      <c r="M7" s="17">
        <f>'1-συμβολαια'!O7</f>
        <v>164</v>
      </c>
      <c r="N7" s="17">
        <f>'10-φπα'!E7</f>
        <v>39.36</v>
      </c>
      <c r="O7" s="17">
        <f>'11-χαρτόσ'!H7</f>
        <v>0</v>
      </c>
      <c r="P7" s="17">
        <f>'13-ντιΜιΧο'!BH7</f>
        <v>956</v>
      </c>
      <c r="Q7" s="17">
        <f>'13-ντιΜιΧο'!BI7</f>
        <v>228</v>
      </c>
      <c r="R7" s="224"/>
      <c r="S7" s="222"/>
      <c r="T7" s="222"/>
      <c r="U7" s="222"/>
      <c r="V7" s="222"/>
      <c r="W7" s="26"/>
    </row>
    <row r="8" spans="1:23" s="19" customFormat="1">
      <c r="A8" s="28">
        <f>'1-συμβολαια'!A8</f>
        <v>0</v>
      </c>
      <c r="B8" s="60">
        <f>'1-συμβολαια'!B8</f>
        <v>0</v>
      </c>
      <c r="C8" s="246">
        <f>'1-συμβολαια'!C8</f>
        <v>0</v>
      </c>
      <c r="D8" s="32">
        <f>'1-συμβολαια'!D8</f>
        <v>0</v>
      </c>
      <c r="E8" s="267"/>
      <c r="F8" s="267"/>
      <c r="G8" s="267"/>
      <c r="H8" s="267"/>
      <c r="I8" s="267"/>
      <c r="J8" s="267"/>
      <c r="K8" s="17">
        <f>'1-συμβολαια'!N8</f>
        <v>0</v>
      </c>
      <c r="L8" s="17"/>
      <c r="M8" s="17">
        <f>'1-συμβολαια'!O8</f>
        <v>164</v>
      </c>
      <c r="N8" s="17">
        <f>'10-φπα'!E8</f>
        <v>39.36</v>
      </c>
      <c r="O8" s="17">
        <f>'11-χαρτόσ'!H8</f>
        <v>0</v>
      </c>
      <c r="P8" s="17">
        <f>'13-ντιΜιΧο'!BH8</f>
        <v>956</v>
      </c>
      <c r="Q8" s="17">
        <f>'13-ντιΜιΧο'!BI8</f>
        <v>228</v>
      </c>
      <c r="R8" s="224"/>
      <c r="S8" s="222"/>
      <c r="T8" s="222"/>
      <c r="U8" s="222"/>
      <c r="V8" s="222"/>
      <c r="W8" s="26"/>
    </row>
    <row r="9" spans="1:23" s="19" customFormat="1">
      <c r="A9" s="28">
        <f>'1-συμβολαια'!A9</f>
        <v>0</v>
      </c>
      <c r="B9" s="60">
        <f>'1-συμβολαια'!B9</f>
        <v>0</v>
      </c>
      <c r="C9" s="246">
        <f>'1-συμβολαια'!C9</f>
        <v>0</v>
      </c>
      <c r="D9" s="32">
        <f>'1-συμβολαια'!D9</f>
        <v>0</v>
      </c>
      <c r="E9" s="267"/>
      <c r="F9" s="267"/>
      <c r="G9" s="267"/>
      <c r="H9" s="267"/>
      <c r="I9" s="267"/>
      <c r="J9" s="267"/>
      <c r="K9" s="17">
        <f>'1-συμβολαια'!N9</f>
        <v>0</v>
      </c>
      <c r="L9" s="17"/>
      <c r="M9" s="17">
        <f>'1-συμβολαια'!O9</f>
        <v>164</v>
      </c>
      <c r="N9" s="17">
        <f>'10-φπα'!E9</f>
        <v>39.36</v>
      </c>
      <c r="O9" s="17">
        <f>'11-χαρτόσ'!H9</f>
        <v>0</v>
      </c>
      <c r="P9" s="17">
        <f>'13-ντιΜιΧο'!BH9</f>
        <v>956</v>
      </c>
      <c r="Q9" s="17">
        <f>'13-ντιΜιΧο'!BI9</f>
        <v>228</v>
      </c>
      <c r="R9" s="224"/>
      <c r="S9" s="222"/>
      <c r="T9" s="222"/>
      <c r="U9" s="222"/>
      <c r="V9" s="222"/>
      <c r="W9" s="26"/>
    </row>
    <row r="10" spans="1:23" s="19" customFormat="1">
      <c r="A10" s="28">
        <f>'1-συμβολαια'!A10</f>
        <v>0</v>
      </c>
      <c r="B10" s="60">
        <f>'1-συμβολαια'!B10</f>
        <v>0</v>
      </c>
      <c r="C10" s="246">
        <f>'1-συμβολαια'!C10</f>
        <v>0</v>
      </c>
      <c r="D10" s="32">
        <f>'1-συμβολαια'!D10</f>
        <v>0</v>
      </c>
      <c r="E10" s="267"/>
      <c r="F10" s="267"/>
      <c r="G10" s="267"/>
      <c r="H10" s="267"/>
      <c r="I10" s="267"/>
      <c r="J10" s="267"/>
      <c r="K10" s="17">
        <f>'1-συμβολαια'!N10</f>
        <v>0</v>
      </c>
      <c r="L10" s="17"/>
      <c r="M10" s="17">
        <f>'1-συμβολαια'!O10</f>
        <v>164</v>
      </c>
      <c r="N10" s="17">
        <f>'10-φπα'!E10</f>
        <v>39.36</v>
      </c>
      <c r="O10" s="17">
        <f>'11-χαρτόσ'!H10</f>
        <v>0</v>
      </c>
      <c r="P10" s="17">
        <f>'13-ντιΜιΧο'!BH10</f>
        <v>956</v>
      </c>
      <c r="Q10" s="17">
        <f>'13-ντιΜιΧο'!BI10</f>
        <v>228</v>
      </c>
      <c r="R10" s="224"/>
      <c r="S10" s="222"/>
      <c r="T10" s="222"/>
      <c r="U10" s="222"/>
      <c r="V10" s="222"/>
      <c r="W10" s="26"/>
    </row>
    <row r="11" spans="1:23" s="19" customFormat="1">
      <c r="A11" s="28">
        <f>'1-συμβολαια'!A11</f>
        <v>0</v>
      </c>
      <c r="B11" s="60">
        <f>'1-συμβολαια'!B11</f>
        <v>0</v>
      </c>
      <c r="C11" s="246">
        <f>'1-συμβολαια'!C11</f>
        <v>0</v>
      </c>
      <c r="D11" s="32">
        <f>'1-συμβολαια'!D11</f>
        <v>0</v>
      </c>
      <c r="E11" s="267"/>
      <c r="F11" s="267"/>
      <c r="G11" s="267"/>
      <c r="H11" s="267"/>
      <c r="I11" s="267"/>
      <c r="J11" s="267"/>
      <c r="K11" s="17">
        <f>'1-συμβολαια'!N11</f>
        <v>0</v>
      </c>
      <c r="L11" s="17"/>
      <c r="M11" s="17">
        <f>'1-συμβολαια'!O11</f>
        <v>164</v>
      </c>
      <c r="N11" s="17">
        <f>'10-φπα'!E11</f>
        <v>39.36</v>
      </c>
      <c r="O11" s="17">
        <f>'11-χαρτόσ'!H11</f>
        <v>0</v>
      </c>
      <c r="P11" s="17">
        <f>'13-ντιΜιΧο'!BH11</f>
        <v>956</v>
      </c>
      <c r="Q11" s="17">
        <f>'13-ντιΜιΧο'!BI11</f>
        <v>228</v>
      </c>
      <c r="R11" s="224"/>
      <c r="S11" s="222"/>
      <c r="T11" s="222"/>
      <c r="U11" s="222"/>
      <c r="V11" s="222"/>
      <c r="W11" s="26"/>
    </row>
    <row r="12" spans="1:23" s="19" customFormat="1">
      <c r="A12" s="28">
        <f>'1-συμβολαια'!A12</f>
        <v>0</v>
      </c>
      <c r="B12" s="60">
        <f>'1-συμβολαια'!B12</f>
        <v>0</v>
      </c>
      <c r="C12" s="246">
        <f>'1-συμβολαια'!C12</f>
        <v>0</v>
      </c>
      <c r="D12" s="32">
        <f>'1-συμβολαια'!D12</f>
        <v>0</v>
      </c>
      <c r="E12" s="267"/>
      <c r="F12" s="267"/>
      <c r="G12" s="267"/>
      <c r="H12" s="267"/>
      <c r="I12" s="267"/>
      <c r="J12" s="267"/>
      <c r="K12" s="17">
        <f>'1-συμβολαια'!N12</f>
        <v>0</v>
      </c>
      <c r="L12" s="17"/>
      <c r="M12" s="17">
        <f>'1-συμβολαια'!O12</f>
        <v>164</v>
      </c>
      <c r="N12" s="17">
        <f>'10-φπα'!E12</f>
        <v>39.36</v>
      </c>
      <c r="O12" s="17">
        <f>'11-χαρτόσ'!H12</f>
        <v>0</v>
      </c>
      <c r="P12" s="17">
        <f>'13-ντιΜιΧο'!BH12</f>
        <v>956</v>
      </c>
      <c r="Q12" s="17">
        <f>'13-ντιΜιΧο'!BI12</f>
        <v>228</v>
      </c>
      <c r="R12" s="224"/>
      <c r="S12" s="222"/>
      <c r="T12" s="222"/>
      <c r="U12" s="222"/>
      <c r="V12" s="222"/>
      <c r="W12" s="26"/>
    </row>
    <row r="13" spans="1:23">
      <c r="A13" s="28">
        <f>'1-συμβολαια'!A13</f>
        <v>0</v>
      </c>
      <c r="B13" s="60">
        <f>'1-συμβολαια'!B13</f>
        <v>0</v>
      </c>
      <c r="C13" s="246">
        <f>'1-συμβολαια'!C13</f>
        <v>0</v>
      </c>
      <c r="D13" s="32">
        <f>'1-συμβολαια'!D13</f>
        <v>0</v>
      </c>
      <c r="E13" s="38"/>
      <c r="F13" s="38"/>
      <c r="G13" s="38"/>
      <c r="H13" s="38"/>
      <c r="I13" s="38"/>
      <c r="J13" s="38"/>
      <c r="K13" s="17">
        <f>'1-συμβολαια'!N13</f>
        <v>0</v>
      </c>
      <c r="L13" s="17"/>
      <c r="M13" s="17">
        <f>'1-συμβολαια'!O13</f>
        <v>164</v>
      </c>
      <c r="N13" s="17">
        <f>'10-φπα'!E13</f>
        <v>39.36</v>
      </c>
      <c r="O13" s="17">
        <f>'11-χαρτόσ'!H13</f>
        <v>0</v>
      </c>
      <c r="P13" s="17">
        <f>'13-ντιΜιΧο'!BH13</f>
        <v>956</v>
      </c>
      <c r="Q13" s="17">
        <f>'13-ντιΜιΧο'!BI13</f>
        <v>228</v>
      </c>
      <c r="R13" s="224"/>
      <c r="S13" s="222"/>
      <c r="T13" s="222"/>
      <c r="U13" s="222"/>
      <c r="V13" s="222"/>
      <c r="W13" s="110"/>
    </row>
    <row r="14" spans="1:23">
      <c r="A14" s="28">
        <f>'1-συμβολαια'!A14</f>
        <v>0</v>
      </c>
      <c r="B14" s="60">
        <f>'1-συμβολαια'!B14</f>
        <v>0</v>
      </c>
      <c r="C14" s="246">
        <f>'1-συμβολαια'!C14</f>
        <v>0</v>
      </c>
      <c r="D14" s="32">
        <f>'1-συμβολαια'!D14</f>
        <v>0</v>
      </c>
      <c r="E14" s="38"/>
      <c r="F14" s="38"/>
      <c r="G14" s="38"/>
      <c r="H14" s="38"/>
      <c r="I14" s="38"/>
      <c r="J14" s="38"/>
      <c r="K14" s="17">
        <f>'1-συμβολαια'!N14</f>
        <v>0</v>
      </c>
      <c r="L14" s="17"/>
      <c r="M14" s="17">
        <f>'1-συμβολαια'!O14</f>
        <v>164</v>
      </c>
      <c r="N14" s="17">
        <f>'10-φπα'!E14</f>
        <v>39.36</v>
      </c>
      <c r="O14" s="17">
        <f>'11-χαρτόσ'!H14</f>
        <v>0</v>
      </c>
      <c r="P14" s="17">
        <f>'13-ντιΜιΧο'!BH14</f>
        <v>956</v>
      </c>
      <c r="Q14" s="17">
        <f>'13-ντιΜιΧο'!BI14</f>
        <v>228</v>
      </c>
      <c r="R14" s="224"/>
      <c r="S14" s="222"/>
      <c r="T14" s="222"/>
      <c r="U14" s="222"/>
      <c r="V14" s="222"/>
      <c r="W14" s="110"/>
    </row>
    <row r="15" spans="1:23">
      <c r="A15" s="28">
        <f>'1-συμβολαια'!A15</f>
        <v>0</v>
      </c>
      <c r="B15" s="60">
        <f>'1-συμβολαια'!B15</f>
        <v>0</v>
      </c>
      <c r="C15" s="246">
        <f>'1-συμβολαια'!C15</f>
        <v>0</v>
      </c>
      <c r="D15" s="32">
        <f>'1-συμβολαια'!D15</f>
        <v>0</v>
      </c>
      <c r="E15" s="38"/>
      <c r="F15" s="38"/>
      <c r="G15" s="38"/>
      <c r="H15" s="38"/>
      <c r="I15" s="38"/>
      <c r="J15" s="38"/>
      <c r="K15" s="17">
        <f>'1-συμβολαια'!N15</f>
        <v>0</v>
      </c>
      <c r="L15" s="17"/>
      <c r="M15" s="17">
        <f>'1-συμβολαια'!O15</f>
        <v>164</v>
      </c>
      <c r="N15" s="17">
        <f>'10-φπα'!E15</f>
        <v>39.36</v>
      </c>
      <c r="O15" s="17">
        <f>'11-χαρτόσ'!H15</f>
        <v>0</v>
      </c>
      <c r="P15" s="17">
        <f>'13-ντιΜιΧο'!BH15</f>
        <v>956</v>
      </c>
      <c r="Q15" s="17">
        <f>'13-ντιΜιΧο'!BI15</f>
        <v>228</v>
      </c>
      <c r="R15" s="224"/>
      <c r="S15" s="222"/>
      <c r="T15" s="222"/>
      <c r="U15" s="222"/>
      <c r="V15" s="222"/>
      <c r="W15" s="110"/>
    </row>
    <row r="16" spans="1:23">
      <c r="A16" s="28">
        <f>'1-συμβολαια'!A16</f>
        <v>0</v>
      </c>
      <c r="B16" s="60">
        <f>'1-συμβολαια'!B16</f>
        <v>0</v>
      </c>
      <c r="C16" s="246">
        <f>'1-συμβολαια'!C16</f>
        <v>0</v>
      </c>
      <c r="D16" s="32">
        <f>'1-συμβολαια'!D16</f>
        <v>0</v>
      </c>
      <c r="E16" s="38"/>
      <c r="F16" s="38"/>
      <c r="G16" s="38"/>
      <c r="H16" s="38"/>
      <c r="I16" s="38"/>
      <c r="J16" s="38"/>
      <c r="K16" s="17">
        <f>'1-συμβολαια'!N16</f>
        <v>0</v>
      </c>
      <c r="L16" s="17"/>
      <c r="M16" s="17">
        <f>'1-συμβολαια'!O16</f>
        <v>164</v>
      </c>
      <c r="N16" s="17">
        <f>'10-φπα'!E16</f>
        <v>39.36</v>
      </c>
      <c r="O16" s="17">
        <f>'11-χαρτόσ'!H16</f>
        <v>0</v>
      </c>
      <c r="P16" s="17">
        <f>'13-ντιΜιΧο'!BH16</f>
        <v>956</v>
      </c>
      <c r="Q16" s="17">
        <f>'13-ντιΜιΧο'!BI16</f>
        <v>228</v>
      </c>
      <c r="R16" s="224"/>
      <c r="S16" s="222"/>
      <c r="T16" s="222"/>
      <c r="U16" s="222"/>
      <c r="V16" s="222"/>
      <c r="W16" s="110"/>
    </row>
    <row r="17" spans="1:23">
      <c r="A17" s="28">
        <f>'1-συμβολαια'!A17</f>
        <v>0</v>
      </c>
      <c r="B17" s="60">
        <f>'1-συμβολαια'!B17</f>
        <v>0</v>
      </c>
      <c r="C17" s="246">
        <f>'1-συμβολαια'!C17</f>
        <v>0</v>
      </c>
      <c r="D17" s="32">
        <f>'1-συμβολαια'!D17</f>
        <v>0</v>
      </c>
      <c r="E17" s="38"/>
      <c r="F17" s="38"/>
      <c r="G17" s="38"/>
      <c r="H17" s="38"/>
      <c r="I17" s="38"/>
      <c r="J17" s="38"/>
      <c r="K17" s="17">
        <f>'1-συμβολαια'!N17</f>
        <v>0</v>
      </c>
      <c r="L17" s="17"/>
      <c r="M17" s="17">
        <f>'1-συμβολαια'!O17</f>
        <v>164</v>
      </c>
      <c r="N17" s="17">
        <f>'10-φπα'!E17</f>
        <v>39.36</v>
      </c>
      <c r="O17" s="17">
        <f>'11-χαρτόσ'!H17</f>
        <v>0</v>
      </c>
      <c r="P17" s="17">
        <f>'13-ντιΜιΧο'!BH17</f>
        <v>956</v>
      </c>
      <c r="Q17" s="17">
        <f>'13-ντιΜιΧο'!BI17</f>
        <v>228</v>
      </c>
      <c r="R17" s="224"/>
      <c r="S17" s="222"/>
      <c r="T17" s="222"/>
      <c r="U17" s="222"/>
      <c r="V17" s="222"/>
      <c r="W17" s="110"/>
    </row>
    <row r="18" spans="1:23">
      <c r="A18" s="28">
        <f>'1-συμβολαια'!A18</f>
        <v>0</v>
      </c>
      <c r="B18" s="60">
        <f>'1-συμβολαια'!B18</f>
        <v>0</v>
      </c>
      <c r="C18" s="246">
        <f>'1-συμβολαια'!C18</f>
        <v>0</v>
      </c>
      <c r="D18" s="32">
        <f>'1-συμβολαια'!D18</f>
        <v>0</v>
      </c>
      <c r="E18" s="38"/>
      <c r="F18" s="38"/>
      <c r="G18" s="38"/>
      <c r="H18" s="38"/>
      <c r="I18" s="38"/>
      <c r="J18" s="38"/>
      <c r="K18" s="17">
        <f>'1-συμβολαια'!N18</f>
        <v>0</v>
      </c>
      <c r="L18" s="17"/>
      <c r="M18" s="17">
        <f>'1-συμβολαια'!O18</f>
        <v>164</v>
      </c>
      <c r="N18" s="17">
        <f>'10-φπα'!E18</f>
        <v>39.36</v>
      </c>
      <c r="O18" s="17">
        <f>'11-χαρτόσ'!H18</f>
        <v>0</v>
      </c>
      <c r="P18" s="17">
        <f>'13-ντιΜιΧο'!BH18</f>
        <v>956</v>
      </c>
      <c r="Q18" s="17">
        <f>'13-ντιΜιΧο'!BI18</f>
        <v>228</v>
      </c>
      <c r="R18" s="224"/>
      <c r="S18" s="222"/>
      <c r="T18" s="222"/>
      <c r="U18" s="222"/>
      <c r="V18" s="222"/>
      <c r="W18" s="110"/>
    </row>
    <row r="19" spans="1:23">
      <c r="A19" s="28">
        <f>'1-συμβολαια'!A19</f>
        <v>0</v>
      </c>
      <c r="B19" s="60">
        <f>'1-συμβολαια'!B19</f>
        <v>0</v>
      </c>
      <c r="C19" s="246">
        <f>'1-συμβολαια'!C19</f>
        <v>0</v>
      </c>
      <c r="D19" s="32">
        <f>'1-συμβολαια'!D19</f>
        <v>0</v>
      </c>
      <c r="E19" s="38"/>
      <c r="F19" s="38"/>
      <c r="G19" s="38"/>
      <c r="H19" s="38"/>
      <c r="I19" s="38"/>
      <c r="J19" s="38"/>
      <c r="K19" s="17">
        <f>'1-συμβολαια'!N19</f>
        <v>0</v>
      </c>
      <c r="L19" s="17"/>
      <c r="M19" s="17">
        <f>'1-συμβολαια'!O19</f>
        <v>164</v>
      </c>
      <c r="N19" s="17">
        <f>'10-φπα'!E19</f>
        <v>39.36</v>
      </c>
      <c r="O19" s="17">
        <f>'11-χαρτόσ'!H19</f>
        <v>0</v>
      </c>
      <c r="P19" s="17">
        <f>'13-ντιΜιΧο'!BH19</f>
        <v>956</v>
      </c>
      <c r="Q19" s="17">
        <f>'13-ντιΜιΧο'!BI19</f>
        <v>228</v>
      </c>
      <c r="R19" s="224"/>
      <c r="S19" s="222"/>
      <c r="T19" s="222"/>
      <c r="U19" s="222"/>
      <c r="V19" s="222"/>
      <c r="W19" s="110"/>
    </row>
    <row r="20" spans="1:23">
      <c r="A20" s="28">
        <f>'1-συμβολαια'!A20</f>
        <v>0</v>
      </c>
      <c r="B20" s="60">
        <f>'1-συμβολαια'!B20</f>
        <v>0</v>
      </c>
      <c r="C20" s="246">
        <f>'1-συμβολαια'!C20</f>
        <v>0</v>
      </c>
      <c r="D20" s="32">
        <f>'1-συμβολαια'!D20</f>
        <v>0</v>
      </c>
      <c r="E20" s="38"/>
      <c r="F20" s="38"/>
      <c r="G20" s="38"/>
      <c r="H20" s="38"/>
      <c r="I20" s="38"/>
      <c r="J20" s="38"/>
      <c r="K20" s="17">
        <f>'1-συμβολαια'!N20</f>
        <v>0</v>
      </c>
      <c r="L20" s="17"/>
      <c r="M20" s="17">
        <f>'1-συμβολαια'!O20</f>
        <v>164</v>
      </c>
      <c r="N20" s="17">
        <f>'10-φπα'!E20</f>
        <v>39.36</v>
      </c>
      <c r="O20" s="17">
        <f>'11-χαρτόσ'!H20</f>
        <v>0</v>
      </c>
      <c r="P20" s="17">
        <f>'13-ντιΜιΧο'!BH20</f>
        <v>956</v>
      </c>
      <c r="Q20" s="17">
        <f>'13-ντιΜιΧο'!BI20</f>
        <v>228</v>
      </c>
      <c r="R20" s="224"/>
      <c r="S20" s="222"/>
      <c r="T20" s="222"/>
      <c r="U20" s="222"/>
      <c r="V20" s="222"/>
      <c r="W20" s="110"/>
    </row>
    <row r="21" spans="1:23">
      <c r="A21" s="28">
        <f>'1-συμβολαια'!A21</f>
        <v>0</v>
      </c>
      <c r="B21" s="60">
        <f>'1-συμβολαια'!B21</f>
        <v>0</v>
      </c>
      <c r="C21" s="246">
        <f>'1-συμβολαια'!C21</f>
        <v>0</v>
      </c>
      <c r="D21" s="32">
        <f>'1-συμβολαια'!D21</f>
        <v>0</v>
      </c>
      <c r="E21" s="38"/>
      <c r="F21" s="38"/>
      <c r="G21" s="38"/>
      <c r="H21" s="38"/>
      <c r="I21" s="38"/>
      <c r="J21" s="38"/>
      <c r="K21" s="17">
        <f>'1-συμβολαια'!N21</f>
        <v>0</v>
      </c>
      <c r="L21" s="17"/>
      <c r="M21" s="17">
        <f>'1-συμβολαια'!O21</f>
        <v>164</v>
      </c>
      <c r="N21" s="17">
        <f>'10-φπα'!E21</f>
        <v>39.36</v>
      </c>
      <c r="O21" s="17">
        <f>'11-χαρτόσ'!H21</f>
        <v>0</v>
      </c>
      <c r="P21" s="17">
        <f>'13-ντιΜιΧο'!BH21</f>
        <v>956</v>
      </c>
      <c r="Q21" s="17">
        <f>'13-ντιΜιΧο'!BI21</f>
        <v>228</v>
      </c>
      <c r="R21" s="224"/>
      <c r="S21" s="222"/>
      <c r="T21" s="222"/>
      <c r="U21" s="222"/>
      <c r="V21" s="222"/>
      <c r="W21" s="110"/>
    </row>
    <row r="22" spans="1:23">
      <c r="A22" s="28">
        <f>'1-συμβολαια'!A22</f>
        <v>0</v>
      </c>
      <c r="B22" s="60">
        <f>'1-συμβολαια'!B22</f>
        <v>0</v>
      </c>
      <c r="C22" s="246">
        <f>'1-συμβολαια'!C22</f>
        <v>0</v>
      </c>
      <c r="D22" s="32">
        <f>'1-συμβολαια'!D22</f>
        <v>0</v>
      </c>
      <c r="E22" s="38"/>
      <c r="F22" s="38"/>
      <c r="G22" s="38"/>
      <c r="H22" s="38"/>
      <c r="I22" s="38"/>
      <c r="J22" s="38"/>
      <c r="K22" s="17">
        <f>'1-συμβολαια'!N22</f>
        <v>0</v>
      </c>
      <c r="L22" s="17"/>
      <c r="M22" s="17">
        <f>'1-συμβολαια'!O22</f>
        <v>164</v>
      </c>
      <c r="N22" s="17">
        <f>'10-φπα'!E22</f>
        <v>39.36</v>
      </c>
      <c r="O22" s="17">
        <f>'11-χαρτόσ'!H22</f>
        <v>0</v>
      </c>
      <c r="P22" s="17">
        <f>'13-ντιΜιΧο'!BH22</f>
        <v>956</v>
      </c>
      <c r="Q22" s="17">
        <f>'13-ντιΜιΧο'!BI22</f>
        <v>228</v>
      </c>
      <c r="R22" s="224"/>
      <c r="S22" s="222"/>
      <c r="T22" s="222"/>
      <c r="U22" s="222"/>
      <c r="V22" s="222"/>
      <c r="W22" s="110"/>
    </row>
    <row r="23" spans="1:23">
      <c r="A23" s="28">
        <f>'1-συμβολαια'!A23</f>
        <v>0</v>
      </c>
      <c r="B23" s="60">
        <f>'1-συμβολαια'!B23</f>
        <v>0</v>
      </c>
      <c r="C23" s="246">
        <f>'1-συμβολαια'!C23</f>
        <v>0</v>
      </c>
      <c r="D23" s="32">
        <f>'1-συμβολαια'!D23</f>
        <v>0</v>
      </c>
      <c r="E23" s="38"/>
      <c r="F23" s="38"/>
      <c r="G23" s="38"/>
      <c r="H23" s="38"/>
      <c r="I23" s="38"/>
      <c r="J23" s="38"/>
      <c r="K23" s="17">
        <f>'1-συμβολαια'!N23</f>
        <v>0</v>
      </c>
      <c r="L23" s="17"/>
      <c r="M23" s="17">
        <f>'1-συμβολαια'!O23</f>
        <v>164</v>
      </c>
      <c r="N23" s="17">
        <f>'10-φπα'!E23</f>
        <v>39.36</v>
      </c>
      <c r="O23" s="17">
        <f>'11-χαρτόσ'!H23</f>
        <v>0</v>
      </c>
      <c r="P23" s="17">
        <f>'13-ντιΜιΧο'!BH23</f>
        <v>956</v>
      </c>
      <c r="Q23" s="17">
        <f>'13-ντιΜιΧο'!BI23</f>
        <v>228</v>
      </c>
      <c r="R23" s="224"/>
      <c r="S23" s="222"/>
      <c r="T23" s="222"/>
      <c r="U23" s="222"/>
      <c r="V23" s="222"/>
      <c r="W23" s="110"/>
    </row>
    <row r="24" spans="1:23">
      <c r="A24" s="28">
        <f>'1-συμβολαια'!A24</f>
        <v>0</v>
      </c>
      <c r="B24" s="60">
        <f>'1-συμβολαια'!B24</f>
        <v>0</v>
      </c>
      <c r="C24" s="246">
        <f>'1-συμβολαια'!C24</f>
        <v>0</v>
      </c>
      <c r="D24" s="32">
        <f>'1-συμβολαια'!D24</f>
        <v>0</v>
      </c>
      <c r="E24" s="38"/>
      <c r="F24" s="38"/>
      <c r="G24" s="38"/>
      <c r="H24" s="38"/>
      <c r="I24" s="38"/>
      <c r="J24" s="38"/>
      <c r="K24" s="17">
        <f>'1-συμβολαια'!N24</f>
        <v>0</v>
      </c>
      <c r="L24" s="17"/>
      <c r="M24" s="17">
        <f>'1-συμβολαια'!O24</f>
        <v>164</v>
      </c>
      <c r="N24" s="17">
        <f>'10-φπα'!E24</f>
        <v>39.36</v>
      </c>
      <c r="O24" s="17">
        <f>'11-χαρτόσ'!H24</f>
        <v>0</v>
      </c>
      <c r="P24" s="17">
        <f>'13-ντιΜιΧο'!BH24</f>
        <v>956</v>
      </c>
      <c r="Q24" s="17">
        <f>'13-ντιΜιΧο'!BI24</f>
        <v>228</v>
      </c>
      <c r="R24" s="224"/>
      <c r="S24" s="222"/>
      <c r="T24" s="222"/>
      <c r="U24" s="222"/>
      <c r="V24" s="222"/>
      <c r="W24" s="110"/>
    </row>
    <row r="25" spans="1:23">
      <c r="A25" s="28">
        <f>'1-συμβολαια'!A25</f>
        <v>0</v>
      </c>
      <c r="B25" s="60">
        <f>'1-συμβολαια'!B25</f>
        <v>0</v>
      </c>
      <c r="C25" s="246">
        <f>'1-συμβολαια'!C25</f>
        <v>0</v>
      </c>
      <c r="D25" s="32">
        <f>'1-συμβολαια'!D25</f>
        <v>0</v>
      </c>
      <c r="E25" s="38"/>
      <c r="F25" s="38"/>
      <c r="G25" s="38"/>
      <c r="H25" s="38"/>
      <c r="I25" s="38"/>
      <c r="J25" s="38"/>
      <c r="K25" s="17">
        <f>'1-συμβολαια'!N25</f>
        <v>0</v>
      </c>
      <c r="L25" s="17"/>
      <c r="M25" s="17">
        <f>'1-συμβολαια'!O25</f>
        <v>164</v>
      </c>
      <c r="N25" s="17">
        <f>'10-φπα'!E25</f>
        <v>39.36</v>
      </c>
      <c r="O25" s="17">
        <f>'11-χαρτόσ'!H25</f>
        <v>0</v>
      </c>
      <c r="P25" s="17">
        <f>'13-ντιΜιΧο'!BH25</f>
        <v>956</v>
      </c>
      <c r="Q25" s="17">
        <f>'13-ντιΜιΧο'!BI25</f>
        <v>228</v>
      </c>
      <c r="R25" s="224"/>
      <c r="S25" s="222"/>
      <c r="T25" s="222"/>
      <c r="U25" s="222"/>
      <c r="V25" s="222"/>
      <c r="W25" s="110"/>
    </row>
    <row r="26" spans="1:23">
      <c r="A26" s="28">
        <f>'1-συμβολαια'!A26</f>
        <v>0</v>
      </c>
      <c r="B26" s="60">
        <f>'1-συμβολαια'!B26</f>
        <v>0</v>
      </c>
      <c r="C26" s="246">
        <f>'1-συμβολαια'!C26</f>
        <v>0</v>
      </c>
      <c r="D26" s="32">
        <f>'1-συμβολαια'!D26</f>
        <v>0</v>
      </c>
      <c r="E26" s="38"/>
      <c r="F26" s="38"/>
      <c r="G26" s="38"/>
      <c r="H26" s="38"/>
      <c r="I26" s="38"/>
      <c r="J26" s="38"/>
      <c r="K26" s="17">
        <f>'1-συμβολαια'!N26</f>
        <v>0</v>
      </c>
      <c r="L26" s="17"/>
      <c r="M26" s="17">
        <f>'1-συμβολαια'!O26</f>
        <v>164</v>
      </c>
      <c r="N26" s="17">
        <f>'10-φπα'!E26</f>
        <v>39.36</v>
      </c>
      <c r="O26" s="17">
        <f>'11-χαρτόσ'!H26</f>
        <v>0</v>
      </c>
      <c r="P26" s="17">
        <f>'13-ντιΜιΧο'!BH26</f>
        <v>956</v>
      </c>
      <c r="Q26" s="17">
        <f>'13-ντιΜιΧο'!BI26</f>
        <v>228</v>
      </c>
      <c r="R26" s="224"/>
      <c r="S26" s="222"/>
      <c r="T26" s="222"/>
      <c r="U26" s="222"/>
      <c r="V26" s="222"/>
      <c r="W26" s="110"/>
    </row>
    <row r="27" spans="1:23">
      <c r="A27" s="28">
        <f>'1-συμβολαια'!A27</f>
        <v>0</v>
      </c>
      <c r="B27" s="60">
        <f>'1-συμβολαια'!B27</f>
        <v>0</v>
      </c>
      <c r="C27" s="246">
        <f>'1-συμβολαια'!C27</f>
        <v>0</v>
      </c>
      <c r="D27" s="32">
        <f>'1-συμβολαια'!D27</f>
        <v>0</v>
      </c>
      <c r="E27" s="38"/>
      <c r="F27" s="38"/>
      <c r="G27" s="38"/>
      <c r="H27" s="38"/>
      <c r="I27" s="38"/>
      <c r="J27" s="38"/>
      <c r="K27" s="17">
        <f>'1-συμβολαια'!N27</f>
        <v>0</v>
      </c>
      <c r="L27" s="17"/>
      <c r="M27" s="17">
        <f>'1-συμβολαια'!O27</f>
        <v>164</v>
      </c>
      <c r="N27" s="17">
        <f>'10-φπα'!E27</f>
        <v>39.36</v>
      </c>
      <c r="O27" s="17">
        <f>'11-χαρτόσ'!H27</f>
        <v>0</v>
      </c>
      <c r="P27" s="17">
        <f>'13-ντιΜιΧο'!BH27</f>
        <v>956</v>
      </c>
      <c r="Q27" s="17">
        <f>'13-ντιΜιΧο'!BI27</f>
        <v>228</v>
      </c>
      <c r="R27" s="224"/>
      <c r="S27" s="222"/>
      <c r="T27" s="222"/>
      <c r="U27" s="222"/>
      <c r="V27" s="222"/>
      <c r="W27" s="110"/>
    </row>
    <row r="28" spans="1:23">
      <c r="A28" s="28">
        <f>'1-συμβολαια'!A28</f>
        <v>0</v>
      </c>
      <c r="B28" s="60">
        <f>'1-συμβολαια'!B28</f>
        <v>0</v>
      </c>
      <c r="C28" s="246">
        <f>'1-συμβολαια'!C28</f>
        <v>0</v>
      </c>
      <c r="D28" s="32">
        <f>'1-συμβολαια'!D28</f>
        <v>0</v>
      </c>
      <c r="E28" s="38"/>
      <c r="F28" s="38"/>
      <c r="G28" s="38"/>
      <c r="H28" s="38"/>
      <c r="I28" s="38"/>
      <c r="J28" s="38"/>
      <c r="K28" s="17">
        <f>'1-συμβολαια'!N28</f>
        <v>0</v>
      </c>
      <c r="L28" s="17"/>
      <c r="M28" s="17">
        <f>'1-συμβολαια'!O28</f>
        <v>164</v>
      </c>
      <c r="N28" s="17">
        <f>'10-φπα'!E28</f>
        <v>39.36</v>
      </c>
      <c r="O28" s="17">
        <f>'11-χαρτόσ'!H28</f>
        <v>0</v>
      </c>
      <c r="P28" s="17">
        <f>'13-ντιΜιΧο'!BH28</f>
        <v>956</v>
      </c>
      <c r="Q28" s="17">
        <f>'13-ντιΜιΧο'!BI28</f>
        <v>228</v>
      </c>
      <c r="R28" s="224"/>
      <c r="S28" s="222"/>
      <c r="T28" s="222"/>
      <c r="U28" s="222"/>
      <c r="V28" s="222"/>
      <c r="W28" s="110"/>
    </row>
    <row r="29" spans="1:23">
      <c r="A29" s="28">
        <f>'1-συμβολαια'!A29</f>
        <v>0</v>
      </c>
      <c r="B29" s="60">
        <f>'1-συμβολαια'!B29</f>
        <v>0</v>
      </c>
      <c r="C29" s="246">
        <f>'1-συμβολαια'!C29</f>
        <v>0</v>
      </c>
      <c r="D29" s="32">
        <f>'1-συμβολαια'!D29</f>
        <v>0</v>
      </c>
      <c r="E29" s="38"/>
      <c r="F29" s="38"/>
      <c r="G29" s="38"/>
      <c r="H29" s="38"/>
      <c r="I29" s="38"/>
      <c r="J29" s="38"/>
      <c r="K29" s="17">
        <f>'1-συμβολαια'!N29</f>
        <v>0</v>
      </c>
      <c r="L29" s="17"/>
      <c r="M29" s="17">
        <f>'1-συμβολαια'!O29</f>
        <v>164</v>
      </c>
      <c r="N29" s="17">
        <f>'10-φπα'!E29</f>
        <v>39.36</v>
      </c>
      <c r="O29" s="17">
        <f>'11-χαρτόσ'!H29</f>
        <v>0</v>
      </c>
      <c r="P29" s="17">
        <f>'13-ντιΜιΧο'!BH29</f>
        <v>956</v>
      </c>
      <c r="Q29" s="17">
        <f>'13-ντιΜιΧο'!BI29</f>
        <v>228</v>
      </c>
      <c r="R29" s="224"/>
      <c r="S29" s="222"/>
      <c r="T29" s="222"/>
      <c r="U29" s="222"/>
      <c r="V29" s="222"/>
      <c r="W29" s="110"/>
    </row>
    <row r="30" spans="1:23">
      <c r="A30" s="28">
        <f>'1-συμβολαια'!A30</f>
        <v>0</v>
      </c>
      <c r="B30" s="60">
        <f>'1-συμβολαια'!B30</f>
        <v>0</v>
      </c>
      <c r="C30" s="246">
        <f>'1-συμβολαια'!C30</f>
        <v>0</v>
      </c>
      <c r="D30" s="32">
        <f>'1-συμβολαια'!D30</f>
        <v>0</v>
      </c>
      <c r="E30" s="38"/>
      <c r="F30" s="38"/>
      <c r="G30" s="38"/>
      <c r="H30" s="38"/>
      <c r="I30" s="38"/>
      <c r="J30" s="38"/>
      <c r="K30" s="17">
        <f>'1-συμβολαια'!N30</f>
        <v>0</v>
      </c>
      <c r="L30" s="17"/>
      <c r="M30" s="17">
        <f>'1-συμβολαια'!O30</f>
        <v>164</v>
      </c>
      <c r="N30" s="17">
        <f>'10-φπα'!E30</f>
        <v>39.36</v>
      </c>
      <c r="O30" s="17">
        <f>'11-χαρτόσ'!H30</f>
        <v>0</v>
      </c>
      <c r="P30" s="17">
        <f>'13-ντιΜιΧο'!BH30</f>
        <v>956</v>
      </c>
      <c r="Q30" s="17">
        <f>'13-ντιΜιΧο'!BI30</f>
        <v>228</v>
      </c>
      <c r="R30" s="224"/>
      <c r="S30" s="222"/>
      <c r="T30" s="222"/>
      <c r="U30" s="222"/>
      <c r="V30" s="222"/>
      <c r="W30" s="110"/>
    </row>
    <row r="31" spans="1:23">
      <c r="A31" s="28">
        <f>'1-συμβολαια'!A31</f>
        <v>0</v>
      </c>
      <c r="B31" s="60">
        <f>'1-συμβολαια'!B31</f>
        <v>0</v>
      </c>
      <c r="C31" s="246">
        <f>'1-συμβολαια'!C31</f>
        <v>0</v>
      </c>
      <c r="D31" s="32">
        <f>'1-συμβολαια'!D31</f>
        <v>0</v>
      </c>
      <c r="E31" s="38"/>
      <c r="F31" s="38"/>
      <c r="G31" s="38"/>
      <c r="H31" s="38"/>
      <c r="I31" s="38"/>
      <c r="J31" s="38"/>
      <c r="K31" s="17">
        <f>'1-συμβολαια'!N31</f>
        <v>0</v>
      </c>
      <c r="L31" s="17"/>
      <c r="M31" s="17">
        <f>'1-συμβολαια'!O31</f>
        <v>164</v>
      </c>
      <c r="N31" s="17">
        <f>'10-φπα'!E31</f>
        <v>39.36</v>
      </c>
      <c r="O31" s="17">
        <f>'11-χαρτόσ'!H31</f>
        <v>0</v>
      </c>
      <c r="P31" s="17">
        <f>'13-ντιΜιΧο'!BH31</f>
        <v>956</v>
      </c>
      <c r="Q31" s="17">
        <f>'13-ντιΜιΧο'!BI31</f>
        <v>228</v>
      </c>
      <c r="R31" s="224"/>
      <c r="S31" s="222"/>
      <c r="T31" s="222"/>
      <c r="U31" s="222"/>
      <c r="V31" s="222"/>
      <c r="W31" s="110"/>
    </row>
    <row r="32" spans="1:23">
      <c r="A32" s="28">
        <f>'1-συμβολαια'!A32</f>
        <v>0</v>
      </c>
      <c r="B32" s="60">
        <f>'1-συμβολαια'!B32</f>
        <v>0</v>
      </c>
      <c r="C32" s="246">
        <f>'1-συμβολαια'!C32</f>
        <v>0</v>
      </c>
      <c r="D32" s="32">
        <f>'1-συμβολαια'!D32</f>
        <v>0</v>
      </c>
      <c r="E32" s="38"/>
      <c r="F32" s="38"/>
      <c r="G32" s="38"/>
      <c r="H32" s="38"/>
      <c r="I32" s="38"/>
      <c r="J32" s="38"/>
      <c r="K32" s="17">
        <f>'1-συμβολαια'!N32</f>
        <v>0</v>
      </c>
      <c r="L32" s="17"/>
      <c r="M32" s="17">
        <f>'1-συμβολαια'!O32</f>
        <v>164</v>
      </c>
      <c r="N32" s="17">
        <f>'10-φπα'!E32</f>
        <v>39.36</v>
      </c>
      <c r="O32" s="17">
        <f>'11-χαρτόσ'!H32</f>
        <v>0</v>
      </c>
      <c r="P32" s="17">
        <f>'13-ντιΜιΧο'!BH32</f>
        <v>956</v>
      </c>
      <c r="Q32" s="17">
        <f>'13-ντιΜιΧο'!BI32</f>
        <v>228</v>
      </c>
      <c r="R32" s="224"/>
      <c r="S32" s="222"/>
      <c r="T32" s="222"/>
      <c r="U32" s="222"/>
      <c r="V32" s="222"/>
      <c r="W32" s="110"/>
    </row>
    <row r="33" spans="1:23">
      <c r="A33" s="28">
        <f>'1-συμβολαια'!A33</f>
        <v>0</v>
      </c>
      <c r="B33" s="60">
        <f>'1-συμβολαια'!B33</f>
        <v>0</v>
      </c>
      <c r="C33" s="246">
        <f>'1-συμβολαια'!C33</f>
        <v>0</v>
      </c>
      <c r="D33" s="32">
        <f>'1-συμβολαια'!D33</f>
        <v>0</v>
      </c>
      <c r="E33" s="38"/>
      <c r="F33" s="38"/>
      <c r="G33" s="38"/>
      <c r="H33" s="38"/>
      <c r="I33" s="38"/>
      <c r="J33" s="38"/>
      <c r="K33" s="17">
        <f>'1-συμβολαια'!N33</f>
        <v>0</v>
      </c>
      <c r="L33" s="17"/>
      <c r="M33" s="17">
        <f>'1-συμβολαια'!O33</f>
        <v>164</v>
      </c>
      <c r="N33" s="17">
        <f>'10-φπα'!E33</f>
        <v>39.36</v>
      </c>
      <c r="O33" s="17">
        <f>'11-χαρτόσ'!H33</f>
        <v>0</v>
      </c>
      <c r="P33" s="17">
        <f>'13-ντιΜιΧο'!BH33</f>
        <v>956</v>
      </c>
      <c r="Q33" s="17">
        <f>'13-ντιΜιΧο'!BI33</f>
        <v>228</v>
      </c>
      <c r="R33" s="224"/>
      <c r="S33" s="222"/>
      <c r="T33" s="222"/>
      <c r="U33" s="222"/>
      <c r="V33" s="222"/>
      <c r="W33" s="110"/>
    </row>
    <row r="34" spans="1:23">
      <c r="A34" s="28">
        <f>'1-συμβολαια'!A34</f>
        <v>0</v>
      </c>
      <c r="B34" s="60">
        <f>'1-συμβολαια'!B34</f>
        <v>0</v>
      </c>
      <c r="C34" s="246">
        <f>'1-συμβολαια'!C34</f>
        <v>0</v>
      </c>
      <c r="D34" s="32">
        <f>'1-συμβολαια'!D34</f>
        <v>0</v>
      </c>
      <c r="E34" s="38"/>
      <c r="F34" s="38"/>
      <c r="G34" s="38"/>
      <c r="H34" s="38"/>
      <c r="I34" s="38"/>
      <c r="J34" s="38"/>
      <c r="K34" s="17">
        <f>'1-συμβολαια'!N34</f>
        <v>0</v>
      </c>
      <c r="L34" s="17"/>
      <c r="M34" s="17">
        <f>'1-συμβολαια'!O34</f>
        <v>164</v>
      </c>
      <c r="N34" s="17">
        <f>'10-φπα'!E34</f>
        <v>39.36</v>
      </c>
      <c r="O34" s="17">
        <f>'11-χαρτόσ'!H34</f>
        <v>0</v>
      </c>
      <c r="P34" s="17">
        <f>'13-ντιΜιΧο'!BH34</f>
        <v>956</v>
      </c>
      <c r="Q34" s="17">
        <f>'13-ντιΜιΧο'!BI34</f>
        <v>228</v>
      </c>
      <c r="R34" s="224"/>
      <c r="S34" s="222"/>
      <c r="T34" s="222"/>
      <c r="U34" s="222"/>
      <c r="V34" s="222"/>
      <c r="W34" s="110"/>
    </row>
    <row r="35" spans="1:23">
      <c r="A35" s="28">
        <f>'1-συμβολαια'!A35</f>
        <v>0</v>
      </c>
      <c r="B35" s="60">
        <f>'1-συμβολαια'!B35</f>
        <v>0</v>
      </c>
      <c r="C35" s="246">
        <f>'1-συμβολαια'!C35</f>
        <v>0</v>
      </c>
      <c r="D35" s="32">
        <f>'1-συμβολαια'!D35</f>
        <v>0</v>
      </c>
      <c r="E35" s="38"/>
      <c r="F35" s="38"/>
      <c r="G35" s="38"/>
      <c r="H35" s="38"/>
      <c r="I35" s="38"/>
      <c r="J35" s="38"/>
      <c r="K35" s="17">
        <f>'1-συμβολαια'!N35</f>
        <v>0</v>
      </c>
      <c r="L35" s="17"/>
      <c r="M35" s="17">
        <f>'1-συμβολαια'!O35</f>
        <v>164</v>
      </c>
      <c r="N35" s="17">
        <f>'10-φπα'!E35</f>
        <v>39.36</v>
      </c>
      <c r="O35" s="17">
        <f>'11-χαρτόσ'!H35</f>
        <v>0</v>
      </c>
      <c r="P35" s="17">
        <f>'13-ντιΜιΧο'!BH35</f>
        <v>956</v>
      </c>
      <c r="Q35" s="17">
        <f>'13-ντιΜιΧο'!BI35</f>
        <v>228</v>
      </c>
      <c r="R35" s="224"/>
      <c r="S35" s="222"/>
      <c r="T35" s="222"/>
      <c r="U35" s="222"/>
      <c r="V35" s="222"/>
      <c r="W35" s="110"/>
    </row>
    <row r="36" spans="1:23">
      <c r="A36" s="28">
        <f>'1-συμβολαια'!A36</f>
        <v>0</v>
      </c>
      <c r="B36" s="60">
        <f>'1-συμβολαια'!B36</f>
        <v>0</v>
      </c>
      <c r="C36" s="246">
        <f>'1-συμβολαια'!C36</f>
        <v>0</v>
      </c>
      <c r="D36" s="32">
        <f>'1-συμβολαια'!D36</f>
        <v>0</v>
      </c>
      <c r="E36" s="38"/>
      <c r="F36" s="38"/>
      <c r="G36" s="38"/>
      <c r="H36" s="38"/>
      <c r="I36" s="38"/>
      <c r="J36" s="38"/>
      <c r="K36" s="17">
        <f>'1-συμβολαια'!N36</f>
        <v>0</v>
      </c>
      <c r="L36" s="17"/>
      <c r="M36" s="17">
        <f>'1-συμβολαια'!O36</f>
        <v>164</v>
      </c>
      <c r="N36" s="17">
        <f>'10-φπα'!E36</f>
        <v>39.36</v>
      </c>
      <c r="O36" s="17">
        <f>'11-χαρτόσ'!H36</f>
        <v>0</v>
      </c>
      <c r="P36" s="17">
        <f>'13-ντιΜιΧο'!BH36</f>
        <v>956</v>
      </c>
      <c r="Q36" s="17">
        <f>'13-ντιΜιΧο'!BI36</f>
        <v>228</v>
      </c>
      <c r="R36" s="224"/>
      <c r="S36" s="222"/>
      <c r="T36" s="222"/>
      <c r="U36" s="222"/>
      <c r="V36" s="222"/>
      <c r="W36" s="110"/>
    </row>
    <row r="37" spans="1:23">
      <c r="A37" s="28">
        <f>'1-συμβολαια'!A37</f>
        <v>0</v>
      </c>
      <c r="B37" s="60">
        <f>'1-συμβολαια'!B37</f>
        <v>0</v>
      </c>
      <c r="C37" s="246">
        <f>'1-συμβολαια'!C37</f>
        <v>0</v>
      </c>
      <c r="D37" s="32">
        <f>'1-συμβολαια'!D37</f>
        <v>0</v>
      </c>
      <c r="E37" s="38"/>
      <c r="F37" s="38"/>
      <c r="G37" s="38"/>
      <c r="H37" s="38"/>
      <c r="I37" s="38"/>
      <c r="J37" s="38"/>
      <c r="K37" s="17">
        <f>'1-συμβολαια'!N37</f>
        <v>0</v>
      </c>
      <c r="L37" s="17"/>
      <c r="M37" s="17">
        <f>'1-συμβολαια'!O37</f>
        <v>164</v>
      </c>
      <c r="N37" s="17">
        <f>'10-φπα'!E37</f>
        <v>39.36</v>
      </c>
      <c r="O37" s="17">
        <f>'11-χαρτόσ'!H37</f>
        <v>0</v>
      </c>
      <c r="P37" s="17">
        <f>'13-ντιΜιΧο'!BH37</f>
        <v>956</v>
      </c>
      <c r="Q37" s="17">
        <f>'13-ντιΜιΧο'!BI37</f>
        <v>228</v>
      </c>
      <c r="R37" s="224"/>
      <c r="S37" s="222"/>
      <c r="T37" s="222"/>
      <c r="U37" s="222"/>
      <c r="V37" s="222"/>
      <c r="W37" s="110"/>
    </row>
    <row r="38" spans="1:23">
      <c r="A38" s="28">
        <f>'1-συμβολαια'!A38</f>
        <v>0</v>
      </c>
      <c r="B38" s="60">
        <f>'1-συμβολαια'!B38</f>
        <v>0</v>
      </c>
      <c r="C38" s="246">
        <f>'1-συμβολαια'!C38</f>
        <v>0</v>
      </c>
      <c r="D38" s="32">
        <f>'1-συμβολαια'!D38</f>
        <v>0</v>
      </c>
      <c r="E38" s="38"/>
      <c r="F38" s="38"/>
      <c r="G38" s="38"/>
      <c r="H38" s="38"/>
      <c r="I38" s="38"/>
      <c r="J38" s="38"/>
      <c r="K38" s="17">
        <f>'1-συμβολαια'!N38</f>
        <v>0</v>
      </c>
      <c r="L38" s="17"/>
      <c r="M38" s="17">
        <f>'1-συμβολαια'!O38</f>
        <v>164</v>
      </c>
      <c r="N38" s="17">
        <f>'10-φπα'!E38</f>
        <v>39.36</v>
      </c>
      <c r="O38" s="17">
        <f>'11-χαρτόσ'!H38</f>
        <v>0</v>
      </c>
      <c r="P38" s="17">
        <f>'13-ντιΜιΧο'!BH38</f>
        <v>956</v>
      </c>
      <c r="Q38" s="17">
        <f>'13-ντιΜιΧο'!BI38</f>
        <v>228</v>
      </c>
      <c r="R38" s="224"/>
      <c r="S38" s="222"/>
      <c r="T38" s="222"/>
      <c r="U38" s="222"/>
      <c r="V38" s="222"/>
      <c r="W38" s="110"/>
    </row>
    <row r="39" spans="1:23">
      <c r="A39" s="28">
        <f>'1-συμβολαια'!A39</f>
        <v>0</v>
      </c>
      <c r="B39" s="60">
        <f>'1-συμβολαια'!B39</f>
        <v>0</v>
      </c>
      <c r="C39" s="246">
        <f>'1-συμβολαια'!C39</f>
        <v>0</v>
      </c>
      <c r="D39" s="32">
        <f>'1-συμβολαια'!D39</f>
        <v>0</v>
      </c>
      <c r="E39" s="38"/>
      <c r="F39" s="38"/>
      <c r="G39" s="38"/>
      <c r="H39" s="38"/>
      <c r="I39" s="38"/>
      <c r="J39" s="38"/>
      <c r="K39" s="17">
        <f>'1-συμβολαια'!N39</f>
        <v>0</v>
      </c>
      <c r="L39" s="17"/>
      <c r="M39" s="17">
        <f>'1-συμβολαια'!O39</f>
        <v>164</v>
      </c>
      <c r="N39" s="17">
        <f>'10-φπα'!E39</f>
        <v>39.36</v>
      </c>
      <c r="O39" s="17">
        <f>'11-χαρτόσ'!H39</f>
        <v>0</v>
      </c>
      <c r="P39" s="17">
        <f>'13-ντιΜιΧο'!BH39</f>
        <v>956</v>
      </c>
      <c r="Q39" s="17">
        <f>'13-ντιΜιΧο'!BI39</f>
        <v>228</v>
      </c>
      <c r="R39" s="224"/>
      <c r="S39" s="222"/>
      <c r="T39" s="222"/>
      <c r="U39" s="222"/>
      <c r="V39" s="222"/>
      <c r="W39" s="110"/>
    </row>
    <row r="40" spans="1:23">
      <c r="A40" s="28">
        <f>'1-συμβολαια'!A40</f>
        <v>0</v>
      </c>
      <c r="B40" s="60">
        <f>'1-συμβολαια'!B40</f>
        <v>0</v>
      </c>
      <c r="C40" s="246">
        <f>'1-συμβολαια'!C40</f>
        <v>0</v>
      </c>
      <c r="D40" s="32">
        <f>'1-συμβολαια'!D40</f>
        <v>0</v>
      </c>
      <c r="E40" s="38"/>
      <c r="F40" s="38"/>
      <c r="G40" s="38"/>
      <c r="H40" s="38"/>
      <c r="I40" s="38"/>
      <c r="J40" s="38"/>
      <c r="K40" s="17">
        <f>'1-συμβολαια'!N40</f>
        <v>0</v>
      </c>
      <c r="L40" s="17"/>
      <c r="M40" s="17">
        <f>'1-συμβολαια'!O40</f>
        <v>164</v>
      </c>
      <c r="N40" s="17">
        <f>'10-φπα'!E40</f>
        <v>39.36</v>
      </c>
      <c r="O40" s="17">
        <f>'11-χαρτόσ'!H40</f>
        <v>0</v>
      </c>
      <c r="P40" s="17">
        <f>'13-ντιΜιΧο'!BH40</f>
        <v>956</v>
      </c>
      <c r="Q40" s="17">
        <f>'13-ντιΜιΧο'!BI40</f>
        <v>228</v>
      </c>
      <c r="R40" s="224"/>
      <c r="S40" s="222"/>
      <c r="T40" s="222"/>
      <c r="U40" s="222"/>
      <c r="V40" s="222"/>
      <c r="W40" s="110"/>
    </row>
    <row r="41" spans="1:23">
      <c r="A41" s="28">
        <f>'1-συμβολαια'!A41</f>
        <v>0</v>
      </c>
      <c r="B41" s="60">
        <f>'1-συμβολαια'!B41</f>
        <v>0</v>
      </c>
      <c r="C41" s="246">
        <f>'1-συμβολαια'!C41</f>
        <v>0</v>
      </c>
      <c r="D41" s="32">
        <f>'1-συμβολαια'!D41</f>
        <v>0</v>
      </c>
      <c r="E41" s="38"/>
      <c r="F41" s="38"/>
      <c r="G41" s="38"/>
      <c r="H41" s="38"/>
      <c r="I41" s="38"/>
      <c r="J41" s="38"/>
      <c r="K41" s="17">
        <f>'1-συμβολαια'!N41</f>
        <v>0</v>
      </c>
      <c r="L41" s="17"/>
      <c r="M41" s="17">
        <f>'1-συμβολαια'!O41</f>
        <v>164</v>
      </c>
      <c r="N41" s="17">
        <f>'10-φπα'!E41</f>
        <v>39.36</v>
      </c>
      <c r="O41" s="17">
        <f>'11-χαρτόσ'!H41</f>
        <v>0</v>
      </c>
      <c r="P41" s="17">
        <f>'13-ντιΜιΧο'!BH41</f>
        <v>956</v>
      </c>
      <c r="Q41" s="17">
        <f>'13-ντιΜιΧο'!BI41</f>
        <v>228</v>
      </c>
      <c r="R41" s="224"/>
      <c r="S41" s="222"/>
      <c r="T41" s="222"/>
      <c r="U41" s="222"/>
      <c r="V41" s="222"/>
      <c r="W41" s="110"/>
    </row>
    <row r="42" spans="1:23">
      <c r="A42" s="28">
        <f>'1-συμβολαια'!A42</f>
        <v>0</v>
      </c>
      <c r="B42" s="60">
        <f>'1-συμβολαια'!B42</f>
        <v>0</v>
      </c>
      <c r="C42" s="246">
        <f>'1-συμβολαια'!C42</f>
        <v>0</v>
      </c>
      <c r="D42" s="32">
        <f>'1-συμβολαια'!D42</f>
        <v>0</v>
      </c>
      <c r="E42" s="38"/>
      <c r="F42" s="38"/>
      <c r="G42" s="38"/>
      <c r="H42" s="38"/>
      <c r="I42" s="38"/>
      <c r="J42" s="38"/>
      <c r="K42" s="17">
        <f>'1-συμβολαια'!N42</f>
        <v>0</v>
      </c>
      <c r="L42" s="17"/>
      <c r="M42" s="17">
        <f>'1-συμβολαια'!O42</f>
        <v>164</v>
      </c>
      <c r="N42" s="17">
        <f>'10-φπα'!E42</f>
        <v>39.36</v>
      </c>
      <c r="O42" s="17">
        <f>'11-χαρτόσ'!H42</f>
        <v>0</v>
      </c>
      <c r="P42" s="17">
        <f>'13-ντιΜιΧο'!BH42</f>
        <v>956</v>
      </c>
      <c r="Q42" s="17">
        <f>'13-ντιΜιΧο'!BI42</f>
        <v>228</v>
      </c>
      <c r="R42" s="224"/>
      <c r="S42" s="222"/>
      <c r="T42" s="222"/>
      <c r="U42" s="222"/>
      <c r="V42" s="222"/>
      <c r="W42" s="110"/>
    </row>
    <row r="43" spans="1:23">
      <c r="A43" s="28">
        <f>'1-συμβολαια'!A43</f>
        <v>0</v>
      </c>
      <c r="B43" s="60">
        <f>'1-συμβολαια'!B43</f>
        <v>0</v>
      </c>
      <c r="C43" s="246">
        <f>'1-συμβολαια'!C43</f>
        <v>0</v>
      </c>
      <c r="D43" s="32">
        <f>'1-συμβολαια'!D43</f>
        <v>0</v>
      </c>
      <c r="E43" s="38"/>
      <c r="F43" s="38"/>
      <c r="G43" s="38"/>
      <c r="H43" s="38"/>
      <c r="I43" s="38"/>
      <c r="J43" s="38"/>
      <c r="K43" s="17">
        <f>'1-συμβολαια'!N43</f>
        <v>0</v>
      </c>
      <c r="L43" s="17"/>
      <c r="M43" s="17">
        <f>'1-συμβολαια'!O43</f>
        <v>164</v>
      </c>
      <c r="N43" s="17">
        <f>'10-φπα'!E43</f>
        <v>39.36</v>
      </c>
      <c r="O43" s="17">
        <f>'11-χαρτόσ'!H43</f>
        <v>0</v>
      </c>
      <c r="P43" s="17">
        <f>'13-ντιΜιΧο'!BH43</f>
        <v>956</v>
      </c>
      <c r="Q43" s="17">
        <f>'13-ντιΜιΧο'!BI43</f>
        <v>228</v>
      </c>
      <c r="R43" s="224"/>
      <c r="S43" s="222"/>
      <c r="T43" s="222"/>
      <c r="U43" s="222"/>
      <c r="V43" s="222"/>
      <c r="W43" s="110"/>
    </row>
    <row r="44" spans="1:23">
      <c r="A44" s="28">
        <f>'1-συμβολαια'!A44</f>
        <v>0</v>
      </c>
      <c r="B44" s="60">
        <f>'1-συμβολαια'!B44</f>
        <v>0</v>
      </c>
      <c r="C44" s="246">
        <f>'1-συμβολαια'!C44</f>
        <v>0</v>
      </c>
      <c r="D44" s="32">
        <f>'1-συμβολαια'!D44</f>
        <v>0</v>
      </c>
      <c r="E44" s="38"/>
      <c r="F44" s="38"/>
      <c r="G44" s="38"/>
      <c r="H44" s="38"/>
      <c r="I44" s="38"/>
      <c r="J44" s="38"/>
      <c r="K44" s="17">
        <f>'1-συμβολαια'!N44</f>
        <v>0</v>
      </c>
      <c r="L44" s="17"/>
      <c r="M44" s="17">
        <f>'1-συμβολαια'!O44</f>
        <v>164</v>
      </c>
      <c r="N44" s="17">
        <f>'10-φπα'!E44</f>
        <v>39.36</v>
      </c>
      <c r="O44" s="17">
        <f>'11-χαρτόσ'!H44</f>
        <v>0</v>
      </c>
      <c r="P44" s="17">
        <f>'13-ντιΜιΧο'!BH44</f>
        <v>956</v>
      </c>
      <c r="Q44" s="17">
        <f>'13-ντιΜιΧο'!BI44</f>
        <v>228</v>
      </c>
      <c r="R44" s="224"/>
      <c r="S44" s="222"/>
      <c r="T44" s="222"/>
      <c r="U44" s="222"/>
      <c r="V44" s="222"/>
      <c r="W44" s="110"/>
    </row>
    <row r="45" spans="1:23">
      <c r="A45" s="28">
        <f>'1-συμβολαια'!A45</f>
        <v>0</v>
      </c>
      <c r="B45" s="60">
        <f>'1-συμβολαια'!B45</f>
        <v>0</v>
      </c>
      <c r="C45" s="246">
        <f>'1-συμβολαια'!C45</f>
        <v>0</v>
      </c>
      <c r="D45" s="32">
        <f>'1-συμβολαια'!D45</f>
        <v>0</v>
      </c>
      <c r="E45" s="38"/>
      <c r="F45" s="38"/>
      <c r="G45" s="38"/>
      <c r="H45" s="38"/>
      <c r="I45" s="38"/>
      <c r="J45" s="38"/>
      <c r="K45" s="17">
        <f>'1-συμβολαια'!N45</f>
        <v>0</v>
      </c>
      <c r="L45" s="17"/>
      <c r="M45" s="17">
        <f>'1-συμβολαια'!O45</f>
        <v>164</v>
      </c>
      <c r="N45" s="17">
        <f>'10-φπα'!E45</f>
        <v>39.36</v>
      </c>
      <c r="O45" s="17">
        <f>'11-χαρτόσ'!H45</f>
        <v>0</v>
      </c>
      <c r="P45" s="17">
        <f>'13-ντιΜιΧο'!BH45</f>
        <v>956</v>
      </c>
      <c r="Q45" s="17">
        <f>'13-ντιΜιΧο'!BI45</f>
        <v>228</v>
      </c>
      <c r="R45" s="224"/>
      <c r="S45" s="222"/>
      <c r="T45" s="222"/>
      <c r="U45" s="222"/>
      <c r="V45" s="222"/>
      <c r="W45" s="110"/>
    </row>
    <row r="46" spans="1:23">
      <c r="A46" s="28">
        <f>'1-συμβολαια'!A46</f>
        <v>0</v>
      </c>
      <c r="B46" s="60">
        <f>'1-συμβολαια'!B46</f>
        <v>0</v>
      </c>
      <c r="C46" s="246">
        <f>'1-συμβολαια'!C46</f>
        <v>0</v>
      </c>
      <c r="D46" s="32">
        <f>'1-συμβολαια'!D46</f>
        <v>0</v>
      </c>
      <c r="E46" s="38"/>
      <c r="F46" s="38"/>
      <c r="G46" s="38"/>
      <c r="H46" s="38"/>
      <c r="I46" s="38"/>
      <c r="J46" s="38"/>
      <c r="K46" s="17">
        <f>'1-συμβολαια'!N46</f>
        <v>0</v>
      </c>
      <c r="L46" s="17"/>
      <c r="M46" s="17">
        <f>'1-συμβολαια'!O46</f>
        <v>164</v>
      </c>
      <c r="N46" s="17">
        <f>'10-φπα'!E46</f>
        <v>39.36</v>
      </c>
      <c r="O46" s="17">
        <f>'11-χαρτόσ'!H46</f>
        <v>0</v>
      </c>
      <c r="P46" s="17">
        <f>'13-ντιΜιΧο'!BH46</f>
        <v>956</v>
      </c>
      <c r="Q46" s="17">
        <f>'13-ντιΜιΧο'!BI46</f>
        <v>228</v>
      </c>
      <c r="R46" s="224"/>
      <c r="S46" s="222"/>
      <c r="T46" s="222"/>
      <c r="U46" s="222"/>
      <c r="V46" s="222"/>
      <c r="W46" s="110"/>
    </row>
    <row r="47" spans="1:23">
      <c r="A47" s="28">
        <f>'1-συμβολαια'!A47</f>
        <v>0</v>
      </c>
      <c r="B47" s="60">
        <f>'1-συμβολαια'!B47</f>
        <v>0</v>
      </c>
      <c r="C47" s="246">
        <f>'1-συμβολαια'!C47</f>
        <v>0</v>
      </c>
      <c r="D47" s="32">
        <f>'1-συμβολαια'!D47</f>
        <v>0</v>
      </c>
      <c r="E47" s="38"/>
      <c r="F47" s="38"/>
      <c r="G47" s="38"/>
      <c r="H47" s="38"/>
      <c r="I47" s="38"/>
      <c r="J47" s="38"/>
      <c r="K47" s="17">
        <f>'1-συμβολαια'!N47</f>
        <v>0</v>
      </c>
      <c r="L47" s="17"/>
      <c r="M47" s="17">
        <f>'1-συμβολαια'!O47</f>
        <v>164</v>
      </c>
      <c r="N47" s="17">
        <f>'10-φπα'!E47</f>
        <v>39.36</v>
      </c>
      <c r="O47" s="17">
        <f>'11-χαρτόσ'!H47</f>
        <v>0</v>
      </c>
      <c r="P47" s="17">
        <f>'13-ντιΜιΧο'!BH47</f>
        <v>956</v>
      </c>
      <c r="Q47" s="17">
        <f>'13-ντιΜιΧο'!BI47</f>
        <v>228</v>
      </c>
      <c r="R47" s="224"/>
      <c r="S47" s="222"/>
      <c r="T47" s="222"/>
      <c r="U47" s="222"/>
      <c r="V47" s="222"/>
      <c r="W47" s="110"/>
    </row>
    <row r="48" spans="1:23">
      <c r="A48" s="28">
        <f>'1-συμβολαια'!A48</f>
        <v>0</v>
      </c>
      <c r="B48" s="60">
        <f>'1-συμβολαια'!B48</f>
        <v>0</v>
      </c>
      <c r="C48" s="246">
        <f>'1-συμβολαια'!C48</f>
        <v>0</v>
      </c>
      <c r="D48" s="32">
        <f>'1-συμβολαια'!D48</f>
        <v>0</v>
      </c>
      <c r="E48" s="38"/>
      <c r="F48" s="38"/>
      <c r="G48" s="38"/>
      <c r="H48" s="38"/>
      <c r="I48" s="38"/>
      <c r="J48" s="38"/>
      <c r="K48" s="17">
        <f>'1-συμβολαια'!N48</f>
        <v>0</v>
      </c>
      <c r="L48" s="17"/>
      <c r="M48" s="17">
        <f>'1-συμβολαια'!O48</f>
        <v>164</v>
      </c>
      <c r="N48" s="17">
        <f>'10-φπα'!E48</f>
        <v>39.36</v>
      </c>
      <c r="O48" s="17">
        <f>'11-χαρτόσ'!H48</f>
        <v>0</v>
      </c>
      <c r="P48" s="17">
        <f>'13-ντιΜιΧο'!BH48</f>
        <v>956</v>
      </c>
      <c r="Q48" s="17">
        <f>'13-ντιΜιΧο'!BI48</f>
        <v>228</v>
      </c>
      <c r="R48" s="224"/>
      <c r="S48" s="222"/>
      <c r="T48" s="222"/>
      <c r="U48" s="222"/>
      <c r="V48" s="222"/>
      <c r="W48" s="110"/>
    </row>
    <row r="49" spans="1:23">
      <c r="A49" s="28">
        <f>'1-συμβολαια'!A49</f>
        <v>0</v>
      </c>
      <c r="B49" s="60">
        <f>'1-συμβολαια'!B49</f>
        <v>0</v>
      </c>
      <c r="C49" s="246">
        <f>'1-συμβολαια'!C49</f>
        <v>0</v>
      </c>
      <c r="D49" s="32">
        <f>'1-συμβολαια'!D49</f>
        <v>0</v>
      </c>
      <c r="E49" s="38"/>
      <c r="F49" s="38"/>
      <c r="G49" s="38"/>
      <c r="H49" s="38"/>
      <c r="I49" s="38"/>
      <c r="J49" s="38"/>
      <c r="K49" s="17">
        <f>'1-συμβολαια'!N49</f>
        <v>0</v>
      </c>
      <c r="L49" s="17"/>
      <c r="M49" s="17">
        <f>'1-συμβολαια'!O49</f>
        <v>164</v>
      </c>
      <c r="N49" s="17">
        <f>'10-φπα'!E49</f>
        <v>39.36</v>
      </c>
      <c r="O49" s="17">
        <f>'11-χαρτόσ'!H49</f>
        <v>0</v>
      </c>
      <c r="P49" s="17">
        <f>'13-ντιΜιΧο'!BH49</f>
        <v>956</v>
      </c>
      <c r="Q49" s="17">
        <f>'13-ντιΜιΧο'!BI49</f>
        <v>228</v>
      </c>
      <c r="R49" s="224"/>
      <c r="S49" s="222"/>
      <c r="T49" s="222"/>
      <c r="U49" s="222"/>
      <c r="V49" s="222"/>
      <c r="W49" s="110"/>
    </row>
    <row r="50" spans="1:23">
      <c r="A50" s="28">
        <f>'1-συμβολαια'!A50</f>
        <v>0</v>
      </c>
      <c r="B50" s="60">
        <f>'1-συμβολαια'!B50</f>
        <v>0</v>
      </c>
      <c r="C50" s="246">
        <f>'1-συμβολαια'!C50</f>
        <v>0</v>
      </c>
      <c r="D50" s="32">
        <f>'1-συμβολαια'!D50</f>
        <v>0</v>
      </c>
      <c r="E50" s="38"/>
      <c r="F50" s="38"/>
      <c r="G50" s="38"/>
      <c r="H50" s="38"/>
      <c r="I50" s="38"/>
      <c r="J50" s="38"/>
      <c r="K50" s="17">
        <f>'1-συμβολαια'!N50</f>
        <v>0</v>
      </c>
      <c r="L50" s="17"/>
      <c r="M50" s="17">
        <f>'1-συμβολαια'!O50</f>
        <v>164</v>
      </c>
      <c r="N50" s="17">
        <f>'10-φπα'!E50</f>
        <v>39.36</v>
      </c>
      <c r="O50" s="17">
        <f>'11-χαρτόσ'!H50</f>
        <v>0</v>
      </c>
      <c r="P50" s="17">
        <f>'13-ντιΜιΧο'!BH50</f>
        <v>956</v>
      </c>
      <c r="Q50" s="17">
        <f>'13-ντιΜιΧο'!BI50</f>
        <v>-16.8</v>
      </c>
      <c r="R50" s="224"/>
      <c r="S50" s="222"/>
      <c r="T50" s="222"/>
      <c r="U50" s="222"/>
      <c r="V50" s="222"/>
      <c r="W50" s="110"/>
    </row>
    <row r="51" spans="1:23">
      <c r="A51" s="28">
        <f>'1-συμβολαια'!A51</f>
        <v>0</v>
      </c>
      <c r="B51" s="60">
        <f>'1-συμβολαια'!B51</f>
        <v>0</v>
      </c>
      <c r="C51" s="246">
        <f>'1-συμβολαια'!C51</f>
        <v>0</v>
      </c>
      <c r="D51" s="32">
        <f>'1-συμβολαια'!D51</f>
        <v>0</v>
      </c>
      <c r="E51" s="38"/>
      <c r="F51" s="38"/>
      <c r="G51" s="38"/>
      <c r="H51" s="38"/>
      <c r="I51" s="38"/>
      <c r="J51" s="38"/>
      <c r="K51" s="17">
        <f>'1-συμβολαια'!N51</f>
        <v>0</v>
      </c>
      <c r="L51" s="17"/>
      <c r="M51" s="17">
        <f>'1-συμβολαια'!O51</f>
        <v>164</v>
      </c>
      <c r="N51" s="17">
        <f>'10-φπα'!E51</f>
        <v>39.36</v>
      </c>
      <c r="O51" s="17">
        <f>'11-χαρτόσ'!H51</f>
        <v>0</v>
      </c>
      <c r="P51" s="17">
        <f>'13-ντιΜιΧο'!BH51</f>
        <v>956</v>
      </c>
      <c r="Q51" s="17">
        <f>'13-ντιΜιΧο'!BI51</f>
        <v>229.44</v>
      </c>
      <c r="R51" s="224"/>
      <c r="S51" s="222"/>
      <c r="T51" s="222"/>
      <c r="U51" s="222"/>
      <c r="V51" s="222"/>
      <c r="W51" s="110"/>
    </row>
    <row r="52" spans="1:23">
      <c r="A52" s="28">
        <f>'1-συμβολαια'!A52</f>
        <v>0</v>
      </c>
      <c r="B52" s="60">
        <f>'1-συμβολαια'!B52</f>
        <v>0</v>
      </c>
      <c r="C52" s="246">
        <f>'1-συμβολαια'!C52</f>
        <v>0</v>
      </c>
      <c r="D52" s="32">
        <f>'1-συμβολαια'!D52</f>
        <v>0</v>
      </c>
      <c r="E52" s="38"/>
      <c r="F52" s="38"/>
      <c r="G52" s="38"/>
      <c r="H52" s="38"/>
      <c r="I52" s="38"/>
      <c r="J52" s="38"/>
      <c r="K52" s="17">
        <f>'1-συμβολαια'!N52</f>
        <v>0</v>
      </c>
      <c r="L52" s="17"/>
      <c r="M52" s="17">
        <f>'1-συμβολαια'!O52</f>
        <v>164</v>
      </c>
      <c r="N52" s="17">
        <f>'10-φπα'!E52</f>
        <v>39.36</v>
      </c>
      <c r="O52" s="17">
        <f>'11-χαρτόσ'!H52</f>
        <v>0</v>
      </c>
      <c r="P52" s="17">
        <f>'13-ντιΜιΧο'!BH52</f>
        <v>956</v>
      </c>
      <c r="Q52" s="17">
        <f>'13-ντιΜιΧο'!BI52</f>
        <v>229.44</v>
      </c>
      <c r="R52" s="224"/>
      <c r="S52" s="222"/>
      <c r="T52" s="222"/>
      <c r="U52" s="222"/>
      <c r="V52" s="222"/>
      <c r="W52" s="110"/>
    </row>
    <row r="53" spans="1:23">
      <c r="A53" s="28">
        <f>'1-συμβολαια'!A53</f>
        <v>0</v>
      </c>
      <c r="B53" s="60">
        <f>'1-συμβολαια'!B53</f>
        <v>0</v>
      </c>
      <c r="C53" s="246">
        <f>'1-συμβολαια'!C53</f>
        <v>0</v>
      </c>
      <c r="D53" s="32">
        <f>'1-συμβολαια'!D53</f>
        <v>0</v>
      </c>
      <c r="E53" s="38"/>
      <c r="F53" s="38"/>
      <c r="G53" s="38"/>
      <c r="H53" s="38"/>
      <c r="I53" s="38"/>
      <c r="J53" s="38"/>
      <c r="K53" s="17">
        <f>'1-συμβολαια'!N53</f>
        <v>0</v>
      </c>
      <c r="L53" s="17"/>
      <c r="M53" s="17">
        <f>'1-συμβολαια'!O53</f>
        <v>164</v>
      </c>
      <c r="N53" s="17">
        <f>'10-φπα'!E53</f>
        <v>39.36</v>
      </c>
      <c r="O53" s="17">
        <f>'11-χαρτόσ'!H53</f>
        <v>0</v>
      </c>
      <c r="P53" s="17">
        <f>'13-ντιΜιΧο'!BH53</f>
        <v>956</v>
      </c>
      <c r="Q53" s="17">
        <f>'13-ντιΜιΧο'!BI53</f>
        <v>229.44</v>
      </c>
      <c r="R53" s="224"/>
      <c r="S53" s="222"/>
      <c r="T53" s="222"/>
      <c r="U53" s="222"/>
      <c r="V53" s="222"/>
      <c r="W53" s="110"/>
    </row>
    <row r="54" spans="1:23">
      <c r="A54" s="28">
        <f>'1-συμβολαια'!A54</f>
        <v>0</v>
      </c>
      <c r="B54" s="60">
        <f>'1-συμβολαια'!B54</f>
        <v>0</v>
      </c>
      <c r="C54" s="246">
        <f>'1-συμβολαια'!C54</f>
        <v>0</v>
      </c>
      <c r="D54" s="32">
        <f>'1-συμβολαια'!D54</f>
        <v>0</v>
      </c>
      <c r="E54" s="38"/>
      <c r="F54" s="38"/>
      <c r="G54" s="38"/>
      <c r="H54" s="38"/>
      <c r="I54" s="38"/>
      <c r="J54" s="38"/>
      <c r="K54" s="17">
        <f>'1-συμβολαια'!N54</f>
        <v>0</v>
      </c>
      <c r="L54" s="17"/>
      <c r="M54" s="17">
        <f>'1-συμβολαια'!O54</f>
        <v>164</v>
      </c>
      <c r="N54" s="17">
        <f>'10-φπα'!E54</f>
        <v>39.36</v>
      </c>
      <c r="O54" s="17">
        <f>'11-χαρτόσ'!H54</f>
        <v>0</v>
      </c>
      <c r="P54" s="17">
        <f>'13-ντιΜιΧο'!BH54</f>
        <v>956</v>
      </c>
      <c r="Q54" s="17">
        <f>'13-ντιΜιΧο'!BI54</f>
        <v>229.44</v>
      </c>
      <c r="R54" s="224"/>
      <c r="S54" s="222"/>
      <c r="T54" s="222"/>
      <c r="U54" s="222"/>
      <c r="V54" s="222"/>
      <c r="W54" s="110"/>
    </row>
    <row r="55" spans="1:23">
      <c r="A55" s="28">
        <f>'1-συμβολαια'!A55</f>
        <v>0</v>
      </c>
      <c r="B55" s="60">
        <f>'1-συμβολαια'!B55</f>
        <v>0</v>
      </c>
      <c r="C55" s="246">
        <f>'1-συμβολαια'!C55</f>
        <v>0</v>
      </c>
      <c r="D55" s="32">
        <f>'1-συμβολαια'!D55</f>
        <v>0</v>
      </c>
      <c r="E55" s="38"/>
      <c r="F55" s="38"/>
      <c r="G55" s="38"/>
      <c r="H55" s="38"/>
      <c r="I55" s="38"/>
      <c r="J55" s="38"/>
      <c r="K55" s="17">
        <f>'1-συμβολαια'!N55</f>
        <v>0</v>
      </c>
      <c r="L55" s="17"/>
      <c r="M55" s="17">
        <f>'1-συμβολαια'!O55</f>
        <v>164</v>
      </c>
      <c r="N55" s="17">
        <f>'10-φπα'!E55</f>
        <v>39.36</v>
      </c>
      <c r="O55" s="17">
        <f>'11-χαρτόσ'!H55</f>
        <v>0</v>
      </c>
      <c r="P55" s="17">
        <f>'13-ντιΜιΧο'!BH55</f>
        <v>956</v>
      </c>
      <c r="Q55" s="17">
        <f>'13-ντιΜιΧο'!BI55</f>
        <v>229.44</v>
      </c>
      <c r="R55" s="224"/>
      <c r="S55" s="222"/>
      <c r="T55" s="222"/>
      <c r="U55" s="222"/>
      <c r="V55" s="222"/>
      <c r="W55" s="110"/>
    </row>
    <row r="56" spans="1:23">
      <c r="A56" s="28">
        <f>'1-συμβολαια'!A56</f>
        <v>0</v>
      </c>
      <c r="B56" s="60">
        <f>'1-συμβολαια'!B56</f>
        <v>0</v>
      </c>
      <c r="C56" s="246">
        <f>'1-συμβολαια'!C56</f>
        <v>0</v>
      </c>
      <c r="D56" s="32">
        <f>'1-συμβολαια'!D56</f>
        <v>0</v>
      </c>
      <c r="E56" s="38"/>
      <c r="F56" s="38"/>
      <c r="G56" s="38"/>
      <c r="H56" s="38"/>
      <c r="I56" s="38"/>
      <c r="J56" s="38"/>
      <c r="K56" s="17">
        <f>'1-συμβολαια'!N56</f>
        <v>0</v>
      </c>
      <c r="L56" s="17"/>
      <c r="M56" s="17">
        <f>'1-συμβολαια'!O56</f>
        <v>164</v>
      </c>
      <c r="N56" s="17">
        <f>'10-φπα'!E56</f>
        <v>39.36</v>
      </c>
      <c r="O56" s="17">
        <f>'11-χαρτόσ'!H56</f>
        <v>0</v>
      </c>
      <c r="P56" s="17">
        <f>'13-ντιΜιΧο'!BH56</f>
        <v>956</v>
      </c>
      <c r="Q56" s="17">
        <f>'13-ντιΜιΧο'!BI56</f>
        <v>229.44</v>
      </c>
      <c r="R56" s="224"/>
      <c r="S56" s="222"/>
      <c r="T56" s="222"/>
      <c r="U56" s="222"/>
      <c r="V56" s="222"/>
      <c r="W56" s="110"/>
    </row>
    <row r="57" spans="1:23">
      <c r="A57" s="28">
        <f>'1-συμβολαια'!A57</f>
        <v>0</v>
      </c>
      <c r="B57" s="60">
        <f>'1-συμβολαια'!B57</f>
        <v>0</v>
      </c>
      <c r="C57" s="246">
        <f>'1-συμβολαια'!C57</f>
        <v>0</v>
      </c>
      <c r="D57" s="32">
        <f>'1-συμβολαια'!D57</f>
        <v>0</v>
      </c>
      <c r="E57" s="38"/>
      <c r="F57" s="38"/>
      <c r="G57" s="38"/>
      <c r="H57" s="38"/>
      <c r="I57" s="38"/>
      <c r="J57" s="38"/>
      <c r="K57" s="17">
        <f>'1-συμβολαια'!N57</f>
        <v>0</v>
      </c>
      <c r="L57" s="17"/>
      <c r="M57" s="17">
        <f>'1-συμβολαια'!O57</f>
        <v>164</v>
      </c>
      <c r="N57" s="17">
        <f>'10-φπα'!E57</f>
        <v>39.36</v>
      </c>
      <c r="O57" s="17">
        <f>'11-χαρτόσ'!H57</f>
        <v>0</v>
      </c>
      <c r="P57" s="17">
        <f>'13-ντιΜιΧο'!BH57</f>
        <v>956</v>
      </c>
      <c r="Q57" s="17">
        <f>'13-ντιΜιΧο'!BI57</f>
        <v>229.44</v>
      </c>
      <c r="R57" s="224"/>
      <c r="S57" s="222"/>
      <c r="T57" s="222"/>
      <c r="U57" s="222"/>
      <c r="V57" s="222"/>
      <c r="W57" s="110"/>
    </row>
    <row r="58" spans="1:23">
      <c r="A58" s="28">
        <f>'1-συμβολαια'!A58</f>
        <v>0</v>
      </c>
      <c r="B58" s="60">
        <f>'1-συμβολαια'!B58</f>
        <v>0</v>
      </c>
      <c r="C58" s="246">
        <f>'1-συμβολαια'!C58</f>
        <v>0</v>
      </c>
      <c r="D58" s="32">
        <f>'1-συμβολαια'!D58</f>
        <v>0</v>
      </c>
      <c r="E58" s="38"/>
      <c r="F58" s="38"/>
      <c r="G58" s="38"/>
      <c r="H58" s="38"/>
      <c r="I58" s="38"/>
      <c r="J58" s="38"/>
      <c r="K58" s="17">
        <f>'1-συμβολαια'!N58</f>
        <v>0</v>
      </c>
      <c r="L58" s="17"/>
      <c r="M58" s="17">
        <f>'1-συμβολαια'!O58</f>
        <v>164</v>
      </c>
      <c r="N58" s="17">
        <f>'10-φπα'!E58</f>
        <v>39.36</v>
      </c>
      <c r="O58" s="17">
        <f>'11-χαρτόσ'!H58</f>
        <v>0</v>
      </c>
      <c r="P58" s="17">
        <f>'13-ντιΜιΧο'!BH58</f>
        <v>956</v>
      </c>
      <c r="Q58" s="17">
        <f>'13-ντιΜιΧο'!BI58</f>
        <v>229.44</v>
      </c>
      <c r="R58" s="224"/>
      <c r="S58" s="222"/>
      <c r="T58" s="222"/>
      <c r="U58" s="222"/>
      <c r="V58" s="222"/>
      <c r="W58" s="110"/>
    </row>
    <row r="59" spans="1:23">
      <c r="A59" s="28">
        <f>'1-συμβολαια'!A59</f>
        <v>0</v>
      </c>
      <c r="B59" s="60">
        <f>'1-συμβολαια'!B59</f>
        <v>0</v>
      </c>
      <c r="C59" s="246">
        <f>'1-συμβολαια'!C59</f>
        <v>0</v>
      </c>
      <c r="D59" s="32">
        <f>'1-συμβολαια'!D59</f>
        <v>0</v>
      </c>
      <c r="E59" s="38"/>
      <c r="F59" s="38"/>
      <c r="G59" s="38"/>
      <c r="H59" s="38"/>
      <c r="I59" s="38"/>
      <c r="J59" s="38"/>
      <c r="K59" s="17">
        <f>'1-συμβολαια'!N59</f>
        <v>0</v>
      </c>
      <c r="L59" s="17"/>
      <c r="M59" s="17">
        <f>'1-συμβολαια'!O59</f>
        <v>164</v>
      </c>
      <c r="N59" s="17">
        <f>'10-φπα'!E59</f>
        <v>39.36</v>
      </c>
      <c r="O59" s="17">
        <f>'11-χαρτόσ'!H59</f>
        <v>0</v>
      </c>
      <c r="P59" s="17">
        <f>'13-ντιΜιΧο'!BH59</f>
        <v>956</v>
      </c>
      <c r="Q59" s="17">
        <f>'13-ντιΜιΧο'!BI59</f>
        <v>229.44</v>
      </c>
      <c r="R59" s="224"/>
      <c r="S59" s="222"/>
      <c r="T59" s="222"/>
      <c r="U59" s="222"/>
      <c r="V59" s="222"/>
      <c r="W59" s="110"/>
    </row>
    <row r="60" spans="1:23">
      <c r="A60" s="28">
        <f>'1-συμβολαια'!A60</f>
        <v>0</v>
      </c>
      <c r="B60" s="60">
        <f>'1-συμβολαια'!B60</f>
        <v>0</v>
      </c>
      <c r="C60" s="246">
        <f>'1-συμβολαια'!C60</f>
        <v>0</v>
      </c>
      <c r="D60" s="32">
        <f>'1-συμβολαια'!D60</f>
        <v>0</v>
      </c>
      <c r="E60" s="38"/>
      <c r="F60" s="38"/>
      <c r="G60" s="38"/>
      <c r="H60" s="38"/>
      <c r="I60" s="38"/>
      <c r="J60" s="38"/>
      <c r="K60" s="17">
        <f>'1-συμβολαια'!N60</f>
        <v>0</v>
      </c>
      <c r="L60" s="17"/>
      <c r="M60" s="17">
        <f>'1-συμβολαια'!O60</f>
        <v>164</v>
      </c>
      <c r="N60" s="17">
        <f>'10-φπα'!E60</f>
        <v>39.36</v>
      </c>
      <c r="O60" s="17">
        <f>'11-χαρτόσ'!H60</f>
        <v>0</v>
      </c>
      <c r="P60" s="17">
        <f>'13-ντιΜιΧο'!BH60</f>
        <v>956</v>
      </c>
      <c r="Q60" s="17">
        <f>'13-ντιΜιΧο'!BI60</f>
        <v>229.44</v>
      </c>
      <c r="R60" s="224"/>
      <c r="S60" s="222"/>
      <c r="T60" s="222"/>
      <c r="U60" s="222"/>
      <c r="V60" s="222"/>
      <c r="W60" s="110"/>
    </row>
    <row r="61" spans="1:23">
      <c r="A61" s="28">
        <f>'1-συμβολαια'!A61</f>
        <v>0</v>
      </c>
      <c r="B61" s="60">
        <f>'1-συμβολαια'!B61</f>
        <v>0</v>
      </c>
      <c r="C61" s="246">
        <f>'1-συμβολαια'!C61</f>
        <v>0</v>
      </c>
      <c r="D61" s="32">
        <f>'1-συμβολαια'!D61</f>
        <v>0</v>
      </c>
      <c r="E61" s="38"/>
      <c r="F61" s="38"/>
      <c r="G61" s="38"/>
      <c r="H61" s="38"/>
      <c r="I61" s="38"/>
      <c r="J61" s="38"/>
      <c r="K61" s="17">
        <f>'1-συμβολαια'!N61</f>
        <v>0</v>
      </c>
      <c r="L61" s="17"/>
      <c r="M61" s="17">
        <f>'1-συμβολαια'!O61</f>
        <v>164</v>
      </c>
      <c r="N61" s="17">
        <f>'10-φπα'!E61</f>
        <v>39.36</v>
      </c>
      <c r="O61" s="17">
        <f>'11-χαρτόσ'!H61</f>
        <v>0</v>
      </c>
      <c r="P61" s="17">
        <f>'13-ντιΜιΧο'!BH61</f>
        <v>956</v>
      </c>
      <c r="Q61" s="17">
        <f>'13-ντιΜιΧο'!BI61</f>
        <v>229.44</v>
      </c>
      <c r="R61" s="224"/>
      <c r="S61" s="222"/>
      <c r="T61" s="222"/>
      <c r="U61" s="222"/>
      <c r="V61" s="222"/>
      <c r="W61" s="110"/>
    </row>
    <row r="62" spans="1:23">
      <c r="A62" s="28">
        <f>'1-συμβολαια'!A62</f>
        <v>0</v>
      </c>
      <c r="B62" s="60">
        <f>'1-συμβολαια'!B62</f>
        <v>0</v>
      </c>
      <c r="C62" s="246">
        <f>'1-συμβολαια'!C62</f>
        <v>0</v>
      </c>
      <c r="D62" s="32">
        <f>'1-συμβολαια'!D62</f>
        <v>0</v>
      </c>
      <c r="E62" s="38"/>
      <c r="F62" s="38"/>
      <c r="G62" s="38"/>
      <c r="H62" s="38"/>
      <c r="I62" s="38"/>
      <c r="J62" s="38"/>
      <c r="K62" s="17">
        <f>'1-συμβολαια'!N62</f>
        <v>0</v>
      </c>
      <c r="L62" s="17"/>
      <c r="M62" s="17">
        <f>'1-συμβολαια'!O62</f>
        <v>164</v>
      </c>
      <c r="N62" s="17">
        <f>'10-φπα'!E62</f>
        <v>39.36</v>
      </c>
      <c r="O62" s="17">
        <f>'11-χαρτόσ'!H62</f>
        <v>0</v>
      </c>
      <c r="P62" s="17">
        <f>'13-ντιΜιΧο'!BH62</f>
        <v>956</v>
      </c>
      <c r="Q62" s="17">
        <f>'13-ντιΜιΧο'!BI62</f>
        <v>229.44</v>
      </c>
      <c r="R62" s="224"/>
      <c r="S62" s="222"/>
      <c r="T62" s="222"/>
      <c r="U62" s="222"/>
      <c r="V62" s="222"/>
      <c r="W62" s="110"/>
    </row>
    <row r="63" spans="1:23">
      <c r="A63" s="28">
        <f>'1-συμβολαια'!A63</f>
        <v>0</v>
      </c>
      <c r="B63" s="60">
        <f>'1-συμβολαια'!B63</f>
        <v>0</v>
      </c>
      <c r="C63" s="246">
        <f>'1-συμβολαια'!C63</f>
        <v>0</v>
      </c>
      <c r="D63" s="32">
        <f>'1-συμβολαια'!D63</f>
        <v>0</v>
      </c>
      <c r="E63" s="38"/>
      <c r="F63" s="38"/>
      <c r="G63" s="38"/>
      <c r="H63" s="38"/>
      <c r="I63" s="38"/>
      <c r="J63" s="38"/>
      <c r="K63" s="17">
        <f>'1-συμβολαια'!N63</f>
        <v>0</v>
      </c>
      <c r="L63" s="17"/>
      <c r="M63" s="17">
        <f>'1-συμβολαια'!O63</f>
        <v>164</v>
      </c>
      <c r="N63" s="17">
        <f>'10-φπα'!E63</f>
        <v>39.36</v>
      </c>
      <c r="O63" s="17">
        <f>'11-χαρτόσ'!H63</f>
        <v>0</v>
      </c>
      <c r="P63" s="17">
        <f>'13-ντιΜιΧο'!BH63</f>
        <v>956</v>
      </c>
      <c r="Q63" s="17">
        <f>'13-ντιΜιΧο'!BI63</f>
        <v>229.44</v>
      </c>
      <c r="R63" s="224"/>
      <c r="S63" s="222"/>
      <c r="T63" s="222"/>
      <c r="U63" s="222"/>
      <c r="V63" s="222"/>
      <c r="W63" s="110"/>
    </row>
    <row r="64" spans="1:23">
      <c r="A64" s="28">
        <f>'1-συμβολαια'!A64</f>
        <v>0</v>
      </c>
      <c r="B64" s="60">
        <f>'1-συμβολαια'!B64</f>
        <v>0</v>
      </c>
      <c r="C64" s="246">
        <f>'1-συμβολαια'!C64</f>
        <v>0</v>
      </c>
      <c r="D64" s="32">
        <f>'1-συμβολαια'!D64</f>
        <v>0</v>
      </c>
      <c r="E64" s="38"/>
      <c r="F64" s="38"/>
      <c r="G64" s="38"/>
      <c r="H64" s="38"/>
      <c r="I64" s="38"/>
      <c r="J64" s="38"/>
      <c r="K64" s="17">
        <f>'1-συμβολαια'!N64</f>
        <v>0</v>
      </c>
      <c r="L64" s="17"/>
      <c r="M64" s="17">
        <f>'1-συμβολαια'!O64</f>
        <v>164</v>
      </c>
      <c r="N64" s="17">
        <f>'10-φπα'!E64</f>
        <v>39.36</v>
      </c>
      <c r="O64" s="17">
        <f>'11-χαρτόσ'!H64</f>
        <v>0</v>
      </c>
      <c r="P64" s="17">
        <f>'13-ντιΜιΧο'!BH64</f>
        <v>956</v>
      </c>
      <c r="Q64" s="17">
        <f>'13-ντιΜιΧο'!BI64</f>
        <v>229.44</v>
      </c>
      <c r="R64" s="224"/>
      <c r="S64" s="222"/>
      <c r="T64" s="222"/>
      <c r="U64" s="222"/>
      <c r="V64" s="222"/>
      <c r="W64" s="110"/>
    </row>
    <row r="65" spans="1:23">
      <c r="A65" s="28">
        <f>'1-συμβολαια'!A65</f>
        <v>0</v>
      </c>
      <c r="B65" s="60">
        <f>'1-συμβολαια'!B65</f>
        <v>0</v>
      </c>
      <c r="C65" s="246">
        <f>'1-συμβολαια'!C65</f>
        <v>0</v>
      </c>
      <c r="D65" s="32">
        <f>'1-συμβολαια'!D65</f>
        <v>0</v>
      </c>
      <c r="E65" s="38"/>
      <c r="F65" s="38"/>
      <c r="G65" s="38"/>
      <c r="H65" s="38"/>
      <c r="I65" s="38"/>
      <c r="J65" s="38"/>
      <c r="K65" s="17">
        <f>'1-συμβολαια'!N65</f>
        <v>0</v>
      </c>
      <c r="L65" s="17"/>
      <c r="M65" s="17">
        <f>'1-συμβολαια'!O65</f>
        <v>164</v>
      </c>
      <c r="N65" s="17">
        <f>'10-φπα'!E65</f>
        <v>39.36</v>
      </c>
      <c r="O65" s="17">
        <f>'11-χαρτόσ'!H65</f>
        <v>0</v>
      </c>
      <c r="P65" s="17">
        <f>'13-ντιΜιΧο'!BH65</f>
        <v>956</v>
      </c>
      <c r="Q65" s="17">
        <f>'13-ντιΜιΧο'!BI65</f>
        <v>229.44</v>
      </c>
      <c r="R65" s="224"/>
      <c r="S65" s="222"/>
      <c r="T65" s="222"/>
      <c r="U65" s="222"/>
      <c r="V65" s="222"/>
      <c r="W65" s="110"/>
    </row>
    <row r="66" spans="1:23">
      <c r="A66" s="28">
        <f>'1-συμβολαια'!A66</f>
        <v>0</v>
      </c>
      <c r="B66" s="60">
        <f>'1-συμβολαια'!B66</f>
        <v>0</v>
      </c>
      <c r="C66" s="246">
        <f>'1-συμβολαια'!C66</f>
        <v>0</v>
      </c>
      <c r="D66" s="32">
        <f>'1-συμβολαια'!D66</f>
        <v>0</v>
      </c>
      <c r="E66" s="38"/>
      <c r="F66" s="38"/>
      <c r="G66" s="38"/>
      <c r="H66" s="38"/>
      <c r="I66" s="38"/>
      <c r="J66" s="38"/>
      <c r="K66" s="17">
        <f>'1-συμβολαια'!N66</f>
        <v>0</v>
      </c>
      <c r="L66" s="17"/>
      <c r="M66" s="17">
        <f>'1-συμβολαια'!O66</f>
        <v>164</v>
      </c>
      <c r="N66" s="17">
        <f>'10-φπα'!E66</f>
        <v>39.36</v>
      </c>
      <c r="O66" s="17">
        <f>'11-χαρτόσ'!H66</f>
        <v>0</v>
      </c>
      <c r="P66" s="17">
        <f>'13-ντιΜιΧο'!BH66</f>
        <v>956</v>
      </c>
      <c r="Q66" s="17">
        <f>'13-ντιΜιΧο'!BI66</f>
        <v>229.44</v>
      </c>
      <c r="R66" s="224"/>
      <c r="S66" s="222"/>
      <c r="T66" s="222"/>
      <c r="U66" s="222"/>
      <c r="V66" s="222"/>
      <c r="W66" s="110"/>
    </row>
    <row r="67" spans="1:23">
      <c r="A67" s="28">
        <f>'1-συμβολαια'!A67</f>
        <v>0</v>
      </c>
      <c r="B67" s="60">
        <f>'1-συμβολαια'!B67</f>
        <v>0</v>
      </c>
      <c r="C67" s="246">
        <f>'1-συμβολαια'!C67</f>
        <v>0</v>
      </c>
      <c r="D67" s="32">
        <f>'1-συμβολαια'!D67</f>
        <v>0</v>
      </c>
      <c r="E67" s="38"/>
      <c r="F67" s="38"/>
      <c r="G67" s="38"/>
      <c r="H67" s="38"/>
      <c r="I67" s="38"/>
      <c r="J67" s="38"/>
      <c r="K67" s="17">
        <f>'1-συμβολαια'!N67</f>
        <v>0</v>
      </c>
      <c r="L67" s="17"/>
      <c r="M67" s="17">
        <f>'1-συμβολαια'!O67</f>
        <v>164</v>
      </c>
      <c r="N67" s="17">
        <f>'10-φπα'!E67</f>
        <v>39.36</v>
      </c>
      <c r="O67" s="17">
        <f>'11-χαρτόσ'!H67</f>
        <v>0</v>
      </c>
      <c r="P67" s="17">
        <f>'13-ντιΜιΧο'!BH67</f>
        <v>956</v>
      </c>
      <c r="Q67" s="17">
        <f>'13-ντιΜιΧο'!BI67</f>
        <v>229.44</v>
      </c>
      <c r="R67" s="224"/>
      <c r="S67" s="222"/>
      <c r="T67" s="222"/>
      <c r="U67" s="222"/>
      <c r="V67" s="222"/>
      <c r="W67" s="110"/>
    </row>
    <row r="68" spans="1:23">
      <c r="A68" s="28">
        <f>'1-συμβολαια'!A68</f>
        <v>0</v>
      </c>
      <c r="B68" s="60">
        <f>'1-συμβολαια'!B68</f>
        <v>0</v>
      </c>
      <c r="C68" s="246">
        <f>'1-συμβολαια'!C68</f>
        <v>0</v>
      </c>
      <c r="D68" s="32">
        <f>'1-συμβολαια'!D68</f>
        <v>0</v>
      </c>
      <c r="E68" s="38"/>
      <c r="F68" s="38"/>
      <c r="G68" s="38"/>
      <c r="H68" s="38"/>
      <c r="I68" s="38"/>
      <c r="J68" s="38"/>
      <c r="K68" s="17">
        <f>'1-συμβολαια'!N68</f>
        <v>0</v>
      </c>
      <c r="L68" s="17"/>
      <c r="M68" s="17">
        <f>'1-συμβολαια'!O68</f>
        <v>164</v>
      </c>
      <c r="N68" s="17">
        <f>'10-φπα'!E68</f>
        <v>39.36</v>
      </c>
      <c r="O68" s="17">
        <f>'11-χαρτόσ'!H68</f>
        <v>0</v>
      </c>
      <c r="P68" s="17">
        <f>'13-ντιΜιΧο'!BH68</f>
        <v>956</v>
      </c>
      <c r="Q68" s="17">
        <f>'13-ντιΜιΧο'!BI68</f>
        <v>229.44</v>
      </c>
      <c r="R68" s="224"/>
      <c r="S68" s="222"/>
      <c r="T68" s="222"/>
      <c r="U68" s="222"/>
      <c r="V68" s="222"/>
      <c r="W68" s="110"/>
    </row>
    <row r="69" spans="1:23">
      <c r="A69" s="28">
        <f>'1-συμβολαια'!A69</f>
        <v>0</v>
      </c>
      <c r="B69" s="60">
        <f>'1-συμβολαια'!B69</f>
        <v>0</v>
      </c>
      <c r="C69" s="246">
        <f>'1-συμβολαια'!C69</f>
        <v>0</v>
      </c>
      <c r="D69" s="32">
        <f>'1-συμβολαια'!D69</f>
        <v>0</v>
      </c>
      <c r="E69" s="38"/>
      <c r="F69" s="38"/>
      <c r="G69" s="38"/>
      <c r="H69" s="38"/>
      <c r="I69" s="38"/>
      <c r="J69" s="38"/>
      <c r="K69" s="17">
        <f>'1-συμβολαια'!N69</f>
        <v>0</v>
      </c>
      <c r="L69" s="17"/>
      <c r="M69" s="17">
        <f>'1-συμβολαια'!O69</f>
        <v>164</v>
      </c>
      <c r="N69" s="17">
        <f>'10-φπα'!E69</f>
        <v>39.36</v>
      </c>
      <c r="O69" s="17">
        <f>'11-χαρτόσ'!H69</f>
        <v>0</v>
      </c>
      <c r="P69" s="17">
        <f>'13-ντιΜιΧο'!BH69</f>
        <v>956</v>
      </c>
      <c r="Q69" s="17">
        <f>'13-ντιΜιΧο'!BI69</f>
        <v>229.44</v>
      </c>
      <c r="R69" s="224"/>
      <c r="S69" s="222"/>
      <c r="T69" s="222"/>
      <c r="U69" s="222"/>
      <c r="V69" s="222"/>
      <c r="W69" s="110"/>
    </row>
    <row r="70" spans="1:23">
      <c r="A70" s="28">
        <f>'1-συμβολαια'!A70</f>
        <v>0</v>
      </c>
      <c r="B70" s="60">
        <f>'1-συμβολαια'!B70</f>
        <v>0</v>
      </c>
      <c r="C70" s="246">
        <f>'1-συμβολαια'!C70</f>
        <v>0</v>
      </c>
      <c r="D70" s="32">
        <f>'1-συμβολαια'!D70</f>
        <v>0</v>
      </c>
      <c r="E70" s="38"/>
      <c r="F70" s="38"/>
      <c r="G70" s="38"/>
      <c r="H70" s="38"/>
      <c r="I70" s="38"/>
      <c r="J70" s="38"/>
      <c r="K70" s="17">
        <f>'1-συμβολαια'!N70</f>
        <v>0</v>
      </c>
      <c r="L70" s="17"/>
      <c r="M70" s="17">
        <f>'1-συμβολαια'!O70</f>
        <v>164</v>
      </c>
      <c r="N70" s="17">
        <f>'10-φπα'!E70</f>
        <v>39.36</v>
      </c>
      <c r="O70" s="17">
        <f>'11-χαρτόσ'!H70</f>
        <v>0</v>
      </c>
      <c r="P70" s="17">
        <f>'13-ντιΜιΧο'!BH70</f>
        <v>956</v>
      </c>
      <c r="Q70" s="17">
        <f>'13-ντιΜιΧο'!BI70</f>
        <v>229.44</v>
      </c>
      <c r="R70" s="224"/>
      <c r="S70" s="222"/>
      <c r="T70" s="222"/>
      <c r="U70" s="222"/>
      <c r="V70" s="222"/>
      <c r="W70" s="110"/>
    </row>
    <row r="71" spans="1:23">
      <c r="A71" s="28">
        <f>'1-συμβολαια'!A71</f>
        <v>0</v>
      </c>
      <c r="B71" s="60">
        <f>'1-συμβολαια'!B71</f>
        <v>0</v>
      </c>
      <c r="C71" s="246">
        <f>'1-συμβολαια'!C71</f>
        <v>0</v>
      </c>
      <c r="D71" s="32">
        <f>'1-συμβολαια'!D71</f>
        <v>0</v>
      </c>
      <c r="E71" s="38"/>
      <c r="F71" s="38"/>
      <c r="G71" s="38"/>
      <c r="H71" s="38"/>
      <c r="I71" s="38"/>
      <c r="J71" s="38"/>
      <c r="K71" s="17">
        <f>'1-συμβολαια'!N71</f>
        <v>0</v>
      </c>
      <c r="L71" s="17"/>
      <c r="M71" s="17">
        <f>'1-συμβολαια'!O71</f>
        <v>164</v>
      </c>
      <c r="N71" s="17">
        <f>'10-φπα'!E71</f>
        <v>39.36</v>
      </c>
      <c r="O71" s="17">
        <f>'11-χαρτόσ'!H71</f>
        <v>0</v>
      </c>
      <c r="P71" s="17">
        <f>'13-ντιΜιΧο'!BH71</f>
        <v>956</v>
      </c>
      <c r="Q71" s="17">
        <f>'13-ντιΜιΧο'!BI71</f>
        <v>229.44</v>
      </c>
      <c r="R71" s="224"/>
      <c r="S71" s="222"/>
      <c r="T71" s="222"/>
      <c r="U71" s="222"/>
      <c r="V71" s="222"/>
      <c r="W71" s="110"/>
    </row>
    <row r="72" spans="1:23">
      <c r="A72" s="28">
        <f>'1-συμβολαια'!A72</f>
        <v>0</v>
      </c>
      <c r="B72" s="60">
        <f>'1-συμβολαια'!B72</f>
        <v>0</v>
      </c>
      <c r="C72" s="246">
        <f>'1-συμβολαια'!C72</f>
        <v>0</v>
      </c>
      <c r="D72" s="32">
        <f>'1-συμβολαια'!D72</f>
        <v>0</v>
      </c>
      <c r="E72" s="38"/>
      <c r="F72" s="38"/>
      <c r="G72" s="38"/>
      <c r="H72" s="38"/>
      <c r="I72" s="38"/>
      <c r="J72" s="38"/>
      <c r="K72" s="17">
        <f>'1-συμβολαια'!N72</f>
        <v>0</v>
      </c>
      <c r="L72" s="17"/>
      <c r="M72" s="17">
        <f>'1-συμβολαια'!O72</f>
        <v>164</v>
      </c>
      <c r="N72" s="17">
        <f>'10-φπα'!E72</f>
        <v>39.36</v>
      </c>
      <c r="O72" s="17">
        <f>'11-χαρτόσ'!H72</f>
        <v>0</v>
      </c>
      <c r="P72" s="17">
        <f>'13-ντιΜιΧο'!BH72</f>
        <v>956</v>
      </c>
      <c r="Q72" s="17">
        <f>'13-ντιΜιΧο'!BI72</f>
        <v>229.44</v>
      </c>
      <c r="R72" s="224"/>
      <c r="S72" s="222"/>
      <c r="T72" s="222"/>
      <c r="U72" s="222"/>
      <c r="V72" s="222"/>
      <c r="W72" s="110"/>
    </row>
    <row r="73" spans="1:23">
      <c r="A73" s="28">
        <f>'1-συμβολαια'!A73</f>
        <v>0</v>
      </c>
      <c r="B73" s="60">
        <f>'1-συμβολαια'!B73</f>
        <v>0</v>
      </c>
      <c r="C73" s="246">
        <f>'1-συμβολαια'!C73</f>
        <v>0</v>
      </c>
      <c r="D73" s="32">
        <f>'1-συμβολαια'!D73</f>
        <v>0</v>
      </c>
      <c r="E73" s="38"/>
      <c r="F73" s="38"/>
      <c r="G73" s="38"/>
      <c r="H73" s="38"/>
      <c r="I73" s="38"/>
      <c r="J73" s="38"/>
      <c r="K73" s="17">
        <f>'1-συμβολαια'!N73</f>
        <v>0</v>
      </c>
      <c r="L73" s="17"/>
      <c r="M73" s="17">
        <f>'1-συμβολαια'!O73</f>
        <v>164</v>
      </c>
      <c r="N73" s="17">
        <f>'10-φπα'!E73</f>
        <v>39.36</v>
      </c>
      <c r="O73" s="17">
        <f>'11-χαρτόσ'!H73</f>
        <v>0</v>
      </c>
      <c r="P73" s="17">
        <f>'13-ντιΜιΧο'!BH73</f>
        <v>956</v>
      </c>
      <c r="Q73" s="17">
        <f>'13-ντιΜιΧο'!BI73</f>
        <v>229.44</v>
      </c>
      <c r="R73" s="224"/>
      <c r="S73" s="222"/>
      <c r="T73" s="222"/>
      <c r="U73" s="222"/>
      <c r="V73" s="222"/>
      <c r="W73" s="110"/>
    </row>
    <row r="74" spans="1:23">
      <c r="A74" s="28">
        <f>'1-συμβολαια'!A74</f>
        <v>0</v>
      </c>
      <c r="B74" s="60">
        <f>'1-συμβολαια'!B74</f>
        <v>0</v>
      </c>
      <c r="C74" s="246">
        <f>'1-συμβολαια'!C74</f>
        <v>0</v>
      </c>
      <c r="D74" s="32">
        <f>'1-συμβολαια'!D74</f>
        <v>0</v>
      </c>
      <c r="E74" s="38"/>
      <c r="F74" s="38"/>
      <c r="G74" s="38"/>
      <c r="H74" s="38"/>
      <c r="I74" s="38"/>
      <c r="J74" s="38"/>
      <c r="K74" s="17">
        <f>'1-συμβολαια'!N74</f>
        <v>0</v>
      </c>
      <c r="L74" s="17"/>
      <c r="M74" s="17">
        <f>'1-συμβολαια'!O74</f>
        <v>164</v>
      </c>
      <c r="N74" s="17">
        <f>'10-φπα'!E74</f>
        <v>39.36</v>
      </c>
      <c r="O74" s="17">
        <f>'11-χαρτόσ'!H74</f>
        <v>0</v>
      </c>
      <c r="P74" s="17">
        <f>'13-ντιΜιΧο'!BH74</f>
        <v>956</v>
      </c>
      <c r="Q74" s="17">
        <f>'13-ντιΜιΧο'!BI74</f>
        <v>229.44</v>
      </c>
      <c r="R74" s="224"/>
      <c r="S74" s="222"/>
      <c r="T74" s="222"/>
      <c r="U74" s="222"/>
      <c r="V74" s="222"/>
      <c r="W74" s="110"/>
    </row>
    <row r="75" spans="1:23">
      <c r="A75" s="28">
        <f>'1-συμβολαια'!A75</f>
        <v>0</v>
      </c>
      <c r="B75" s="60">
        <f>'1-συμβολαια'!B75</f>
        <v>0</v>
      </c>
      <c r="C75" s="246">
        <f>'1-συμβολαια'!C75</f>
        <v>0</v>
      </c>
      <c r="D75" s="32">
        <f>'1-συμβολαια'!D75</f>
        <v>0</v>
      </c>
      <c r="E75" s="38"/>
      <c r="F75" s="38"/>
      <c r="G75" s="38"/>
      <c r="H75" s="38"/>
      <c r="I75" s="38"/>
      <c r="J75" s="38"/>
      <c r="K75" s="17">
        <f>'1-συμβολαια'!N75</f>
        <v>0</v>
      </c>
      <c r="L75" s="17"/>
      <c r="M75" s="17">
        <f>'1-συμβολαια'!O75</f>
        <v>164</v>
      </c>
      <c r="N75" s="17">
        <f>'10-φπα'!E75</f>
        <v>39.36</v>
      </c>
      <c r="O75" s="17">
        <f>'11-χαρτόσ'!H75</f>
        <v>0</v>
      </c>
      <c r="P75" s="17">
        <f>'13-ντιΜιΧο'!BH75</f>
        <v>956</v>
      </c>
      <c r="Q75" s="17">
        <f>'13-ντιΜιΧο'!BI75</f>
        <v>229.44</v>
      </c>
      <c r="R75" s="224"/>
      <c r="S75" s="222"/>
      <c r="T75" s="222"/>
      <c r="U75" s="222"/>
      <c r="V75" s="222"/>
      <c r="W75" s="110"/>
    </row>
    <row r="76" spans="1:23">
      <c r="A76" s="28">
        <f>'1-συμβολαια'!A76</f>
        <v>0</v>
      </c>
      <c r="B76" s="60">
        <f>'1-συμβολαια'!B76</f>
        <v>0</v>
      </c>
      <c r="C76" s="246">
        <f>'1-συμβολαια'!C76</f>
        <v>0</v>
      </c>
      <c r="D76" s="32">
        <f>'1-συμβολαια'!D76</f>
        <v>0</v>
      </c>
      <c r="E76" s="38"/>
      <c r="F76" s="38"/>
      <c r="G76" s="38"/>
      <c r="H76" s="38"/>
      <c r="I76" s="38"/>
      <c r="J76" s="38"/>
      <c r="K76" s="17">
        <f>'1-συμβολαια'!N76</f>
        <v>0</v>
      </c>
      <c r="L76" s="17"/>
      <c r="M76" s="17">
        <f>'1-συμβολαια'!O76</f>
        <v>164</v>
      </c>
      <c r="N76" s="17">
        <f>'10-φπα'!E76</f>
        <v>39.36</v>
      </c>
      <c r="O76" s="17">
        <f>'11-χαρτόσ'!H76</f>
        <v>0</v>
      </c>
      <c r="P76" s="17">
        <f>'13-ντιΜιΧο'!BH76</f>
        <v>956</v>
      </c>
      <c r="Q76" s="17">
        <f>'13-ντιΜιΧο'!BI76</f>
        <v>229.44</v>
      </c>
      <c r="R76" s="224"/>
      <c r="S76" s="222"/>
      <c r="T76" s="222"/>
      <c r="U76" s="222"/>
      <c r="V76" s="222"/>
      <c r="W76" s="110"/>
    </row>
    <row r="77" spans="1:23">
      <c r="A77" s="28">
        <f>'1-συμβολαια'!A77</f>
        <v>0</v>
      </c>
      <c r="B77" s="60">
        <f>'1-συμβολαια'!B77</f>
        <v>0</v>
      </c>
      <c r="C77" s="246">
        <f>'1-συμβολαια'!C77</f>
        <v>0</v>
      </c>
      <c r="D77" s="32">
        <f>'1-συμβολαια'!D77</f>
        <v>0</v>
      </c>
      <c r="E77" s="38"/>
      <c r="F77" s="38"/>
      <c r="G77" s="38"/>
      <c r="H77" s="38"/>
      <c r="I77" s="38"/>
      <c r="J77" s="38"/>
      <c r="K77" s="17">
        <f>'1-συμβολαια'!N77</f>
        <v>0</v>
      </c>
      <c r="L77" s="17"/>
      <c r="M77" s="17">
        <f>'1-συμβολαια'!O77</f>
        <v>164</v>
      </c>
      <c r="N77" s="17">
        <f>'10-φπα'!E77</f>
        <v>39.36</v>
      </c>
      <c r="O77" s="17">
        <f>'11-χαρτόσ'!H77</f>
        <v>0</v>
      </c>
      <c r="P77" s="17">
        <f>'13-ντιΜιΧο'!BH77</f>
        <v>956</v>
      </c>
      <c r="Q77" s="17">
        <f>'13-ντιΜιΧο'!BI77</f>
        <v>229.44</v>
      </c>
      <c r="R77" s="224"/>
      <c r="S77" s="222"/>
      <c r="T77" s="222"/>
      <c r="U77" s="222"/>
      <c r="V77" s="222"/>
      <c r="W77" s="110"/>
    </row>
    <row r="78" spans="1:23" s="5" customFormat="1">
      <c r="A78" s="28">
        <f>'1-συμβολαια'!A78</f>
        <v>0</v>
      </c>
      <c r="B78" s="60">
        <f>'1-συμβολαια'!B78</f>
        <v>0</v>
      </c>
      <c r="C78" s="246">
        <f>'1-συμβολαια'!C78</f>
        <v>0</v>
      </c>
      <c r="D78" s="32">
        <f>'1-συμβολαια'!D78</f>
        <v>0</v>
      </c>
      <c r="E78" s="38"/>
      <c r="F78" s="38"/>
      <c r="G78" s="38"/>
      <c r="H78" s="38"/>
      <c r="I78" s="38"/>
      <c r="J78" s="38"/>
      <c r="K78" s="17">
        <f>'1-συμβολαια'!N78</f>
        <v>0</v>
      </c>
      <c r="L78" s="17"/>
      <c r="M78" s="17">
        <f>'1-συμβολαια'!O78</f>
        <v>164</v>
      </c>
      <c r="N78" s="17">
        <f>'10-φπα'!E78</f>
        <v>39.36</v>
      </c>
      <c r="O78" s="17">
        <f>'11-χαρτόσ'!H78</f>
        <v>0</v>
      </c>
      <c r="P78" s="17">
        <f>'13-ντιΜιΧο'!BH78</f>
        <v>956</v>
      </c>
      <c r="Q78" s="17">
        <f>'13-ντιΜιΧο'!BI78</f>
        <v>229.44</v>
      </c>
      <c r="R78" s="224"/>
      <c r="S78" s="222"/>
      <c r="T78" s="222"/>
      <c r="U78" s="222"/>
      <c r="V78" s="222"/>
      <c r="W78" s="103"/>
    </row>
    <row r="79" spans="1:23">
      <c r="A79" s="28">
        <f>'1-συμβολαια'!A79</f>
        <v>0</v>
      </c>
      <c r="B79" s="60">
        <f>'1-συμβολαια'!B79</f>
        <v>0</v>
      </c>
      <c r="C79" s="246">
        <f>'1-συμβολαια'!C79</f>
        <v>0</v>
      </c>
      <c r="D79" s="32">
        <f>'1-συμβολαια'!D79</f>
        <v>0</v>
      </c>
      <c r="E79" s="38"/>
      <c r="F79" s="38"/>
      <c r="G79" s="38"/>
      <c r="H79" s="38"/>
      <c r="I79" s="38"/>
      <c r="J79" s="38"/>
      <c r="K79" s="17">
        <f>'1-συμβολαια'!N79</f>
        <v>0</v>
      </c>
      <c r="L79" s="17"/>
      <c r="M79" s="17">
        <f>'1-συμβολαια'!O79</f>
        <v>164</v>
      </c>
      <c r="N79" s="17">
        <f>'10-φπα'!E79</f>
        <v>39.36</v>
      </c>
      <c r="O79" s="17">
        <f>'11-χαρτόσ'!H79</f>
        <v>0</v>
      </c>
      <c r="P79" s="17">
        <f>'13-ντιΜιΧο'!BH79</f>
        <v>956</v>
      </c>
      <c r="Q79" s="17">
        <f>'13-ντιΜιΧο'!BI79</f>
        <v>229.44</v>
      </c>
      <c r="R79" s="224"/>
      <c r="S79" s="222"/>
      <c r="T79" s="222"/>
      <c r="U79" s="222"/>
      <c r="V79" s="222"/>
      <c r="W79" s="110"/>
    </row>
    <row r="80" spans="1:23" s="5" customFormat="1">
      <c r="A80" s="28">
        <f>'1-συμβολαια'!A80</f>
        <v>0</v>
      </c>
      <c r="B80" s="60">
        <f>'1-συμβολαια'!B80</f>
        <v>0</v>
      </c>
      <c r="C80" s="246">
        <f>'1-συμβολαια'!C80</f>
        <v>0</v>
      </c>
      <c r="D80" s="32">
        <f>'1-συμβολαια'!D80</f>
        <v>0</v>
      </c>
      <c r="E80" s="38"/>
      <c r="F80" s="38"/>
      <c r="G80" s="38"/>
      <c r="H80" s="38"/>
      <c r="I80" s="38"/>
      <c r="J80" s="38"/>
      <c r="K80" s="17">
        <f>'1-συμβολαια'!N80</f>
        <v>0</v>
      </c>
      <c r="L80" s="17"/>
      <c r="M80" s="17">
        <f>'1-συμβολαια'!O80</f>
        <v>164</v>
      </c>
      <c r="N80" s="17">
        <f>'10-φπα'!E80</f>
        <v>39.36</v>
      </c>
      <c r="O80" s="17">
        <f>'11-χαρτόσ'!H80</f>
        <v>0</v>
      </c>
      <c r="P80" s="17">
        <f>'13-ντιΜιΧο'!BH80</f>
        <v>956</v>
      </c>
      <c r="Q80" s="17">
        <f>'13-ντιΜιΧο'!BI80</f>
        <v>229.44</v>
      </c>
      <c r="R80" s="224"/>
      <c r="S80" s="222"/>
      <c r="T80" s="222"/>
      <c r="U80" s="222"/>
      <c r="V80" s="222"/>
      <c r="W80" s="103"/>
    </row>
    <row r="81" spans="1:23">
      <c r="A81" s="28">
        <f>'1-συμβολαια'!A81</f>
        <v>0</v>
      </c>
      <c r="B81" s="60">
        <f>'1-συμβολαια'!B81</f>
        <v>0</v>
      </c>
      <c r="C81" s="246">
        <f>'1-συμβολαια'!C81</f>
        <v>0</v>
      </c>
      <c r="D81" s="32">
        <f>'1-συμβολαια'!D81</f>
        <v>0</v>
      </c>
      <c r="E81" s="38"/>
      <c r="F81" s="38"/>
      <c r="G81" s="38"/>
      <c r="H81" s="38"/>
      <c r="I81" s="38"/>
      <c r="J81" s="38"/>
      <c r="K81" s="17">
        <f>'1-συμβολαια'!N81</f>
        <v>0</v>
      </c>
      <c r="L81" s="17"/>
      <c r="M81" s="17">
        <f>'1-συμβολαια'!O81</f>
        <v>164</v>
      </c>
      <c r="N81" s="17">
        <f>'10-φπα'!E81</f>
        <v>39.36</v>
      </c>
      <c r="O81" s="17">
        <f>'11-χαρτόσ'!H81</f>
        <v>0</v>
      </c>
      <c r="P81" s="17">
        <f>'13-ντιΜιΧο'!BH81</f>
        <v>956</v>
      </c>
      <c r="Q81" s="17">
        <f>'13-ντιΜιΧο'!BI81</f>
        <v>229.44</v>
      </c>
      <c r="R81" s="224"/>
      <c r="S81" s="222"/>
      <c r="T81" s="222"/>
      <c r="U81" s="222"/>
      <c r="V81" s="222"/>
      <c r="W81" s="110"/>
    </row>
    <row r="82" spans="1:23">
      <c r="A82" s="28">
        <f>'1-συμβολαια'!A82</f>
        <v>0</v>
      </c>
      <c r="B82" s="60">
        <f>'1-συμβολαια'!B82</f>
        <v>0</v>
      </c>
      <c r="C82" s="246">
        <f>'1-συμβολαια'!C82</f>
        <v>0</v>
      </c>
      <c r="D82" s="32">
        <f>'1-συμβολαια'!D82</f>
        <v>0</v>
      </c>
      <c r="E82" s="38"/>
      <c r="F82" s="38"/>
      <c r="G82" s="38"/>
      <c r="H82" s="38"/>
      <c r="I82" s="38"/>
      <c r="J82" s="38"/>
      <c r="K82" s="17">
        <f>'1-συμβολαια'!N82</f>
        <v>0</v>
      </c>
      <c r="L82" s="17"/>
      <c r="M82" s="17">
        <f>'1-συμβολαια'!O82</f>
        <v>164</v>
      </c>
      <c r="N82" s="17">
        <f>'10-φπα'!E82</f>
        <v>39.36</v>
      </c>
      <c r="O82" s="17">
        <f>'11-χαρτόσ'!H82</f>
        <v>0</v>
      </c>
      <c r="P82" s="17">
        <f>'13-ντιΜιΧο'!BH82</f>
        <v>956</v>
      </c>
      <c r="Q82" s="17">
        <f>'13-ντιΜιΧο'!BI82</f>
        <v>229.44</v>
      </c>
      <c r="R82" s="224"/>
      <c r="S82" s="222"/>
      <c r="T82" s="222"/>
      <c r="U82" s="222"/>
      <c r="V82" s="222"/>
      <c r="W82" s="110"/>
    </row>
    <row r="83" spans="1:23">
      <c r="A83" s="28">
        <f>'1-συμβολαια'!A83</f>
        <v>0</v>
      </c>
      <c r="B83" s="60">
        <f>'1-συμβολαια'!B83</f>
        <v>0</v>
      </c>
      <c r="C83" s="246">
        <f>'1-συμβολαια'!C83</f>
        <v>0</v>
      </c>
      <c r="D83" s="32">
        <f>'1-συμβολαια'!D83</f>
        <v>0</v>
      </c>
      <c r="E83" s="38"/>
      <c r="F83" s="38"/>
      <c r="G83" s="38"/>
      <c r="H83" s="38"/>
      <c r="I83" s="38"/>
      <c r="J83" s="38"/>
      <c r="K83" s="17">
        <f>'1-συμβολαια'!N83</f>
        <v>0</v>
      </c>
      <c r="L83" s="17"/>
      <c r="M83" s="17">
        <f>'1-συμβολαια'!O83</f>
        <v>164</v>
      </c>
      <c r="N83" s="17">
        <f>'10-φπα'!E83</f>
        <v>39.36</v>
      </c>
      <c r="O83" s="17">
        <f>'11-χαρτόσ'!H83</f>
        <v>0</v>
      </c>
      <c r="P83" s="17">
        <f>'13-ντιΜιΧο'!BH83</f>
        <v>956</v>
      </c>
      <c r="Q83" s="17">
        <f>'13-ντιΜιΧο'!BI83</f>
        <v>229.44</v>
      </c>
      <c r="R83" s="224"/>
      <c r="S83" s="222"/>
      <c r="T83" s="222"/>
      <c r="U83" s="222"/>
      <c r="V83" s="222"/>
      <c r="W83" s="110"/>
    </row>
    <row r="84" spans="1:23">
      <c r="A84" s="28">
        <f>'1-συμβολαια'!A84</f>
        <v>0</v>
      </c>
      <c r="B84" s="60">
        <f>'1-συμβολαια'!B84</f>
        <v>0</v>
      </c>
      <c r="C84" s="246">
        <f>'1-συμβολαια'!C84</f>
        <v>0</v>
      </c>
      <c r="D84" s="32">
        <f>'1-συμβολαια'!D84</f>
        <v>0</v>
      </c>
      <c r="E84" s="38"/>
      <c r="F84" s="38"/>
      <c r="G84" s="38"/>
      <c r="H84" s="38"/>
      <c r="I84" s="38"/>
      <c r="J84" s="38"/>
      <c r="K84" s="17">
        <f>'1-συμβολαια'!N84</f>
        <v>0</v>
      </c>
      <c r="L84" s="17"/>
      <c r="M84" s="17">
        <f>'1-συμβολαια'!O84</f>
        <v>164</v>
      </c>
      <c r="N84" s="17">
        <f>'10-φπα'!E84</f>
        <v>39.36</v>
      </c>
      <c r="O84" s="17">
        <f>'11-χαρτόσ'!H84</f>
        <v>0</v>
      </c>
      <c r="P84" s="17">
        <f>'13-ντιΜιΧο'!BH84</f>
        <v>956</v>
      </c>
      <c r="Q84" s="17">
        <f>'13-ντιΜιΧο'!BI84</f>
        <v>229.44</v>
      </c>
      <c r="R84" s="224"/>
      <c r="S84" s="222"/>
      <c r="T84" s="222"/>
      <c r="U84" s="222"/>
      <c r="V84" s="222"/>
      <c r="W84" s="110"/>
    </row>
    <row r="85" spans="1:23">
      <c r="A85" s="28">
        <f>'1-συμβολαια'!A85</f>
        <v>0</v>
      </c>
      <c r="B85" s="60">
        <f>'1-συμβολαια'!B85</f>
        <v>0</v>
      </c>
      <c r="C85" s="246">
        <f>'1-συμβολαια'!C85</f>
        <v>0</v>
      </c>
      <c r="D85" s="32">
        <f>'1-συμβολαια'!D85</f>
        <v>0</v>
      </c>
      <c r="E85" s="38"/>
      <c r="F85" s="38"/>
      <c r="G85" s="38"/>
      <c r="H85" s="38"/>
      <c r="I85" s="38"/>
      <c r="J85" s="38"/>
      <c r="K85" s="17">
        <f>'1-συμβολαια'!N85</f>
        <v>0</v>
      </c>
      <c r="L85" s="17"/>
      <c r="M85" s="17">
        <f>'1-συμβολαια'!O85</f>
        <v>164</v>
      </c>
      <c r="N85" s="17">
        <f>'10-φπα'!E85</f>
        <v>39.36</v>
      </c>
      <c r="O85" s="17">
        <f>'11-χαρτόσ'!H85</f>
        <v>0</v>
      </c>
      <c r="P85" s="17">
        <f>'13-ντιΜιΧο'!BH85</f>
        <v>956</v>
      </c>
      <c r="Q85" s="17">
        <f>'13-ντιΜιΧο'!BI85</f>
        <v>229.44</v>
      </c>
      <c r="R85" s="224"/>
      <c r="S85" s="222"/>
      <c r="T85" s="222"/>
      <c r="U85" s="222"/>
      <c r="V85" s="222"/>
      <c r="W85" s="110"/>
    </row>
    <row r="86" spans="1:23">
      <c r="A86" s="28">
        <f>'1-συμβολαια'!A86</f>
        <v>0</v>
      </c>
      <c r="B86" s="60">
        <f>'1-συμβολαια'!B86</f>
        <v>0</v>
      </c>
      <c r="C86" s="246">
        <f>'1-συμβολαια'!C86</f>
        <v>0</v>
      </c>
      <c r="D86" s="32">
        <f>'1-συμβολαια'!D86</f>
        <v>0</v>
      </c>
      <c r="E86" s="38"/>
      <c r="F86" s="38"/>
      <c r="G86" s="38"/>
      <c r="H86" s="38"/>
      <c r="I86" s="38"/>
      <c r="J86" s="38"/>
      <c r="K86" s="17">
        <f>'1-συμβολαια'!N86</f>
        <v>0</v>
      </c>
      <c r="L86" s="17"/>
      <c r="M86" s="17">
        <f>'1-συμβολαια'!O86</f>
        <v>164</v>
      </c>
      <c r="N86" s="17">
        <f>'10-φπα'!E86</f>
        <v>39.36</v>
      </c>
      <c r="O86" s="17">
        <f>'11-χαρτόσ'!H86</f>
        <v>0</v>
      </c>
      <c r="P86" s="17">
        <f>'13-ντιΜιΧο'!BH86</f>
        <v>956</v>
      </c>
      <c r="Q86" s="17">
        <f>'13-ντιΜιΧο'!BI86</f>
        <v>229.44</v>
      </c>
      <c r="R86" s="224"/>
      <c r="S86" s="222"/>
      <c r="T86" s="222"/>
      <c r="U86" s="222"/>
      <c r="V86" s="222"/>
      <c r="W86" s="110"/>
    </row>
    <row r="87" spans="1:23">
      <c r="A87" s="28">
        <f>'1-συμβολαια'!A87</f>
        <v>0</v>
      </c>
      <c r="B87" s="60">
        <f>'1-συμβολαια'!B87</f>
        <v>0</v>
      </c>
      <c r="C87" s="246">
        <f>'1-συμβολαια'!C87</f>
        <v>0</v>
      </c>
      <c r="D87" s="32">
        <f>'1-συμβολαια'!D87</f>
        <v>0</v>
      </c>
      <c r="E87" s="38"/>
      <c r="F87" s="38"/>
      <c r="G87" s="38"/>
      <c r="H87" s="38"/>
      <c r="I87" s="38"/>
      <c r="J87" s="38"/>
      <c r="K87" s="17">
        <f>'1-συμβολαια'!N87</f>
        <v>0</v>
      </c>
      <c r="L87" s="17"/>
      <c r="M87" s="17">
        <f>'1-συμβολαια'!O87</f>
        <v>164</v>
      </c>
      <c r="N87" s="17">
        <f>'10-φπα'!E87</f>
        <v>39.36</v>
      </c>
      <c r="O87" s="17">
        <f>'11-χαρτόσ'!H87</f>
        <v>0</v>
      </c>
      <c r="P87" s="17">
        <f>'13-ντιΜιΧο'!BH87</f>
        <v>956</v>
      </c>
      <c r="Q87" s="17">
        <f>'13-ντιΜιΧο'!BI87</f>
        <v>229.44</v>
      </c>
      <c r="R87" s="224"/>
      <c r="S87" s="222"/>
      <c r="T87" s="222"/>
      <c r="U87" s="222"/>
      <c r="V87" s="222"/>
      <c r="W87" s="110"/>
    </row>
    <row r="88" spans="1:23">
      <c r="A88" s="28">
        <f>'1-συμβολαια'!A88</f>
        <v>0</v>
      </c>
      <c r="B88" s="60">
        <f>'1-συμβολαια'!B88</f>
        <v>0</v>
      </c>
      <c r="C88" s="246">
        <f>'1-συμβολαια'!C88</f>
        <v>0</v>
      </c>
      <c r="D88" s="32">
        <f>'1-συμβολαια'!D88</f>
        <v>0</v>
      </c>
      <c r="E88" s="38"/>
      <c r="F88" s="38"/>
      <c r="G88" s="38"/>
      <c r="H88" s="38"/>
      <c r="I88" s="38"/>
      <c r="J88" s="38"/>
      <c r="K88" s="17">
        <f>'1-συμβολαια'!N88</f>
        <v>0</v>
      </c>
      <c r="L88" s="17"/>
      <c r="M88" s="17">
        <f>'1-συμβολαια'!O88</f>
        <v>164</v>
      </c>
      <c r="N88" s="17">
        <f>'10-φπα'!E88</f>
        <v>39.36</v>
      </c>
      <c r="O88" s="17">
        <f>'11-χαρτόσ'!H88</f>
        <v>0</v>
      </c>
      <c r="P88" s="17">
        <f>'13-ντιΜιΧο'!BH88</f>
        <v>956</v>
      </c>
      <c r="Q88" s="17">
        <f>'13-ντιΜιΧο'!BI88</f>
        <v>229.44</v>
      </c>
      <c r="R88" s="224"/>
      <c r="S88" s="222"/>
      <c r="T88" s="222"/>
      <c r="U88" s="222"/>
      <c r="V88" s="222"/>
      <c r="W88" s="110"/>
    </row>
    <row r="89" spans="1:23">
      <c r="A89" s="28">
        <f>'1-συμβολαια'!A89</f>
        <v>0</v>
      </c>
      <c r="B89" s="60">
        <f>'1-συμβολαια'!B89</f>
        <v>0</v>
      </c>
      <c r="C89" s="246">
        <f>'1-συμβολαια'!C89</f>
        <v>0</v>
      </c>
      <c r="D89" s="32">
        <f>'1-συμβολαια'!D89</f>
        <v>0</v>
      </c>
      <c r="E89" s="38"/>
      <c r="F89" s="38"/>
      <c r="G89" s="38"/>
      <c r="H89" s="38"/>
      <c r="I89" s="38"/>
      <c r="J89" s="38"/>
      <c r="K89" s="17">
        <f>'1-συμβολαια'!N89</f>
        <v>0</v>
      </c>
      <c r="L89" s="17"/>
      <c r="M89" s="17">
        <f>'1-συμβολαια'!O89</f>
        <v>164</v>
      </c>
      <c r="N89" s="17">
        <f>'10-φπα'!E89</f>
        <v>39.36</v>
      </c>
      <c r="O89" s="17">
        <f>'11-χαρτόσ'!H89</f>
        <v>0</v>
      </c>
      <c r="P89" s="17">
        <f>'13-ντιΜιΧο'!BH89</f>
        <v>956</v>
      </c>
      <c r="Q89" s="17">
        <f>'13-ντιΜιΧο'!BI89</f>
        <v>229.44</v>
      </c>
      <c r="R89" s="224"/>
      <c r="S89" s="222"/>
      <c r="T89" s="222"/>
      <c r="U89" s="222"/>
      <c r="V89" s="222"/>
      <c r="W89" s="110"/>
    </row>
    <row r="90" spans="1:23">
      <c r="A90" s="28">
        <f>'1-συμβολαια'!A90</f>
        <v>0</v>
      </c>
      <c r="B90" s="60">
        <f>'1-συμβολαια'!B90</f>
        <v>0</v>
      </c>
      <c r="C90" s="246">
        <f>'1-συμβολαια'!C90</f>
        <v>0</v>
      </c>
      <c r="D90" s="32">
        <f>'1-συμβολαια'!D90</f>
        <v>0</v>
      </c>
      <c r="E90" s="38"/>
      <c r="F90" s="38"/>
      <c r="G90" s="38"/>
      <c r="H90" s="38"/>
      <c r="I90" s="38"/>
      <c r="J90" s="38"/>
      <c r="K90" s="17">
        <f>'1-συμβολαια'!N90</f>
        <v>0</v>
      </c>
      <c r="L90" s="17"/>
      <c r="M90" s="17">
        <f>'1-συμβολαια'!O90</f>
        <v>164</v>
      </c>
      <c r="N90" s="17">
        <f>'10-φπα'!E90</f>
        <v>39.36</v>
      </c>
      <c r="O90" s="17">
        <f>'11-χαρτόσ'!H90</f>
        <v>0</v>
      </c>
      <c r="P90" s="17">
        <f>'13-ντιΜιΧο'!BH90</f>
        <v>956</v>
      </c>
      <c r="Q90" s="17">
        <f>'13-ντιΜιΧο'!BI90</f>
        <v>229.44</v>
      </c>
      <c r="R90" s="224"/>
      <c r="S90" s="222"/>
      <c r="T90" s="222"/>
      <c r="U90" s="222"/>
      <c r="V90" s="222"/>
      <c r="W90" s="110"/>
    </row>
    <row r="91" spans="1:23">
      <c r="A91" s="28">
        <f>'1-συμβολαια'!A91</f>
        <v>0</v>
      </c>
      <c r="B91" s="60">
        <f>'1-συμβολαια'!B91</f>
        <v>0</v>
      </c>
      <c r="C91" s="246">
        <f>'1-συμβολαια'!C91</f>
        <v>0</v>
      </c>
      <c r="D91" s="32">
        <f>'1-συμβολαια'!D91</f>
        <v>0</v>
      </c>
      <c r="E91" s="38"/>
      <c r="F91" s="38"/>
      <c r="G91" s="38"/>
      <c r="H91" s="38"/>
      <c r="I91" s="38"/>
      <c r="J91" s="38"/>
      <c r="K91" s="17">
        <f>'1-συμβολαια'!N91</f>
        <v>0</v>
      </c>
      <c r="L91" s="17"/>
      <c r="M91" s="17">
        <f>'1-συμβολαια'!O91</f>
        <v>164</v>
      </c>
      <c r="N91" s="17">
        <f>'10-φπα'!E91</f>
        <v>39.36</v>
      </c>
      <c r="O91" s="17">
        <f>'11-χαρτόσ'!H91</f>
        <v>0</v>
      </c>
      <c r="P91" s="17">
        <f>'13-ντιΜιΧο'!BH91</f>
        <v>956</v>
      </c>
      <c r="Q91" s="17">
        <f>'13-ντιΜιΧο'!BI91</f>
        <v>229.44</v>
      </c>
      <c r="R91" s="224"/>
      <c r="S91" s="222"/>
      <c r="T91" s="222"/>
      <c r="U91" s="222"/>
      <c r="V91" s="222"/>
      <c r="W91" s="110"/>
    </row>
    <row r="92" spans="1:23">
      <c r="A92" s="28">
        <f>'1-συμβολαια'!A92</f>
        <v>0</v>
      </c>
      <c r="B92" s="60">
        <f>'1-συμβολαια'!B92</f>
        <v>0</v>
      </c>
      <c r="C92" s="246">
        <f>'1-συμβολαια'!C92</f>
        <v>0</v>
      </c>
      <c r="D92" s="32">
        <f>'1-συμβολαια'!D92</f>
        <v>0</v>
      </c>
      <c r="E92" s="38"/>
      <c r="F92" s="38"/>
      <c r="G92" s="38"/>
      <c r="H92" s="38"/>
      <c r="I92" s="38"/>
      <c r="J92" s="38"/>
      <c r="K92" s="17">
        <f>'1-συμβολαια'!N92</f>
        <v>0</v>
      </c>
      <c r="L92" s="17"/>
      <c r="M92" s="17">
        <f>'1-συμβολαια'!O92</f>
        <v>164</v>
      </c>
      <c r="N92" s="17">
        <f>'10-φπα'!E92</f>
        <v>39.36</v>
      </c>
      <c r="O92" s="17">
        <f>'11-χαρτόσ'!H92</f>
        <v>0</v>
      </c>
      <c r="P92" s="17">
        <f>'13-ντιΜιΧο'!BH92</f>
        <v>956</v>
      </c>
      <c r="Q92" s="17">
        <f>'13-ντιΜιΧο'!BI92</f>
        <v>229.44</v>
      </c>
      <c r="R92" s="224"/>
      <c r="S92" s="222"/>
      <c r="T92" s="222"/>
      <c r="U92" s="222"/>
      <c r="V92" s="222"/>
      <c r="W92" s="110"/>
    </row>
    <row r="93" spans="1:23">
      <c r="A93" s="28">
        <f>'1-συμβολαια'!A93</f>
        <v>0</v>
      </c>
      <c r="B93" s="60">
        <f>'1-συμβολαια'!B93</f>
        <v>0</v>
      </c>
      <c r="C93" s="246">
        <f>'1-συμβολαια'!C93</f>
        <v>0</v>
      </c>
      <c r="D93" s="32">
        <f>'1-συμβολαια'!D93</f>
        <v>0</v>
      </c>
      <c r="E93" s="38"/>
      <c r="F93" s="38"/>
      <c r="G93" s="38"/>
      <c r="H93" s="38"/>
      <c r="I93" s="38"/>
      <c r="J93" s="38"/>
      <c r="K93" s="17">
        <f>'1-συμβολαια'!N93</f>
        <v>0</v>
      </c>
      <c r="L93" s="17"/>
      <c r="M93" s="17">
        <f>'1-συμβολαια'!O93</f>
        <v>164</v>
      </c>
      <c r="N93" s="17">
        <f>'10-φπα'!E93</f>
        <v>39.36</v>
      </c>
      <c r="O93" s="17">
        <f>'11-χαρτόσ'!H93</f>
        <v>0</v>
      </c>
      <c r="P93" s="17">
        <f>'13-ντιΜιΧο'!BH93</f>
        <v>956</v>
      </c>
      <c r="Q93" s="17">
        <f>'13-ντιΜιΧο'!BI93</f>
        <v>229.44</v>
      </c>
      <c r="R93" s="224"/>
      <c r="S93" s="222"/>
      <c r="T93" s="222"/>
      <c r="U93" s="222"/>
      <c r="V93" s="222"/>
      <c r="W93" s="110"/>
    </row>
    <row r="94" spans="1:23">
      <c r="A94" s="28">
        <f>'1-συμβολαια'!A94</f>
        <v>0</v>
      </c>
      <c r="B94" s="60">
        <f>'1-συμβολαια'!B94</f>
        <v>0</v>
      </c>
      <c r="C94" s="246">
        <f>'1-συμβολαια'!C94</f>
        <v>0</v>
      </c>
      <c r="D94" s="32">
        <f>'1-συμβολαια'!D94</f>
        <v>0</v>
      </c>
      <c r="E94" s="38"/>
      <c r="F94" s="38"/>
      <c r="G94" s="38"/>
      <c r="H94" s="38"/>
      <c r="I94" s="38"/>
      <c r="J94" s="38"/>
      <c r="K94" s="17">
        <f>'1-συμβολαια'!N94</f>
        <v>0</v>
      </c>
      <c r="L94" s="17"/>
      <c r="M94" s="17">
        <f>'1-συμβολαια'!O94</f>
        <v>164</v>
      </c>
      <c r="N94" s="17">
        <f>'10-φπα'!E94</f>
        <v>39.36</v>
      </c>
      <c r="O94" s="17">
        <f>'11-χαρτόσ'!H94</f>
        <v>0</v>
      </c>
      <c r="P94" s="17">
        <f>'13-ντιΜιΧο'!BH94</f>
        <v>956</v>
      </c>
      <c r="Q94" s="17">
        <f>'13-ντιΜιΧο'!BI94</f>
        <v>229.44</v>
      </c>
      <c r="R94" s="224"/>
      <c r="S94" s="222"/>
      <c r="T94" s="222"/>
      <c r="U94" s="222"/>
      <c r="V94" s="222"/>
      <c r="W94" s="110"/>
    </row>
    <row r="95" spans="1:23">
      <c r="A95" s="28">
        <f>'1-συμβολαια'!A95</f>
        <v>0</v>
      </c>
      <c r="B95" s="60">
        <f>'1-συμβολαια'!B95</f>
        <v>0</v>
      </c>
      <c r="C95" s="246">
        <f>'1-συμβολαια'!C95</f>
        <v>0</v>
      </c>
      <c r="D95" s="32">
        <f>'1-συμβολαια'!D95</f>
        <v>0</v>
      </c>
      <c r="E95" s="38"/>
      <c r="F95" s="38"/>
      <c r="G95" s="38"/>
      <c r="H95" s="38"/>
      <c r="I95" s="38"/>
      <c r="J95" s="38"/>
      <c r="K95" s="17">
        <f>'1-συμβολαια'!N95</f>
        <v>0</v>
      </c>
      <c r="L95" s="17"/>
      <c r="M95" s="17">
        <f>'1-συμβολαια'!O95</f>
        <v>164</v>
      </c>
      <c r="N95" s="17">
        <f>'10-φπα'!E95</f>
        <v>39.36</v>
      </c>
      <c r="O95" s="17">
        <f>'11-χαρτόσ'!H95</f>
        <v>0</v>
      </c>
      <c r="P95" s="17">
        <f>'13-ντιΜιΧο'!BH95</f>
        <v>956</v>
      </c>
      <c r="Q95" s="17">
        <f>'13-ντιΜιΧο'!BI95</f>
        <v>229.44</v>
      </c>
      <c r="R95" s="224"/>
      <c r="S95" s="222"/>
      <c r="T95" s="222"/>
      <c r="U95" s="222"/>
      <c r="V95" s="222"/>
      <c r="W95" s="110"/>
    </row>
    <row r="96" spans="1:23">
      <c r="A96" s="28">
        <f>'1-συμβολαια'!A96</f>
        <v>0</v>
      </c>
      <c r="B96" s="60">
        <f>'1-συμβολαια'!B96</f>
        <v>0</v>
      </c>
      <c r="C96" s="246">
        <f>'1-συμβολαια'!C96</f>
        <v>0</v>
      </c>
      <c r="D96" s="32">
        <f>'1-συμβολαια'!D96</f>
        <v>0</v>
      </c>
      <c r="E96" s="38"/>
      <c r="F96" s="38"/>
      <c r="G96" s="38"/>
      <c r="H96" s="38"/>
      <c r="I96" s="38"/>
      <c r="J96" s="38"/>
      <c r="K96" s="17">
        <f>'1-συμβολαια'!N96</f>
        <v>0</v>
      </c>
      <c r="L96" s="17"/>
      <c r="M96" s="17">
        <f>'1-συμβολαια'!O96</f>
        <v>164</v>
      </c>
      <c r="N96" s="17">
        <f>'10-φπα'!E96</f>
        <v>39.36</v>
      </c>
      <c r="O96" s="17">
        <f>'11-χαρτόσ'!H96</f>
        <v>0</v>
      </c>
      <c r="P96" s="17">
        <f>'13-ντιΜιΧο'!BH96</f>
        <v>956</v>
      </c>
      <c r="Q96" s="17">
        <f>'13-ντιΜιΧο'!BI96</f>
        <v>229.44</v>
      </c>
      <c r="R96" s="224"/>
      <c r="S96" s="222"/>
      <c r="T96" s="222"/>
      <c r="U96" s="222"/>
      <c r="V96" s="222"/>
      <c r="W96" s="110"/>
    </row>
    <row r="97" spans="1:23">
      <c r="A97" s="28">
        <f>'1-συμβολαια'!A97</f>
        <v>0</v>
      </c>
      <c r="B97" s="60">
        <f>'1-συμβολαια'!B97</f>
        <v>0</v>
      </c>
      <c r="C97" s="246">
        <f>'1-συμβολαια'!C97</f>
        <v>0</v>
      </c>
      <c r="D97" s="32">
        <f>'1-συμβολαια'!D97</f>
        <v>0</v>
      </c>
      <c r="E97" s="38"/>
      <c r="F97" s="38"/>
      <c r="G97" s="38"/>
      <c r="H97" s="38"/>
      <c r="I97" s="38"/>
      <c r="J97" s="38"/>
      <c r="K97" s="17">
        <f>'1-συμβολαια'!N97</f>
        <v>0</v>
      </c>
      <c r="L97" s="17"/>
      <c r="M97" s="17">
        <f>'1-συμβολαια'!O97</f>
        <v>164</v>
      </c>
      <c r="N97" s="17">
        <f>'10-φπα'!E97</f>
        <v>39.36</v>
      </c>
      <c r="O97" s="17">
        <f>'11-χαρτόσ'!H97</f>
        <v>0</v>
      </c>
      <c r="P97" s="17">
        <f>'13-ντιΜιΧο'!BH97</f>
        <v>956</v>
      </c>
      <c r="Q97" s="17">
        <f>'13-ντιΜιΧο'!BI97</f>
        <v>229.44</v>
      </c>
      <c r="R97" s="224"/>
      <c r="S97" s="222"/>
      <c r="T97" s="222"/>
      <c r="U97" s="222"/>
      <c r="V97" s="222"/>
      <c r="W97" s="110"/>
    </row>
    <row r="98" spans="1:23">
      <c r="A98" s="28">
        <f>'1-συμβολαια'!A98</f>
        <v>0</v>
      </c>
      <c r="B98" s="60">
        <f>'1-συμβολαια'!B98</f>
        <v>0</v>
      </c>
      <c r="C98" s="246">
        <f>'1-συμβολαια'!C98</f>
        <v>0</v>
      </c>
      <c r="D98" s="32">
        <f>'1-συμβολαια'!D98</f>
        <v>0</v>
      </c>
      <c r="E98" s="38"/>
      <c r="F98" s="38"/>
      <c r="G98" s="38"/>
      <c r="H98" s="38"/>
      <c r="I98" s="38"/>
      <c r="J98" s="38"/>
      <c r="K98" s="17">
        <f>'1-συμβολαια'!N98</f>
        <v>0</v>
      </c>
      <c r="L98" s="17"/>
      <c r="M98" s="17">
        <f>'1-συμβολαια'!O98</f>
        <v>164</v>
      </c>
      <c r="N98" s="17">
        <f>'10-φπα'!E98</f>
        <v>39.36</v>
      </c>
      <c r="O98" s="17">
        <f>'11-χαρτόσ'!H98</f>
        <v>0</v>
      </c>
      <c r="P98" s="17">
        <f>'13-ντιΜιΧο'!BH98</f>
        <v>956</v>
      </c>
      <c r="Q98" s="17">
        <f>'13-ντιΜιΧο'!BI98</f>
        <v>229.44</v>
      </c>
      <c r="R98" s="224"/>
      <c r="S98" s="222"/>
      <c r="T98" s="222"/>
      <c r="U98" s="222"/>
      <c r="V98" s="222"/>
      <c r="W98" s="110"/>
    </row>
    <row r="99" spans="1:23">
      <c r="A99" s="28">
        <f>'1-συμβολαια'!A99</f>
        <v>0</v>
      </c>
      <c r="B99" s="60">
        <f>'1-συμβολαια'!B99</f>
        <v>0</v>
      </c>
      <c r="C99" s="246">
        <f>'1-συμβολαια'!C99</f>
        <v>0</v>
      </c>
      <c r="D99" s="32">
        <f>'1-συμβολαια'!D99</f>
        <v>0</v>
      </c>
      <c r="E99" s="38"/>
      <c r="F99" s="38"/>
      <c r="G99" s="38"/>
      <c r="H99" s="38"/>
      <c r="I99" s="38"/>
      <c r="J99" s="38"/>
      <c r="K99" s="17">
        <f>'1-συμβολαια'!N99</f>
        <v>0</v>
      </c>
      <c r="L99" s="17"/>
      <c r="M99" s="17">
        <f>'1-συμβολαια'!O99</f>
        <v>164</v>
      </c>
      <c r="N99" s="17">
        <f>'10-φπα'!E99</f>
        <v>39.36</v>
      </c>
      <c r="O99" s="17">
        <f>'11-χαρτόσ'!H99</f>
        <v>0</v>
      </c>
      <c r="P99" s="17">
        <f>'13-ντιΜιΧο'!BH99</f>
        <v>956</v>
      </c>
      <c r="Q99" s="17">
        <f>'13-ντιΜιΧο'!BI99</f>
        <v>229.44</v>
      </c>
      <c r="R99" s="224"/>
      <c r="S99" s="222"/>
      <c r="T99" s="222"/>
      <c r="U99" s="222"/>
      <c r="V99" s="222"/>
      <c r="W99" s="110"/>
    </row>
    <row r="100" spans="1:23">
      <c r="A100" s="28">
        <f>'1-συμβολαια'!A100</f>
        <v>0</v>
      </c>
      <c r="B100" s="60">
        <f>'1-συμβολαια'!B100</f>
        <v>0</v>
      </c>
      <c r="C100" s="246">
        <f>'1-συμβολαια'!C100</f>
        <v>0</v>
      </c>
      <c r="D100" s="32">
        <f>'1-συμβολαια'!D100</f>
        <v>0</v>
      </c>
      <c r="E100" s="38"/>
      <c r="F100" s="38"/>
      <c r="G100" s="38"/>
      <c r="H100" s="38"/>
      <c r="I100" s="38"/>
      <c r="J100" s="38"/>
      <c r="K100" s="17">
        <f>'1-συμβολαια'!N100</f>
        <v>0</v>
      </c>
      <c r="L100" s="17"/>
      <c r="M100" s="17">
        <f>'1-συμβολαια'!O100</f>
        <v>164</v>
      </c>
      <c r="N100" s="17">
        <f>'10-φπα'!E100</f>
        <v>39.36</v>
      </c>
      <c r="O100" s="17">
        <f>'11-χαρτόσ'!H100</f>
        <v>0</v>
      </c>
      <c r="P100" s="17">
        <f>'13-ντιΜιΧο'!BH100</f>
        <v>956</v>
      </c>
      <c r="Q100" s="17">
        <f>'13-ντιΜιΧο'!BI100</f>
        <v>229.44</v>
      </c>
      <c r="R100" s="224"/>
      <c r="S100" s="222"/>
      <c r="T100" s="222"/>
      <c r="U100" s="222"/>
      <c r="V100" s="222"/>
      <c r="W100" s="110"/>
    </row>
    <row r="101" spans="1:23">
      <c r="A101" s="28">
        <f>'1-συμβολαια'!A101</f>
        <v>0</v>
      </c>
      <c r="B101" s="60">
        <f>'1-συμβολαια'!B101</f>
        <v>0</v>
      </c>
      <c r="C101" s="246">
        <f>'1-συμβολαια'!C101</f>
        <v>0</v>
      </c>
      <c r="D101" s="32">
        <f>'1-συμβολαια'!D101</f>
        <v>0</v>
      </c>
      <c r="E101" s="38"/>
      <c r="F101" s="38"/>
      <c r="G101" s="38"/>
      <c r="H101" s="38"/>
      <c r="I101" s="38"/>
      <c r="J101" s="38"/>
      <c r="K101" s="17">
        <f>'1-συμβολαια'!N101</f>
        <v>0</v>
      </c>
      <c r="L101" s="17"/>
      <c r="M101" s="17">
        <f>'1-συμβολαια'!O101</f>
        <v>164</v>
      </c>
      <c r="N101" s="17">
        <f>'10-φπα'!E101</f>
        <v>39.36</v>
      </c>
      <c r="O101" s="17">
        <f>'11-χαρτόσ'!H101</f>
        <v>0</v>
      </c>
      <c r="P101" s="17">
        <f>'13-ντιΜιΧο'!BH101</f>
        <v>956</v>
      </c>
      <c r="Q101" s="17">
        <f>'13-ντιΜιΧο'!BI101</f>
        <v>229.44</v>
      </c>
      <c r="R101" s="224"/>
      <c r="S101" s="222"/>
      <c r="T101" s="222"/>
      <c r="U101" s="222"/>
      <c r="V101" s="222"/>
      <c r="W101" s="110"/>
    </row>
    <row r="102" spans="1:23">
      <c r="A102" s="28">
        <f>'1-συμβολαια'!A102</f>
        <v>0</v>
      </c>
      <c r="B102" s="60">
        <f>'1-συμβολαια'!B102</f>
        <v>0</v>
      </c>
      <c r="C102" s="246">
        <f>'1-συμβολαια'!C102</f>
        <v>0</v>
      </c>
      <c r="D102" s="32">
        <f>'1-συμβολαια'!D102</f>
        <v>0</v>
      </c>
      <c r="E102" s="38"/>
      <c r="F102" s="38"/>
      <c r="G102" s="38"/>
      <c r="H102" s="38"/>
      <c r="I102" s="38"/>
      <c r="J102" s="38"/>
      <c r="K102" s="17">
        <f>'1-συμβολαια'!N102</f>
        <v>0</v>
      </c>
      <c r="L102" s="17"/>
      <c r="M102" s="17">
        <f>'1-συμβολαια'!O102</f>
        <v>164</v>
      </c>
      <c r="N102" s="17">
        <f>'10-φπα'!E102</f>
        <v>39.36</v>
      </c>
      <c r="O102" s="17">
        <f>'11-χαρτόσ'!H102</f>
        <v>0</v>
      </c>
      <c r="P102" s="17">
        <f>'13-ντιΜιΧο'!BH102</f>
        <v>956</v>
      </c>
      <c r="Q102" s="17">
        <f>'13-ντιΜιΧο'!BI102</f>
        <v>229.44</v>
      </c>
      <c r="R102" s="224"/>
      <c r="S102" s="222"/>
      <c r="T102" s="222"/>
      <c r="U102" s="222"/>
      <c r="V102" s="222"/>
      <c r="W102" s="110"/>
    </row>
    <row r="103" spans="1:23">
      <c r="A103" s="28">
        <f>'1-συμβολαια'!A103</f>
        <v>0</v>
      </c>
      <c r="B103" s="60">
        <f>'1-συμβολαια'!B103</f>
        <v>0</v>
      </c>
      <c r="C103" s="246">
        <f>'1-συμβολαια'!C103</f>
        <v>0</v>
      </c>
      <c r="D103" s="32">
        <f>'1-συμβολαια'!D103</f>
        <v>0</v>
      </c>
      <c r="E103" s="38"/>
      <c r="F103" s="38"/>
      <c r="G103" s="38"/>
      <c r="H103" s="38"/>
      <c r="I103" s="38"/>
      <c r="J103" s="38"/>
      <c r="K103" s="17">
        <f>'1-συμβολαια'!N103</f>
        <v>0</v>
      </c>
      <c r="L103" s="17"/>
      <c r="M103" s="17">
        <f>'1-συμβολαια'!O103</f>
        <v>164</v>
      </c>
      <c r="N103" s="17">
        <f>'10-φπα'!E103</f>
        <v>39.36</v>
      </c>
      <c r="O103" s="17">
        <f>'11-χαρτόσ'!H103</f>
        <v>0</v>
      </c>
      <c r="P103" s="17">
        <f>'13-ντιΜιΧο'!BH103</f>
        <v>956</v>
      </c>
      <c r="Q103" s="17">
        <f>'13-ντιΜιΧο'!BI103</f>
        <v>229.44</v>
      </c>
      <c r="R103" s="224"/>
      <c r="S103" s="222"/>
      <c r="T103" s="222"/>
      <c r="U103" s="222"/>
      <c r="V103" s="222"/>
      <c r="W103" s="110"/>
    </row>
    <row r="104" spans="1:23">
      <c r="A104" s="28">
        <f>'1-συμβολαια'!A104</f>
        <v>0</v>
      </c>
      <c r="B104" s="60">
        <f>'1-συμβολαια'!B104</f>
        <v>0</v>
      </c>
      <c r="C104" s="246">
        <f>'1-συμβολαια'!C104</f>
        <v>0</v>
      </c>
      <c r="D104" s="32">
        <f>'1-συμβολαια'!D104</f>
        <v>0</v>
      </c>
      <c r="E104" s="38"/>
      <c r="F104" s="38"/>
      <c r="G104" s="38"/>
      <c r="H104" s="38"/>
      <c r="I104" s="38"/>
      <c r="J104" s="38"/>
      <c r="K104" s="17">
        <f>'1-συμβολαια'!N104</f>
        <v>0</v>
      </c>
      <c r="L104" s="17"/>
      <c r="M104" s="17">
        <f>'1-συμβολαια'!O104</f>
        <v>164</v>
      </c>
      <c r="N104" s="17">
        <f>'10-φπα'!E104</f>
        <v>39.36</v>
      </c>
      <c r="O104" s="17">
        <f>'11-χαρτόσ'!H104</f>
        <v>0</v>
      </c>
      <c r="P104" s="17">
        <f>'13-ντιΜιΧο'!BH104</f>
        <v>956</v>
      </c>
      <c r="Q104" s="17">
        <f>'13-ντιΜιΧο'!BI104</f>
        <v>229.44</v>
      </c>
      <c r="R104" s="224"/>
      <c r="S104" s="222"/>
      <c r="T104" s="222"/>
      <c r="U104" s="222"/>
      <c r="V104" s="222"/>
      <c r="W104" s="110"/>
    </row>
    <row r="105" spans="1:23">
      <c r="A105" s="28">
        <f>'1-συμβολαια'!A105</f>
        <v>0</v>
      </c>
      <c r="B105" s="60">
        <f>'1-συμβολαια'!B105</f>
        <v>0</v>
      </c>
      <c r="C105" s="246">
        <f>'1-συμβολαια'!C105</f>
        <v>0</v>
      </c>
      <c r="D105" s="32">
        <f>'1-συμβολαια'!D105</f>
        <v>0</v>
      </c>
      <c r="E105" s="38"/>
      <c r="F105" s="38"/>
      <c r="G105" s="38"/>
      <c r="H105" s="38"/>
      <c r="I105" s="38"/>
      <c r="J105" s="38"/>
      <c r="K105" s="17">
        <f>'1-συμβολαια'!N105</f>
        <v>0</v>
      </c>
      <c r="L105" s="17"/>
      <c r="M105" s="17">
        <f>'1-συμβολαια'!O105</f>
        <v>164</v>
      </c>
      <c r="N105" s="17">
        <f>'10-φπα'!E105</f>
        <v>39.36</v>
      </c>
      <c r="O105" s="17">
        <f>'11-χαρτόσ'!H105</f>
        <v>0</v>
      </c>
      <c r="P105" s="17">
        <f>'13-ντιΜιΧο'!BH105</f>
        <v>956</v>
      </c>
      <c r="Q105" s="17">
        <f>'13-ντιΜιΧο'!BI105</f>
        <v>229.44</v>
      </c>
      <c r="R105" s="224"/>
      <c r="S105" s="222"/>
      <c r="T105" s="222"/>
      <c r="U105" s="222"/>
      <c r="V105" s="222"/>
      <c r="W105" s="110"/>
    </row>
    <row r="106" spans="1:23">
      <c r="A106" s="28">
        <f>'1-συμβολαια'!A106</f>
        <v>0</v>
      </c>
      <c r="B106" s="60">
        <f>'1-συμβολαια'!B106</f>
        <v>0</v>
      </c>
      <c r="C106" s="246">
        <f>'1-συμβολαια'!C106</f>
        <v>0</v>
      </c>
      <c r="D106" s="32">
        <f>'1-συμβολαια'!D106</f>
        <v>0</v>
      </c>
      <c r="E106" s="38"/>
      <c r="F106" s="38"/>
      <c r="G106" s="38"/>
      <c r="H106" s="38"/>
      <c r="I106" s="38"/>
      <c r="J106" s="38"/>
      <c r="K106" s="17">
        <f>'1-συμβολαια'!N106</f>
        <v>0</v>
      </c>
      <c r="L106" s="17"/>
      <c r="M106" s="17">
        <f>'1-συμβολαια'!O106</f>
        <v>164</v>
      </c>
      <c r="N106" s="17">
        <f>'10-φπα'!E106</f>
        <v>39.36</v>
      </c>
      <c r="O106" s="17">
        <f>'11-χαρτόσ'!H106</f>
        <v>0</v>
      </c>
      <c r="P106" s="17">
        <f>'13-ντιΜιΧο'!BH106</f>
        <v>956</v>
      </c>
      <c r="Q106" s="17">
        <f>'13-ντιΜιΧο'!BI106</f>
        <v>229.44</v>
      </c>
      <c r="R106" s="224"/>
      <c r="S106" s="222"/>
      <c r="T106" s="222"/>
      <c r="U106" s="222"/>
      <c r="V106" s="222"/>
      <c r="W106" s="110"/>
    </row>
    <row r="107" spans="1:23">
      <c r="A107" s="28">
        <f>'1-συμβολαια'!A107</f>
        <v>0</v>
      </c>
      <c r="B107" s="60">
        <f>'1-συμβολαια'!B107</f>
        <v>0</v>
      </c>
      <c r="C107" s="246">
        <f>'1-συμβολαια'!C107</f>
        <v>0</v>
      </c>
      <c r="D107" s="32">
        <f>'1-συμβολαια'!D107</f>
        <v>0</v>
      </c>
      <c r="E107" s="38"/>
      <c r="F107" s="38"/>
      <c r="G107" s="38"/>
      <c r="H107" s="38"/>
      <c r="I107" s="38"/>
      <c r="J107" s="38"/>
      <c r="K107" s="17">
        <f>'1-συμβολαια'!N107</f>
        <v>0</v>
      </c>
      <c r="L107" s="17"/>
      <c r="M107" s="17">
        <f>'1-συμβολαια'!O107</f>
        <v>164</v>
      </c>
      <c r="N107" s="17">
        <f>'10-φπα'!E107</f>
        <v>39.36</v>
      </c>
      <c r="O107" s="17">
        <f>'11-χαρτόσ'!H107</f>
        <v>0</v>
      </c>
      <c r="P107" s="17">
        <f>'13-ντιΜιΧο'!BH107</f>
        <v>956</v>
      </c>
      <c r="Q107" s="17">
        <f>'13-ντιΜιΧο'!BI107</f>
        <v>229.44</v>
      </c>
      <c r="R107" s="224"/>
      <c r="S107" s="222"/>
      <c r="T107" s="222"/>
      <c r="U107" s="222"/>
      <c r="V107" s="222"/>
      <c r="W107" s="110"/>
    </row>
    <row r="108" spans="1:23">
      <c r="A108" s="28">
        <f>'1-συμβολαια'!A108</f>
        <v>0</v>
      </c>
      <c r="B108" s="60">
        <f>'1-συμβολαια'!B108</f>
        <v>0</v>
      </c>
      <c r="C108" s="246">
        <f>'1-συμβολαια'!C108</f>
        <v>0</v>
      </c>
      <c r="D108" s="32">
        <f>'1-συμβολαια'!D108</f>
        <v>0</v>
      </c>
      <c r="E108" s="38"/>
      <c r="F108" s="38"/>
      <c r="G108" s="38"/>
      <c r="H108" s="38"/>
      <c r="I108" s="38"/>
      <c r="J108" s="38"/>
      <c r="K108" s="17">
        <f>'1-συμβολαια'!N108</f>
        <v>0</v>
      </c>
      <c r="L108" s="17"/>
      <c r="M108" s="17">
        <f>'1-συμβολαια'!O108</f>
        <v>164</v>
      </c>
      <c r="N108" s="17">
        <f>'10-φπα'!E108</f>
        <v>39.36</v>
      </c>
      <c r="O108" s="17">
        <f>'11-χαρτόσ'!H108</f>
        <v>0</v>
      </c>
      <c r="P108" s="17">
        <f>'13-ντιΜιΧο'!BH108</f>
        <v>956</v>
      </c>
      <c r="Q108" s="17">
        <f>'13-ντιΜιΧο'!BI108</f>
        <v>229.44</v>
      </c>
      <c r="R108" s="224"/>
      <c r="S108" s="222"/>
      <c r="T108" s="222"/>
      <c r="U108" s="222"/>
      <c r="V108" s="222"/>
      <c r="W108" s="110"/>
    </row>
    <row r="109" spans="1:23">
      <c r="A109" s="28">
        <f>'1-συμβολαια'!A109</f>
        <v>0</v>
      </c>
      <c r="B109" s="60">
        <f>'1-συμβολαια'!B109</f>
        <v>0</v>
      </c>
      <c r="C109" s="246">
        <f>'1-συμβολαια'!C109</f>
        <v>0</v>
      </c>
      <c r="D109" s="32">
        <f>'1-συμβολαια'!D109</f>
        <v>0</v>
      </c>
      <c r="E109" s="38"/>
      <c r="F109" s="38"/>
      <c r="G109" s="38"/>
      <c r="H109" s="38"/>
      <c r="I109" s="38"/>
      <c r="J109" s="38"/>
      <c r="K109" s="17">
        <f>'1-συμβολαια'!N109</f>
        <v>0</v>
      </c>
      <c r="L109" s="17"/>
      <c r="M109" s="17">
        <f>'1-συμβολαια'!O109</f>
        <v>164</v>
      </c>
      <c r="N109" s="17">
        <f>'10-φπα'!E109</f>
        <v>39.36</v>
      </c>
      <c r="O109" s="17">
        <f>'11-χαρτόσ'!H109</f>
        <v>0</v>
      </c>
      <c r="P109" s="17">
        <f>'13-ντιΜιΧο'!BH109</f>
        <v>956</v>
      </c>
      <c r="Q109" s="17">
        <f>'13-ντιΜιΧο'!BI109</f>
        <v>229.44</v>
      </c>
      <c r="R109" s="224"/>
      <c r="S109" s="222"/>
      <c r="T109" s="222"/>
      <c r="U109" s="222"/>
      <c r="V109" s="222"/>
      <c r="W109" s="110"/>
    </row>
    <row r="110" spans="1:23">
      <c r="A110" s="28">
        <f>'1-συμβολαια'!A110</f>
        <v>0</v>
      </c>
      <c r="B110" s="60">
        <f>'1-συμβολαια'!B110</f>
        <v>0</v>
      </c>
      <c r="C110" s="246">
        <f>'1-συμβολαια'!C110</f>
        <v>0</v>
      </c>
      <c r="D110" s="32">
        <f>'1-συμβολαια'!D110</f>
        <v>0</v>
      </c>
      <c r="E110" s="38"/>
      <c r="F110" s="38"/>
      <c r="G110" s="38"/>
      <c r="H110" s="38"/>
      <c r="I110" s="38"/>
      <c r="J110" s="38"/>
      <c r="K110" s="17">
        <f>'1-συμβολαια'!N110</f>
        <v>0</v>
      </c>
      <c r="L110" s="17"/>
      <c r="M110" s="17">
        <f>'1-συμβολαια'!O110</f>
        <v>164</v>
      </c>
      <c r="N110" s="17">
        <f>'10-φπα'!E110</f>
        <v>39.36</v>
      </c>
      <c r="O110" s="17">
        <f>'11-χαρτόσ'!H110</f>
        <v>0</v>
      </c>
      <c r="P110" s="17">
        <f>'13-ντιΜιΧο'!BH110</f>
        <v>956</v>
      </c>
      <c r="Q110" s="17">
        <f>'13-ντιΜιΧο'!BI110</f>
        <v>229.44</v>
      </c>
      <c r="R110" s="224"/>
      <c r="S110" s="222"/>
      <c r="T110" s="222"/>
      <c r="U110" s="222"/>
      <c r="V110" s="222"/>
      <c r="W110" s="110"/>
    </row>
    <row r="111" spans="1:23">
      <c r="A111" s="28">
        <f>'1-συμβολαια'!A111</f>
        <v>0</v>
      </c>
      <c r="B111" s="60">
        <f>'1-συμβολαια'!B111</f>
        <v>0</v>
      </c>
      <c r="C111" s="246">
        <f>'1-συμβολαια'!C111</f>
        <v>0</v>
      </c>
      <c r="D111" s="32">
        <f>'1-συμβολαια'!D111</f>
        <v>0</v>
      </c>
      <c r="E111" s="38"/>
      <c r="F111" s="38"/>
      <c r="G111" s="38"/>
      <c r="H111" s="38"/>
      <c r="I111" s="38"/>
      <c r="J111" s="38"/>
      <c r="K111" s="17">
        <f>'1-συμβολαια'!N111</f>
        <v>0</v>
      </c>
      <c r="L111" s="17"/>
      <c r="M111" s="17">
        <f>'1-συμβολαια'!O111</f>
        <v>164</v>
      </c>
      <c r="N111" s="17">
        <f>'10-φπα'!E111</f>
        <v>39.36</v>
      </c>
      <c r="O111" s="17">
        <f>'11-χαρτόσ'!H111</f>
        <v>0</v>
      </c>
      <c r="P111" s="17">
        <f>'13-ντιΜιΧο'!BH111</f>
        <v>956</v>
      </c>
      <c r="Q111" s="17">
        <f>'13-ντιΜιΧο'!BI111</f>
        <v>229.44</v>
      </c>
      <c r="R111" s="224"/>
      <c r="S111" s="222"/>
      <c r="T111" s="222"/>
      <c r="U111" s="222"/>
      <c r="V111" s="222"/>
      <c r="W111" s="110"/>
    </row>
    <row r="112" spans="1:23">
      <c r="A112" s="28">
        <f>'1-συμβολαια'!A112</f>
        <v>0</v>
      </c>
      <c r="B112" s="60">
        <f>'1-συμβολαια'!B112</f>
        <v>0</v>
      </c>
      <c r="C112" s="246">
        <f>'1-συμβολαια'!C112</f>
        <v>0</v>
      </c>
      <c r="D112" s="32">
        <f>'1-συμβολαια'!D112</f>
        <v>0</v>
      </c>
      <c r="E112" s="38"/>
      <c r="F112" s="38"/>
      <c r="G112" s="38"/>
      <c r="H112" s="38"/>
      <c r="I112" s="38"/>
      <c r="J112" s="38"/>
      <c r="K112" s="17">
        <f>'1-συμβολαια'!N112</f>
        <v>0</v>
      </c>
      <c r="L112" s="17"/>
      <c r="M112" s="17">
        <f>'1-συμβολαια'!O112</f>
        <v>164</v>
      </c>
      <c r="N112" s="17">
        <f>'10-φπα'!E112</f>
        <v>39.36</v>
      </c>
      <c r="O112" s="17">
        <f>'11-χαρτόσ'!H112</f>
        <v>0</v>
      </c>
      <c r="P112" s="17">
        <f>'13-ντιΜιΧο'!BH112</f>
        <v>956</v>
      </c>
      <c r="Q112" s="17">
        <f>'13-ντιΜιΧο'!BI112</f>
        <v>229.44</v>
      </c>
      <c r="R112" s="224"/>
      <c r="S112" s="222"/>
      <c r="T112" s="222"/>
      <c r="U112" s="222"/>
      <c r="V112" s="222"/>
      <c r="W112" s="110"/>
    </row>
    <row r="113" spans="1:23">
      <c r="A113" s="28">
        <f>'1-συμβολαια'!A113</f>
        <v>0</v>
      </c>
      <c r="B113" s="60">
        <f>'1-συμβολαια'!B113</f>
        <v>0</v>
      </c>
      <c r="C113" s="246">
        <f>'1-συμβολαια'!C113</f>
        <v>0</v>
      </c>
      <c r="D113" s="32">
        <f>'1-συμβολαια'!D113</f>
        <v>0</v>
      </c>
      <c r="E113" s="38"/>
      <c r="F113" s="38"/>
      <c r="G113" s="38"/>
      <c r="H113" s="38"/>
      <c r="I113" s="38"/>
      <c r="J113" s="38"/>
      <c r="K113" s="17">
        <f>'1-συμβολαια'!N113</f>
        <v>0</v>
      </c>
      <c r="L113" s="17"/>
      <c r="M113" s="17">
        <f>'1-συμβολαια'!O113</f>
        <v>164</v>
      </c>
      <c r="N113" s="17">
        <f>'10-φπα'!E113</f>
        <v>39.36</v>
      </c>
      <c r="O113" s="17">
        <f>'11-χαρτόσ'!H113</f>
        <v>0</v>
      </c>
      <c r="P113" s="17">
        <f>'13-ντιΜιΧο'!BH113</f>
        <v>956</v>
      </c>
      <c r="Q113" s="17">
        <f>'13-ντιΜιΧο'!BI113</f>
        <v>229.44</v>
      </c>
      <c r="R113" s="224"/>
      <c r="S113" s="222"/>
      <c r="T113" s="222"/>
      <c r="U113" s="222"/>
      <c r="V113" s="222"/>
      <c r="W113" s="110"/>
    </row>
    <row r="114" spans="1:23">
      <c r="A114" s="28">
        <f>'1-συμβολαια'!A114</f>
        <v>0</v>
      </c>
      <c r="B114" s="60">
        <f>'1-συμβολαια'!B114</f>
        <v>0</v>
      </c>
      <c r="C114" s="246">
        <f>'1-συμβολαια'!C114</f>
        <v>0</v>
      </c>
      <c r="D114" s="32">
        <f>'1-συμβολαια'!D114</f>
        <v>0</v>
      </c>
      <c r="E114" s="38"/>
      <c r="F114" s="38"/>
      <c r="G114" s="38"/>
      <c r="H114" s="38"/>
      <c r="I114" s="38"/>
      <c r="J114" s="38"/>
      <c r="K114" s="17">
        <f>'1-συμβολαια'!N114</f>
        <v>0</v>
      </c>
      <c r="L114" s="17"/>
      <c r="M114" s="17">
        <f>'1-συμβολαια'!O114</f>
        <v>164</v>
      </c>
      <c r="N114" s="17">
        <f>'10-φπα'!E114</f>
        <v>39.36</v>
      </c>
      <c r="O114" s="17">
        <f>'11-χαρτόσ'!H114</f>
        <v>0</v>
      </c>
      <c r="P114" s="17">
        <f>'13-ντιΜιΧο'!BH114</f>
        <v>956</v>
      </c>
      <c r="Q114" s="17">
        <f>'13-ντιΜιΧο'!BI114</f>
        <v>229.44</v>
      </c>
      <c r="R114" s="224"/>
      <c r="S114" s="222"/>
      <c r="T114" s="222"/>
      <c r="U114" s="222"/>
      <c r="V114" s="222"/>
      <c r="W114" s="110"/>
    </row>
    <row r="115" spans="1:23">
      <c r="A115" s="28">
        <f>'1-συμβολαια'!A115</f>
        <v>0</v>
      </c>
      <c r="B115" s="60">
        <f>'1-συμβολαια'!B115</f>
        <v>0</v>
      </c>
      <c r="C115" s="246">
        <f>'1-συμβολαια'!C115</f>
        <v>0</v>
      </c>
      <c r="D115" s="32">
        <f>'1-συμβολαια'!D115</f>
        <v>0</v>
      </c>
      <c r="E115" s="38"/>
      <c r="F115" s="38"/>
      <c r="G115" s="38"/>
      <c r="H115" s="38"/>
      <c r="I115" s="38"/>
      <c r="J115" s="38"/>
      <c r="K115" s="17">
        <f>'1-συμβολαια'!N115</f>
        <v>0</v>
      </c>
      <c r="L115" s="17"/>
      <c r="M115" s="17">
        <f>'1-συμβολαια'!O115</f>
        <v>164</v>
      </c>
      <c r="N115" s="17">
        <f>'10-φπα'!E115</f>
        <v>39.36</v>
      </c>
      <c r="O115" s="17">
        <f>'11-χαρτόσ'!H115</f>
        <v>0</v>
      </c>
      <c r="P115" s="17">
        <f>'13-ντιΜιΧο'!BH115</f>
        <v>956</v>
      </c>
      <c r="Q115" s="17">
        <f>'13-ντιΜιΧο'!BI115</f>
        <v>229.44</v>
      </c>
      <c r="R115" s="224"/>
      <c r="S115" s="222"/>
      <c r="T115" s="222"/>
      <c r="U115" s="222"/>
      <c r="V115" s="222"/>
      <c r="W115" s="110"/>
    </row>
    <row r="116" spans="1:23">
      <c r="A116" s="28">
        <f>'1-συμβολαια'!A116</f>
        <v>0</v>
      </c>
      <c r="B116" s="60">
        <f>'1-συμβολαια'!B116</f>
        <v>0</v>
      </c>
      <c r="C116" s="246">
        <f>'1-συμβολαια'!C116</f>
        <v>0</v>
      </c>
      <c r="D116" s="32">
        <f>'1-συμβολαια'!D116</f>
        <v>0</v>
      </c>
      <c r="E116" s="38"/>
      <c r="F116" s="38"/>
      <c r="G116" s="38"/>
      <c r="H116" s="38"/>
      <c r="I116" s="38"/>
      <c r="J116" s="38"/>
      <c r="K116" s="17">
        <f>'1-συμβολαια'!N116</f>
        <v>0</v>
      </c>
      <c r="L116" s="17"/>
      <c r="M116" s="17">
        <f>'1-συμβολαια'!O116</f>
        <v>164</v>
      </c>
      <c r="N116" s="17">
        <f>'10-φπα'!E116</f>
        <v>39.36</v>
      </c>
      <c r="O116" s="17">
        <f>'11-χαρτόσ'!H116</f>
        <v>0</v>
      </c>
      <c r="P116" s="17">
        <f>'13-ντιΜιΧο'!BH116</f>
        <v>956</v>
      </c>
      <c r="Q116" s="17">
        <f>'13-ντιΜιΧο'!BI116</f>
        <v>229.44</v>
      </c>
      <c r="R116" s="224"/>
      <c r="S116" s="222"/>
      <c r="T116" s="222"/>
      <c r="U116" s="222"/>
      <c r="V116" s="222"/>
      <c r="W116" s="110"/>
    </row>
    <row r="117" spans="1:23">
      <c r="A117" s="28">
        <f>'1-συμβολαια'!A117</f>
        <v>0</v>
      </c>
      <c r="B117" s="60">
        <f>'1-συμβολαια'!B117</f>
        <v>0</v>
      </c>
      <c r="C117" s="246">
        <f>'1-συμβολαια'!C117</f>
        <v>0</v>
      </c>
      <c r="D117" s="32">
        <f>'1-συμβολαια'!D117</f>
        <v>0</v>
      </c>
      <c r="E117" s="38"/>
      <c r="F117" s="38"/>
      <c r="G117" s="38"/>
      <c r="H117" s="38"/>
      <c r="I117" s="38"/>
      <c r="J117" s="38"/>
      <c r="K117" s="17">
        <f>'1-συμβολαια'!N117</f>
        <v>0</v>
      </c>
      <c r="L117" s="17"/>
      <c r="M117" s="17">
        <f>'1-συμβολαια'!O117</f>
        <v>164</v>
      </c>
      <c r="N117" s="17">
        <f>'10-φπα'!E117</f>
        <v>39.36</v>
      </c>
      <c r="O117" s="17">
        <f>'11-χαρτόσ'!H117</f>
        <v>0</v>
      </c>
      <c r="P117" s="17">
        <f>'13-ντιΜιΧο'!BH117</f>
        <v>956</v>
      </c>
      <c r="Q117" s="17">
        <f>'13-ντιΜιΧο'!BI117</f>
        <v>229.44</v>
      </c>
      <c r="R117" s="224"/>
      <c r="S117" s="222"/>
      <c r="T117" s="222"/>
      <c r="U117" s="222"/>
      <c r="V117" s="222"/>
      <c r="W117" s="110"/>
    </row>
    <row r="118" spans="1:23">
      <c r="A118" s="28">
        <f>'1-συμβολαια'!A118</f>
        <v>0</v>
      </c>
      <c r="B118" s="60">
        <f>'1-συμβολαια'!B118</f>
        <v>0</v>
      </c>
      <c r="C118" s="246">
        <f>'1-συμβολαια'!C118</f>
        <v>0</v>
      </c>
      <c r="D118" s="32">
        <f>'1-συμβολαια'!D118</f>
        <v>0</v>
      </c>
      <c r="E118" s="38"/>
      <c r="F118" s="38"/>
      <c r="G118" s="38"/>
      <c r="H118" s="38"/>
      <c r="I118" s="38"/>
      <c r="J118" s="38"/>
      <c r="K118" s="17">
        <f>'1-συμβολαια'!N118</f>
        <v>0</v>
      </c>
      <c r="L118" s="17"/>
      <c r="M118" s="17">
        <f>'1-συμβολαια'!O118</f>
        <v>164</v>
      </c>
      <c r="N118" s="17">
        <f>'10-φπα'!E118</f>
        <v>39.36</v>
      </c>
      <c r="O118" s="17">
        <f>'11-χαρτόσ'!H118</f>
        <v>0</v>
      </c>
      <c r="P118" s="17">
        <f>'13-ντιΜιΧο'!BH118</f>
        <v>956</v>
      </c>
      <c r="Q118" s="17">
        <f>'13-ντιΜιΧο'!BI118</f>
        <v>229.44</v>
      </c>
      <c r="R118" s="224"/>
      <c r="S118" s="222"/>
      <c r="T118" s="222"/>
      <c r="U118" s="222"/>
      <c r="V118" s="222"/>
      <c r="W118" s="110"/>
    </row>
    <row r="119" spans="1:23">
      <c r="A119" s="28">
        <f>'1-συμβολαια'!A119</f>
        <v>0</v>
      </c>
      <c r="B119" s="60">
        <f>'1-συμβολαια'!B119</f>
        <v>0</v>
      </c>
      <c r="C119" s="246">
        <f>'1-συμβολαια'!C119</f>
        <v>0</v>
      </c>
      <c r="D119" s="32">
        <f>'1-συμβολαια'!D119</f>
        <v>0</v>
      </c>
      <c r="E119" s="38"/>
      <c r="F119" s="38"/>
      <c r="G119" s="38"/>
      <c r="H119" s="38"/>
      <c r="I119" s="38"/>
      <c r="J119" s="38"/>
      <c r="K119" s="17">
        <f>'1-συμβολαια'!N119</f>
        <v>0</v>
      </c>
      <c r="L119" s="17"/>
      <c r="M119" s="17">
        <f>'1-συμβολαια'!O119</f>
        <v>164</v>
      </c>
      <c r="N119" s="17">
        <f>'10-φπα'!E119</f>
        <v>39.36</v>
      </c>
      <c r="O119" s="17">
        <f>'11-χαρτόσ'!H119</f>
        <v>0</v>
      </c>
      <c r="P119" s="17">
        <f>'13-ντιΜιΧο'!BH119</f>
        <v>956</v>
      </c>
      <c r="Q119" s="17">
        <f>'13-ντιΜιΧο'!BI119</f>
        <v>229.44</v>
      </c>
      <c r="R119" s="224"/>
      <c r="S119" s="222"/>
      <c r="T119" s="222"/>
      <c r="U119" s="222"/>
      <c r="V119" s="222"/>
      <c r="W119" s="110"/>
    </row>
    <row r="120" spans="1:23">
      <c r="A120" s="28">
        <f>'1-συμβολαια'!A120</f>
        <v>0</v>
      </c>
      <c r="B120" s="60">
        <f>'1-συμβολαια'!B120</f>
        <v>0</v>
      </c>
      <c r="C120" s="246">
        <f>'1-συμβολαια'!C120</f>
        <v>0</v>
      </c>
      <c r="D120" s="32">
        <f>'1-συμβολαια'!D120</f>
        <v>0</v>
      </c>
      <c r="E120" s="38"/>
      <c r="F120" s="38"/>
      <c r="G120" s="38"/>
      <c r="H120" s="38"/>
      <c r="I120" s="38"/>
      <c r="J120" s="38"/>
      <c r="K120" s="17">
        <f>'1-συμβολαια'!N120</f>
        <v>0</v>
      </c>
      <c r="L120" s="17"/>
      <c r="M120" s="17">
        <f>'1-συμβολαια'!O120</f>
        <v>164</v>
      </c>
      <c r="N120" s="17">
        <f>'10-φπα'!E120</f>
        <v>39.36</v>
      </c>
      <c r="O120" s="17">
        <f>'11-χαρτόσ'!H120</f>
        <v>0</v>
      </c>
      <c r="P120" s="17">
        <f>'13-ντιΜιΧο'!BH120</f>
        <v>956</v>
      </c>
      <c r="Q120" s="17">
        <f>'13-ντιΜιΧο'!BI120</f>
        <v>229.44</v>
      </c>
      <c r="R120" s="224"/>
      <c r="S120" s="222"/>
      <c r="T120" s="222"/>
      <c r="U120" s="222"/>
      <c r="V120" s="222"/>
      <c r="W120" s="110"/>
    </row>
    <row r="121" spans="1:23">
      <c r="A121" s="28">
        <f>'1-συμβολαια'!A121</f>
        <v>0</v>
      </c>
      <c r="B121" s="60">
        <f>'1-συμβολαια'!B121</f>
        <v>0</v>
      </c>
      <c r="C121" s="246">
        <f>'1-συμβολαια'!C121</f>
        <v>0</v>
      </c>
      <c r="D121" s="32">
        <f>'1-συμβολαια'!D121</f>
        <v>0</v>
      </c>
      <c r="E121" s="38"/>
      <c r="F121" s="38"/>
      <c r="G121" s="38"/>
      <c r="H121" s="38"/>
      <c r="I121" s="38"/>
      <c r="J121" s="38"/>
      <c r="K121" s="17">
        <f>'1-συμβολαια'!N121</f>
        <v>0</v>
      </c>
      <c r="L121" s="17"/>
      <c r="M121" s="17">
        <f>'1-συμβολαια'!O121</f>
        <v>164</v>
      </c>
      <c r="N121" s="17">
        <f>'10-φπα'!E121</f>
        <v>39.36</v>
      </c>
      <c r="O121" s="17">
        <f>'11-χαρτόσ'!H121</f>
        <v>0</v>
      </c>
      <c r="P121" s="17">
        <f>'13-ντιΜιΧο'!BH121</f>
        <v>956</v>
      </c>
      <c r="Q121" s="17">
        <f>'13-ντιΜιΧο'!BI121</f>
        <v>229.44</v>
      </c>
      <c r="R121" s="224"/>
      <c r="S121" s="222"/>
      <c r="T121" s="222"/>
      <c r="U121" s="222"/>
      <c r="V121" s="222"/>
      <c r="W121" s="110"/>
    </row>
    <row r="122" spans="1:23">
      <c r="A122" s="28">
        <f>'1-συμβολαια'!A122</f>
        <v>0</v>
      </c>
      <c r="B122" s="60">
        <f>'1-συμβολαια'!B122</f>
        <v>0</v>
      </c>
      <c r="C122" s="246">
        <f>'1-συμβολαια'!C122</f>
        <v>0</v>
      </c>
      <c r="D122" s="32">
        <f>'1-συμβολαια'!D122</f>
        <v>0</v>
      </c>
      <c r="E122" s="38"/>
      <c r="F122" s="38"/>
      <c r="G122" s="38"/>
      <c r="H122" s="38"/>
      <c r="I122" s="38"/>
      <c r="J122" s="38"/>
      <c r="K122" s="17">
        <f>'1-συμβολαια'!N122</f>
        <v>0</v>
      </c>
      <c r="L122" s="17"/>
      <c r="M122" s="17">
        <f>'1-συμβολαια'!O122</f>
        <v>164</v>
      </c>
      <c r="N122" s="17">
        <f>'10-φπα'!E122</f>
        <v>39.36</v>
      </c>
      <c r="O122" s="17">
        <f>'11-χαρτόσ'!H122</f>
        <v>0</v>
      </c>
      <c r="P122" s="17">
        <f>'13-ντιΜιΧο'!BH122</f>
        <v>956</v>
      </c>
      <c r="Q122" s="17">
        <f>'13-ντιΜιΧο'!BI122</f>
        <v>229.44</v>
      </c>
      <c r="R122" s="224"/>
      <c r="S122" s="222"/>
      <c r="T122" s="222"/>
      <c r="U122" s="222"/>
      <c r="V122" s="222"/>
      <c r="W122" s="110"/>
    </row>
    <row r="123" spans="1:23">
      <c r="A123" s="28">
        <f>'1-συμβολαια'!A123</f>
        <v>0</v>
      </c>
      <c r="B123" s="60">
        <f>'1-συμβολαια'!B123</f>
        <v>0</v>
      </c>
      <c r="C123" s="246">
        <f>'1-συμβολαια'!C123</f>
        <v>0</v>
      </c>
      <c r="D123" s="32">
        <f>'1-συμβολαια'!D123</f>
        <v>0</v>
      </c>
      <c r="E123" s="38"/>
      <c r="F123" s="38"/>
      <c r="G123" s="38"/>
      <c r="H123" s="38"/>
      <c r="I123" s="38"/>
      <c r="J123" s="38"/>
      <c r="K123" s="17">
        <f>'1-συμβολαια'!N123</f>
        <v>0</v>
      </c>
      <c r="L123" s="17"/>
      <c r="M123" s="17">
        <f>'1-συμβολαια'!O123</f>
        <v>164</v>
      </c>
      <c r="N123" s="17">
        <f>'10-φπα'!E123</f>
        <v>39.36</v>
      </c>
      <c r="O123" s="17">
        <f>'11-χαρτόσ'!H123</f>
        <v>0</v>
      </c>
      <c r="P123" s="17">
        <f>'13-ντιΜιΧο'!BH123</f>
        <v>956</v>
      </c>
      <c r="Q123" s="17">
        <f>'13-ντιΜιΧο'!BI123</f>
        <v>229.44</v>
      </c>
      <c r="R123" s="224"/>
      <c r="S123" s="222"/>
      <c r="T123" s="222"/>
      <c r="U123" s="222"/>
      <c r="V123" s="222"/>
      <c r="W123" s="110"/>
    </row>
    <row r="124" spans="1:23">
      <c r="A124" s="28">
        <f>'1-συμβολαια'!A124</f>
        <v>0</v>
      </c>
      <c r="B124" s="60">
        <f>'1-συμβολαια'!B124</f>
        <v>0</v>
      </c>
      <c r="C124" s="246">
        <f>'1-συμβολαια'!C124</f>
        <v>0</v>
      </c>
      <c r="D124" s="32">
        <f>'1-συμβολαια'!D124</f>
        <v>0</v>
      </c>
      <c r="E124" s="38"/>
      <c r="F124" s="38"/>
      <c r="G124" s="38"/>
      <c r="H124" s="38"/>
      <c r="I124" s="38"/>
      <c r="J124" s="38"/>
      <c r="K124" s="17">
        <f>'1-συμβολαια'!N124</f>
        <v>0</v>
      </c>
      <c r="L124" s="17"/>
      <c r="M124" s="17">
        <f>'1-συμβολαια'!O124</f>
        <v>164</v>
      </c>
      <c r="N124" s="17">
        <f>'10-φπα'!E124</f>
        <v>39.36</v>
      </c>
      <c r="O124" s="17">
        <f>'11-χαρτόσ'!H124</f>
        <v>0</v>
      </c>
      <c r="P124" s="17">
        <f>'13-ντιΜιΧο'!BH124</f>
        <v>956</v>
      </c>
      <c r="Q124" s="17">
        <f>'13-ντιΜιΧο'!BI124</f>
        <v>229.44</v>
      </c>
      <c r="R124" s="224"/>
      <c r="S124" s="222"/>
      <c r="T124" s="222"/>
      <c r="U124" s="222"/>
      <c r="V124" s="222"/>
      <c r="W124" s="110"/>
    </row>
    <row r="125" spans="1:23">
      <c r="A125" s="28">
        <f>'1-συμβολαια'!A125</f>
        <v>0</v>
      </c>
      <c r="B125" s="60">
        <f>'1-συμβολαια'!B125</f>
        <v>0</v>
      </c>
      <c r="C125" s="246">
        <f>'1-συμβολαια'!C125</f>
        <v>0</v>
      </c>
      <c r="D125" s="32">
        <f>'1-συμβολαια'!D125</f>
        <v>0</v>
      </c>
      <c r="E125" s="38"/>
      <c r="F125" s="38"/>
      <c r="G125" s="38"/>
      <c r="H125" s="38"/>
      <c r="I125" s="38"/>
      <c r="J125" s="38"/>
      <c r="K125" s="17">
        <f>'1-συμβολαια'!N125</f>
        <v>0</v>
      </c>
      <c r="L125" s="17"/>
      <c r="M125" s="17">
        <f>'1-συμβολαια'!O125</f>
        <v>164</v>
      </c>
      <c r="N125" s="17">
        <f>'10-φπα'!E125</f>
        <v>39.36</v>
      </c>
      <c r="O125" s="17">
        <f>'11-χαρτόσ'!H125</f>
        <v>0</v>
      </c>
      <c r="P125" s="17">
        <f>'13-ντιΜιΧο'!BH125</f>
        <v>956</v>
      </c>
      <c r="Q125" s="17">
        <f>'13-ντιΜιΧο'!BI125</f>
        <v>229.44</v>
      </c>
      <c r="R125" s="224"/>
      <c r="S125" s="222"/>
      <c r="T125" s="222"/>
      <c r="U125" s="222"/>
      <c r="V125" s="222"/>
      <c r="W125" s="110"/>
    </row>
    <row r="126" spans="1:23">
      <c r="A126" s="28">
        <f>'1-συμβολαια'!A126</f>
        <v>0</v>
      </c>
      <c r="B126" s="60">
        <f>'1-συμβολαια'!B126</f>
        <v>0</v>
      </c>
      <c r="C126" s="246">
        <f>'1-συμβολαια'!C126</f>
        <v>0</v>
      </c>
      <c r="D126" s="32">
        <f>'1-συμβολαια'!D126</f>
        <v>0</v>
      </c>
      <c r="E126" s="38"/>
      <c r="F126" s="38"/>
      <c r="G126" s="38"/>
      <c r="H126" s="38"/>
      <c r="I126" s="38"/>
      <c r="J126" s="38"/>
      <c r="K126" s="17">
        <f>'1-συμβολαια'!N126</f>
        <v>0</v>
      </c>
      <c r="L126" s="17"/>
      <c r="M126" s="17">
        <f>'1-συμβολαια'!O126</f>
        <v>164</v>
      </c>
      <c r="N126" s="17">
        <f>'10-φπα'!E126</f>
        <v>39.36</v>
      </c>
      <c r="O126" s="17">
        <f>'11-χαρτόσ'!H126</f>
        <v>0</v>
      </c>
      <c r="P126" s="17">
        <f>'13-ντιΜιΧο'!BH126</f>
        <v>956</v>
      </c>
      <c r="Q126" s="17">
        <f>'13-ντιΜιΧο'!BI126</f>
        <v>229.44</v>
      </c>
      <c r="R126" s="224"/>
      <c r="S126" s="222"/>
      <c r="T126" s="222"/>
      <c r="U126" s="222"/>
      <c r="V126" s="222"/>
      <c r="W126" s="110"/>
    </row>
    <row r="127" spans="1:23">
      <c r="A127" s="28">
        <f>'1-συμβολαια'!A127</f>
        <v>0</v>
      </c>
      <c r="B127" s="60">
        <f>'1-συμβολαια'!B127</f>
        <v>0</v>
      </c>
      <c r="C127" s="246">
        <f>'1-συμβολαια'!C127</f>
        <v>0</v>
      </c>
      <c r="D127" s="32">
        <f>'1-συμβολαια'!D127</f>
        <v>0</v>
      </c>
      <c r="E127" s="38"/>
      <c r="F127" s="38"/>
      <c r="G127" s="38"/>
      <c r="H127" s="38"/>
      <c r="I127" s="38"/>
      <c r="J127" s="38"/>
      <c r="K127" s="17">
        <f>'1-συμβολαια'!N127</f>
        <v>0</v>
      </c>
      <c r="L127" s="17"/>
      <c r="M127" s="17">
        <f>'1-συμβολαια'!O127</f>
        <v>164</v>
      </c>
      <c r="N127" s="17">
        <f>'10-φπα'!E127</f>
        <v>39.36</v>
      </c>
      <c r="O127" s="17">
        <f>'11-χαρτόσ'!H127</f>
        <v>0</v>
      </c>
      <c r="P127" s="17">
        <f>'13-ντιΜιΧο'!BH127</f>
        <v>956</v>
      </c>
      <c r="Q127" s="17">
        <f>'13-ντιΜιΧο'!BI127</f>
        <v>229.44</v>
      </c>
      <c r="R127" s="224"/>
      <c r="S127" s="222"/>
      <c r="T127" s="222"/>
      <c r="U127" s="222"/>
      <c r="V127" s="222"/>
      <c r="W127" s="110"/>
    </row>
    <row r="128" spans="1:23">
      <c r="A128" s="28">
        <f>'1-συμβολαια'!A128</f>
        <v>0</v>
      </c>
      <c r="B128" s="60">
        <f>'1-συμβολαια'!B128</f>
        <v>0</v>
      </c>
      <c r="C128" s="246">
        <f>'1-συμβολαια'!C128</f>
        <v>0</v>
      </c>
      <c r="D128" s="32">
        <f>'1-συμβολαια'!D128</f>
        <v>0</v>
      </c>
      <c r="E128" s="38"/>
      <c r="F128" s="38"/>
      <c r="G128" s="38"/>
      <c r="H128" s="38"/>
      <c r="I128" s="38"/>
      <c r="J128" s="38"/>
      <c r="K128" s="17">
        <f>'1-συμβολαια'!N128</f>
        <v>0</v>
      </c>
      <c r="L128" s="17"/>
      <c r="M128" s="17">
        <f>'1-συμβολαια'!O128</f>
        <v>164</v>
      </c>
      <c r="N128" s="17">
        <f>'10-φπα'!E128</f>
        <v>39.36</v>
      </c>
      <c r="O128" s="17">
        <f>'11-χαρτόσ'!H128</f>
        <v>0</v>
      </c>
      <c r="P128" s="17">
        <f>'13-ντιΜιΧο'!BH128</f>
        <v>956</v>
      </c>
      <c r="Q128" s="17">
        <f>'13-ντιΜιΧο'!BI128</f>
        <v>229.44</v>
      </c>
      <c r="R128" s="224"/>
      <c r="S128" s="222"/>
      <c r="T128" s="222"/>
      <c r="U128" s="222"/>
      <c r="V128" s="222"/>
      <c r="W128" s="110"/>
    </row>
    <row r="129" spans="1:23">
      <c r="A129" s="28">
        <f>'1-συμβολαια'!A129</f>
        <v>0</v>
      </c>
      <c r="B129" s="60">
        <f>'1-συμβολαια'!B129</f>
        <v>0</v>
      </c>
      <c r="C129" s="246">
        <f>'1-συμβολαια'!C129</f>
        <v>0</v>
      </c>
      <c r="D129" s="32">
        <f>'1-συμβολαια'!D129</f>
        <v>0</v>
      </c>
      <c r="E129" s="38"/>
      <c r="F129" s="38"/>
      <c r="G129" s="38"/>
      <c r="H129" s="38"/>
      <c r="I129" s="38"/>
      <c r="J129" s="38"/>
      <c r="K129" s="17">
        <f>'1-συμβολαια'!N129</f>
        <v>0</v>
      </c>
      <c r="L129" s="17"/>
      <c r="M129" s="17">
        <f>'1-συμβολαια'!O129</f>
        <v>164</v>
      </c>
      <c r="N129" s="17">
        <f>'10-φπα'!E129</f>
        <v>39.36</v>
      </c>
      <c r="O129" s="17">
        <f>'11-χαρτόσ'!H129</f>
        <v>0</v>
      </c>
      <c r="P129" s="17">
        <f>'13-ντιΜιΧο'!BH129</f>
        <v>956</v>
      </c>
      <c r="Q129" s="17">
        <f>'13-ντιΜιΧο'!BI129</f>
        <v>229.44</v>
      </c>
      <c r="R129" s="224"/>
      <c r="S129" s="222"/>
      <c r="T129" s="222"/>
      <c r="U129" s="222"/>
      <c r="V129" s="222"/>
      <c r="W129" s="110"/>
    </row>
    <row r="130" spans="1:23">
      <c r="A130" s="28">
        <f>'1-συμβολαια'!A130</f>
        <v>0</v>
      </c>
      <c r="B130" s="60">
        <f>'1-συμβολαια'!B130</f>
        <v>0</v>
      </c>
      <c r="C130" s="246">
        <f>'1-συμβολαια'!C130</f>
        <v>0</v>
      </c>
      <c r="D130" s="32">
        <f>'1-συμβολαια'!D130</f>
        <v>0</v>
      </c>
      <c r="E130" s="38"/>
      <c r="F130" s="38"/>
      <c r="G130" s="38"/>
      <c r="H130" s="38"/>
      <c r="I130" s="38"/>
      <c r="J130" s="38"/>
      <c r="K130" s="17">
        <f>'1-συμβολαια'!N130</f>
        <v>0</v>
      </c>
      <c r="L130" s="17"/>
      <c r="M130" s="17">
        <f>'1-συμβολαια'!O130</f>
        <v>164</v>
      </c>
      <c r="N130" s="17">
        <f>'10-φπα'!E130</f>
        <v>39.36</v>
      </c>
      <c r="O130" s="17">
        <f>'11-χαρτόσ'!H130</f>
        <v>0</v>
      </c>
      <c r="P130" s="17">
        <f>'13-ντιΜιΧο'!BH130</f>
        <v>956</v>
      </c>
      <c r="Q130" s="17">
        <f>'13-ντιΜιΧο'!BI130</f>
        <v>229.44</v>
      </c>
      <c r="R130" s="224"/>
      <c r="S130" s="222"/>
      <c r="T130" s="222"/>
      <c r="U130" s="222"/>
      <c r="V130" s="222"/>
      <c r="W130" s="110"/>
    </row>
    <row r="131" spans="1:23">
      <c r="A131" s="28">
        <f>'1-συμβολαια'!A131</f>
        <v>0</v>
      </c>
      <c r="B131" s="60">
        <f>'1-συμβολαια'!B131</f>
        <v>0</v>
      </c>
      <c r="C131" s="246">
        <f>'1-συμβολαια'!C131</f>
        <v>0</v>
      </c>
      <c r="D131" s="32">
        <f>'1-συμβολαια'!D131</f>
        <v>0</v>
      </c>
      <c r="E131" s="38"/>
      <c r="F131" s="38"/>
      <c r="G131" s="38"/>
      <c r="H131" s="38"/>
      <c r="I131" s="38"/>
      <c r="J131" s="38"/>
      <c r="K131" s="17">
        <f>'1-συμβολαια'!N131</f>
        <v>0</v>
      </c>
      <c r="L131" s="17"/>
      <c r="M131" s="17">
        <f>'1-συμβολαια'!O131</f>
        <v>164</v>
      </c>
      <c r="N131" s="17">
        <f>'10-φπα'!E131</f>
        <v>39.36</v>
      </c>
      <c r="O131" s="17">
        <f>'11-χαρτόσ'!H131</f>
        <v>0</v>
      </c>
      <c r="P131" s="17">
        <f>'13-ντιΜιΧο'!BH131</f>
        <v>956</v>
      </c>
      <c r="Q131" s="17">
        <f>'13-ντιΜιΧο'!BI131</f>
        <v>229.44</v>
      </c>
      <c r="R131" s="224"/>
      <c r="S131" s="222"/>
      <c r="T131" s="222"/>
      <c r="U131" s="222"/>
      <c r="V131" s="222"/>
      <c r="W131" s="110"/>
    </row>
    <row r="132" spans="1:23">
      <c r="A132" s="28">
        <f>'1-συμβολαια'!A132</f>
        <v>0</v>
      </c>
      <c r="B132" s="60">
        <f>'1-συμβολαια'!B132</f>
        <v>0</v>
      </c>
      <c r="C132" s="246">
        <f>'1-συμβολαια'!C132</f>
        <v>0</v>
      </c>
      <c r="D132" s="32">
        <f>'1-συμβολαια'!D132</f>
        <v>0</v>
      </c>
      <c r="E132" s="38"/>
      <c r="F132" s="38"/>
      <c r="G132" s="38"/>
      <c r="H132" s="38"/>
      <c r="I132" s="38"/>
      <c r="J132" s="38"/>
      <c r="K132" s="17">
        <f>'1-συμβολαια'!N132</f>
        <v>0</v>
      </c>
      <c r="L132" s="17"/>
      <c r="M132" s="17">
        <f>'1-συμβολαια'!O132</f>
        <v>164</v>
      </c>
      <c r="N132" s="17">
        <f>'10-φπα'!E132</f>
        <v>39.36</v>
      </c>
      <c r="O132" s="17">
        <f>'11-χαρτόσ'!H132</f>
        <v>0</v>
      </c>
      <c r="P132" s="17">
        <f>'13-ντιΜιΧο'!BH132</f>
        <v>956</v>
      </c>
      <c r="Q132" s="17">
        <f>'13-ντιΜιΧο'!BI132</f>
        <v>229.44</v>
      </c>
      <c r="R132" s="224"/>
      <c r="S132" s="222"/>
      <c r="T132" s="222"/>
      <c r="U132" s="222"/>
      <c r="V132" s="222"/>
      <c r="W132" s="110"/>
    </row>
    <row r="133" spans="1:23">
      <c r="A133" s="28">
        <f>'1-συμβολαια'!A133</f>
        <v>0</v>
      </c>
      <c r="B133" s="60">
        <f>'1-συμβολαια'!B133</f>
        <v>0</v>
      </c>
      <c r="C133" s="246">
        <f>'1-συμβολαια'!C133</f>
        <v>0</v>
      </c>
      <c r="D133" s="32">
        <f>'1-συμβολαια'!D133</f>
        <v>0</v>
      </c>
      <c r="E133" s="38"/>
      <c r="F133" s="38"/>
      <c r="G133" s="38"/>
      <c r="H133" s="38"/>
      <c r="I133" s="38"/>
      <c r="J133" s="38"/>
      <c r="K133" s="17">
        <f>'1-συμβολαια'!N133</f>
        <v>0</v>
      </c>
      <c r="L133" s="17"/>
      <c r="M133" s="17">
        <f>'1-συμβολαια'!O133</f>
        <v>164</v>
      </c>
      <c r="N133" s="17">
        <f>'10-φπα'!E133</f>
        <v>39.36</v>
      </c>
      <c r="O133" s="17">
        <f>'11-χαρτόσ'!H133</f>
        <v>0</v>
      </c>
      <c r="P133" s="17">
        <f>'13-ντιΜιΧο'!BH133</f>
        <v>956</v>
      </c>
      <c r="Q133" s="17">
        <f>'13-ντιΜιΧο'!BI133</f>
        <v>229.44</v>
      </c>
      <c r="R133" s="224"/>
      <c r="S133" s="222"/>
      <c r="T133" s="222"/>
      <c r="U133" s="222"/>
      <c r="V133" s="222"/>
      <c r="W133" s="110"/>
    </row>
    <row r="134" spans="1:23">
      <c r="A134" s="28">
        <f>'1-συμβολαια'!A134</f>
        <v>0</v>
      </c>
      <c r="B134" s="60">
        <f>'1-συμβολαια'!B134</f>
        <v>0</v>
      </c>
      <c r="C134" s="246">
        <f>'1-συμβολαια'!C134</f>
        <v>0</v>
      </c>
      <c r="D134" s="32">
        <f>'1-συμβολαια'!D134</f>
        <v>0</v>
      </c>
      <c r="E134" s="38"/>
      <c r="F134" s="38"/>
      <c r="G134" s="38"/>
      <c r="H134" s="38"/>
      <c r="I134" s="38"/>
      <c r="J134" s="38"/>
      <c r="K134" s="17">
        <f>'1-συμβολαια'!N134</f>
        <v>0</v>
      </c>
      <c r="L134" s="17"/>
      <c r="M134" s="17">
        <f>'1-συμβολαια'!O134</f>
        <v>164</v>
      </c>
      <c r="N134" s="17">
        <f>'10-φπα'!E134</f>
        <v>39.36</v>
      </c>
      <c r="O134" s="17">
        <f>'11-χαρτόσ'!H134</f>
        <v>0</v>
      </c>
      <c r="P134" s="17">
        <f>'13-ντιΜιΧο'!BH134</f>
        <v>956</v>
      </c>
      <c r="Q134" s="17">
        <f>'13-ντιΜιΧο'!BI134</f>
        <v>229.44</v>
      </c>
      <c r="R134" s="224"/>
      <c r="S134" s="222"/>
      <c r="T134" s="222"/>
      <c r="U134" s="222"/>
      <c r="V134" s="222"/>
      <c r="W134" s="110"/>
    </row>
    <row r="135" spans="1:23">
      <c r="A135" s="28">
        <f>'1-συμβολαια'!A135</f>
        <v>0</v>
      </c>
      <c r="B135" s="60">
        <f>'1-συμβολαια'!B135</f>
        <v>0</v>
      </c>
      <c r="C135" s="246">
        <f>'1-συμβολαια'!C135</f>
        <v>0</v>
      </c>
      <c r="D135" s="32">
        <f>'1-συμβολαια'!D135</f>
        <v>0</v>
      </c>
      <c r="E135" s="38"/>
      <c r="F135" s="38"/>
      <c r="G135" s="38"/>
      <c r="H135" s="38"/>
      <c r="I135" s="38"/>
      <c r="J135" s="38"/>
      <c r="K135" s="17">
        <f>'1-συμβολαια'!N135</f>
        <v>0</v>
      </c>
      <c r="L135" s="17"/>
      <c r="M135" s="17">
        <f>'1-συμβολαια'!O135</f>
        <v>164</v>
      </c>
      <c r="N135" s="17">
        <f>'10-φπα'!E135</f>
        <v>39.36</v>
      </c>
      <c r="O135" s="17">
        <f>'11-χαρτόσ'!H135</f>
        <v>0</v>
      </c>
      <c r="P135" s="17">
        <f>'13-ντιΜιΧο'!BH135</f>
        <v>956</v>
      </c>
      <c r="Q135" s="17">
        <f>'13-ντιΜιΧο'!BI135</f>
        <v>229.44</v>
      </c>
      <c r="R135" s="224"/>
      <c r="S135" s="222"/>
      <c r="T135" s="222"/>
      <c r="U135" s="222"/>
      <c r="V135" s="222"/>
      <c r="W135" s="110"/>
    </row>
    <row r="136" spans="1:23">
      <c r="A136" s="28">
        <f>'1-συμβολαια'!A136</f>
        <v>0</v>
      </c>
      <c r="B136" s="60">
        <f>'1-συμβολαια'!B136</f>
        <v>0</v>
      </c>
      <c r="C136" s="246">
        <f>'1-συμβολαια'!C136</f>
        <v>0</v>
      </c>
      <c r="D136" s="32">
        <f>'1-συμβολαια'!D136</f>
        <v>0</v>
      </c>
      <c r="E136" s="38"/>
      <c r="F136" s="38"/>
      <c r="G136" s="38"/>
      <c r="H136" s="38"/>
      <c r="I136" s="38"/>
      <c r="J136" s="38"/>
      <c r="K136" s="17">
        <f>'1-συμβολαια'!N136</f>
        <v>0</v>
      </c>
      <c r="L136" s="17"/>
      <c r="M136" s="17">
        <f>'1-συμβολαια'!O136</f>
        <v>164</v>
      </c>
      <c r="N136" s="17">
        <f>'10-φπα'!E136</f>
        <v>39.36</v>
      </c>
      <c r="O136" s="17">
        <f>'11-χαρτόσ'!H136</f>
        <v>0</v>
      </c>
      <c r="P136" s="17">
        <f>'13-ντιΜιΧο'!BH136</f>
        <v>956</v>
      </c>
      <c r="Q136" s="17">
        <f>'13-ντιΜιΧο'!BI136</f>
        <v>229.44</v>
      </c>
      <c r="R136" s="224"/>
      <c r="S136" s="222"/>
      <c r="T136" s="222"/>
      <c r="U136" s="222"/>
      <c r="V136" s="222"/>
      <c r="W136" s="110"/>
    </row>
    <row r="137" spans="1:23">
      <c r="A137" s="28">
        <f>'1-συμβολαια'!A137</f>
        <v>0</v>
      </c>
      <c r="B137" s="60">
        <f>'1-συμβολαια'!B137</f>
        <v>0</v>
      </c>
      <c r="C137" s="246">
        <f>'1-συμβολαια'!C137</f>
        <v>0</v>
      </c>
      <c r="D137" s="32">
        <f>'1-συμβολαια'!D137</f>
        <v>0</v>
      </c>
      <c r="E137" s="38"/>
      <c r="F137" s="38"/>
      <c r="G137" s="38"/>
      <c r="H137" s="38"/>
      <c r="I137" s="38"/>
      <c r="J137" s="38"/>
      <c r="K137" s="17">
        <f>'1-συμβολαια'!N137</f>
        <v>0</v>
      </c>
      <c r="L137" s="17"/>
      <c r="M137" s="17">
        <f>'1-συμβολαια'!O137</f>
        <v>164</v>
      </c>
      <c r="N137" s="17">
        <f>'10-φπα'!E137</f>
        <v>39.36</v>
      </c>
      <c r="O137" s="17">
        <f>'11-χαρτόσ'!H137</f>
        <v>0</v>
      </c>
      <c r="P137" s="17">
        <f>'13-ντιΜιΧο'!BH137</f>
        <v>956</v>
      </c>
      <c r="Q137" s="17">
        <f>'13-ντιΜιΧο'!BI137</f>
        <v>229.44</v>
      </c>
      <c r="R137" s="224"/>
      <c r="S137" s="222"/>
      <c r="T137" s="222"/>
      <c r="U137" s="222"/>
      <c r="V137" s="222"/>
      <c r="W137" s="110"/>
    </row>
    <row r="138" spans="1:23">
      <c r="A138" s="28">
        <f>'1-συμβολαια'!A138</f>
        <v>0</v>
      </c>
      <c r="B138" s="60">
        <f>'1-συμβολαια'!B138</f>
        <v>0</v>
      </c>
      <c r="C138" s="246">
        <f>'1-συμβολαια'!C138</f>
        <v>0</v>
      </c>
      <c r="D138" s="32">
        <f>'1-συμβολαια'!D138</f>
        <v>0</v>
      </c>
      <c r="E138" s="38"/>
      <c r="F138" s="38"/>
      <c r="G138" s="38"/>
      <c r="H138" s="38"/>
      <c r="I138" s="38"/>
      <c r="J138" s="38"/>
      <c r="K138" s="17">
        <f>'1-συμβολαια'!N138</f>
        <v>0</v>
      </c>
      <c r="L138" s="17"/>
      <c r="M138" s="17">
        <f>'1-συμβολαια'!O138</f>
        <v>164</v>
      </c>
      <c r="N138" s="17">
        <f>'10-φπα'!E138</f>
        <v>39.36</v>
      </c>
      <c r="O138" s="17">
        <f>'11-χαρτόσ'!H138</f>
        <v>0</v>
      </c>
      <c r="P138" s="17">
        <f>'13-ντιΜιΧο'!BH138</f>
        <v>956</v>
      </c>
      <c r="Q138" s="17">
        <f>'13-ντιΜιΧο'!BI138</f>
        <v>229.44</v>
      </c>
      <c r="R138" s="224"/>
      <c r="S138" s="222"/>
      <c r="T138" s="222"/>
      <c r="U138" s="222"/>
      <c r="V138" s="222"/>
      <c r="W138" s="110"/>
    </row>
    <row r="139" spans="1:23">
      <c r="A139" s="28">
        <f>'1-συμβολαια'!A139</f>
        <v>0</v>
      </c>
      <c r="B139" s="60">
        <f>'1-συμβολαια'!B139</f>
        <v>0</v>
      </c>
      <c r="C139" s="246">
        <f>'1-συμβολαια'!C139</f>
        <v>0</v>
      </c>
      <c r="D139" s="32">
        <f>'1-συμβολαια'!D139</f>
        <v>0</v>
      </c>
      <c r="E139" s="38"/>
      <c r="F139" s="38"/>
      <c r="G139" s="38"/>
      <c r="H139" s="38"/>
      <c r="I139" s="38"/>
      <c r="J139" s="38"/>
      <c r="K139" s="17">
        <f>'1-συμβολαια'!N139</f>
        <v>0</v>
      </c>
      <c r="L139" s="17"/>
      <c r="M139" s="17">
        <f>'1-συμβολαια'!O139</f>
        <v>164</v>
      </c>
      <c r="N139" s="17">
        <f>'10-φπα'!E139</f>
        <v>39.36</v>
      </c>
      <c r="O139" s="17">
        <f>'11-χαρτόσ'!H139</f>
        <v>0</v>
      </c>
      <c r="P139" s="17">
        <f>'13-ντιΜιΧο'!BH139</f>
        <v>956</v>
      </c>
      <c r="Q139" s="17">
        <f>'13-ντιΜιΧο'!BI139</f>
        <v>229.44</v>
      </c>
      <c r="R139" s="224"/>
      <c r="S139" s="222"/>
      <c r="T139" s="222"/>
      <c r="U139" s="222"/>
      <c r="V139" s="222"/>
      <c r="W139" s="110"/>
    </row>
    <row r="140" spans="1:23">
      <c r="A140" s="28">
        <f>'1-συμβολαια'!A140</f>
        <v>0</v>
      </c>
      <c r="B140" s="60">
        <f>'1-συμβολαια'!B140</f>
        <v>0</v>
      </c>
      <c r="C140" s="246">
        <f>'1-συμβολαια'!C140</f>
        <v>0</v>
      </c>
      <c r="D140" s="32">
        <f>'1-συμβολαια'!D140</f>
        <v>0</v>
      </c>
      <c r="E140" s="38"/>
      <c r="F140" s="38"/>
      <c r="G140" s="38"/>
      <c r="H140" s="38"/>
      <c r="I140" s="38"/>
      <c r="J140" s="38"/>
      <c r="K140" s="17">
        <f>'1-συμβολαια'!N140</f>
        <v>0</v>
      </c>
      <c r="L140" s="17"/>
      <c r="M140" s="17">
        <f>'1-συμβολαια'!O140</f>
        <v>164</v>
      </c>
      <c r="N140" s="17">
        <f>'10-φπα'!E140</f>
        <v>39.36</v>
      </c>
      <c r="O140" s="17">
        <f>'11-χαρτόσ'!H140</f>
        <v>0</v>
      </c>
      <c r="P140" s="17">
        <f>'13-ντιΜιΧο'!BH140</f>
        <v>956</v>
      </c>
      <c r="Q140" s="17">
        <f>'13-ντιΜιΧο'!BI140</f>
        <v>229.44</v>
      </c>
      <c r="R140" s="224"/>
      <c r="S140" s="222"/>
      <c r="T140" s="222"/>
      <c r="U140" s="222"/>
      <c r="V140" s="222"/>
      <c r="W140" s="110"/>
    </row>
    <row r="141" spans="1:23">
      <c r="A141" s="28">
        <f>'1-συμβολαια'!A141</f>
        <v>0</v>
      </c>
      <c r="B141" s="60">
        <f>'1-συμβολαια'!B141</f>
        <v>0</v>
      </c>
      <c r="C141" s="246">
        <f>'1-συμβολαια'!C141</f>
        <v>0</v>
      </c>
      <c r="D141" s="32">
        <f>'1-συμβολαια'!D141</f>
        <v>0</v>
      </c>
      <c r="E141" s="38"/>
      <c r="F141" s="38"/>
      <c r="G141" s="38"/>
      <c r="H141" s="38"/>
      <c r="I141" s="38"/>
      <c r="J141" s="38"/>
      <c r="K141" s="17">
        <f>'1-συμβολαια'!N141</f>
        <v>0</v>
      </c>
      <c r="L141" s="17"/>
      <c r="M141" s="17">
        <f>'1-συμβολαια'!O141</f>
        <v>164</v>
      </c>
      <c r="N141" s="17">
        <f>'10-φπα'!E141</f>
        <v>39.36</v>
      </c>
      <c r="O141" s="17">
        <f>'11-χαρτόσ'!H141</f>
        <v>0</v>
      </c>
      <c r="P141" s="17">
        <f>'13-ντιΜιΧο'!BH141</f>
        <v>956</v>
      </c>
      <c r="Q141" s="17">
        <f>'13-ντιΜιΧο'!BI141</f>
        <v>229.44</v>
      </c>
      <c r="R141" s="224"/>
      <c r="S141" s="222"/>
      <c r="T141" s="222"/>
      <c r="U141" s="222"/>
      <c r="V141" s="222"/>
      <c r="W141" s="110"/>
    </row>
    <row r="142" spans="1:23">
      <c r="A142" s="28">
        <f>'1-συμβολαια'!A142</f>
        <v>0</v>
      </c>
      <c r="B142" s="60">
        <f>'1-συμβολαια'!B142</f>
        <v>0</v>
      </c>
      <c r="C142" s="246">
        <f>'1-συμβολαια'!C142</f>
        <v>0</v>
      </c>
      <c r="D142" s="32">
        <f>'1-συμβολαια'!D142</f>
        <v>0</v>
      </c>
      <c r="E142" s="38"/>
      <c r="F142" s="38"/>
      <c r="G142" s="38"/>
      <c r="H142" s="38"/>
      <c r="I142" s="38"/>
      <c r="J142" s="38"/>
      <c r="K142" s="17">
        <f>'1-συμβολαια'!N142</f>
        <v>0</v>
      </c>
      <c r="L142" s="17"/>
      <c r="M142" s="17">
        <f>'1-συμβολαια'!O142</f>
        <v>164</v>
      </c>
      <c r="N142" s="17">
        <f>'10-φπα'!E142</f>
        <v>39.36</v>
      </c>
      <c r="O142" s="17">
        <f>'11-χαρτόσ'!H142</f>
        <v>0</v>
      </c>
      <c r="P142" s="17">
        <f>'13-ντιΜιΧο'!BH142</f>
        <v>956</v>
      </c>
      <c r="Q142" s="17">
        <f>'13-ντιΜιΧο'!BI142</f>
        <v>229.44</v>
      </c>
      <c r="R142" s="224"/>
      <c r="S142" s="222"/>
      <c r="T142" s="222"/>
      <c r="U142" s="222"/>
      <c r="V142" s="222"/>
      <c r="W142" s="110"/>
    </row>
    <row r="143" spans="1:23">
      <c r="A143" s="28">
        <f>'1-συμβολαια'!A143</f>
        <v>0</v>
      </c>
      <c r="B143" s="60">
        <f>'1-συμβολαια'!B143</f>
        <v>0</v>
      </c>
      <c r="C143" s="246">
        <f>'1-συμβολαια'!C143</f>
        <v>0</v>
      </c>
      <c r="D143" s="32">
        <f>'1-συμβολαια'!D143</f>
        <v>0</v>
      </c>
      <c r="E143" s="38"/>
      <c r="F143" s="38"/>
      <c r="G143" s="38"/>
      <c r="H143" s="38"/>
      <c r="I143" s="38"/>
      <c r="J143" s="38"/>
      <c r="K143" s="17">
        <f>'1-συμβολαια'!N143</f>
        <v>0</v>
      </c>
      <c r="L143" s="17"/>
      <c r="M143" s="17">
        <f>'1-συμβολαια'!O143</f>
        <v>164</v>
      </c>
      <c r="N143" s="17">
        <f>'10-φπα'!E143</f>
        <v>39.36</v>
      </c>
      <c r="O143" s="17">
        <f>'11-χαρτόσ'!H143</f>
        <v>0</v>
      </c>
      <c r="P143" s="17">
        <f>'13-ντιΜιΧο'!BH143</f>
        <v>956</v>
      </c>
      <c r="Q143" s="17">
        <f>'13-ντιΜιΧο'!BI143</f>
        <v>229.44</v>
      </c>
      <c r="R143" s="224"/>
      <c r="S143" s="222"/>
      <c r="T143" s="222"/>
      <c r="U143" s="222"/>
      <c r="V143" s="222"/>
      <c r="W143" s="110"/>
    </row>
    <row r="144" spans="1:23">
      <c r="A144" s="28">
        <f>'1-συμβολαια'!A144</f>
        <v>0</v>
      </c>
      <c r="B144" s="60">
        <f>'1-συμβολαια'!B144</f>
        <v>0</v>
      </c>
      <c r="C144" s="246">
        <f>'1-συμβολαια'!C144</f>
        <v>0</v>
      </c>
      <c r="D144" s="32">
        <f>'1-συμβολαια'!D144</f>
        <v>0</v>
      </c>
      <c r="E144" s="38"/>
      <c r="F144" s="38"/>
      <c r="G144" s="38"/>
      <c r="H144" s="38"/>
      <c r="I144" s="38"/>
      <c r="J144" s="38"/>
      <c r="K144" s="17">
        <f>'1-συμβολαια'!N144</f>
        <v>0</v>
      </c>
      <c r="L144" s="17"/>
      <c r="M144" s="17">
        <f>'1-συμβολαια'!O144</f>
        <v>164</v>
      </c>
      <c r="N144" s="17">
        <f>'10-φπα'!E144</f>
        <v>39.36</v>
      </c>
      <c r="O144" s="17">
        <f>'11-χαρτόσ'!H144</f>
        <v>0</v>
      </c>
      <c r="P144" s="17">
        <f>'13-ντιΜιΧο'!BH144</f>
        <v>956</v>
      </c>
      <c r="Q144" s="17">
        <f>'13-ντιΜιΧο'!BI144</f>
        <v>229.44</v>
      </c>
      <c r="R144" s="224"/>
      <c r="S144" s="222"/>
      <c r="T144" s="222"/>
      <c r="U144" s="222"/>
      <c r="V144" s="222"/>
      <c r="W144" s="110"/>
    </row>
    <row r="145" spans="1:23">
      <c r="A145" s="28">
        <f>'1-συμβολαια'!A145</f>
        <v>0</v>
      </c>
      <c r="B145" s="60">
        <f>'1-συμβολαια'!B145</f>
        <v>0</v>
      </c>
      <c r="C145" s="246">
        <f>'1-συμβολαια'!C145</f>
        <v>0</v>
      </c>
      <c r="D145" s="32">
        <f>'1-συμβολαια'!D145</f>
        <v>0</v>
      </c>
      <c r="E145" s="38"/>
      <c r="F145" s="38"/>
      <c r="G145" s="38"/>
      <c r="H145" s="38"/>
      <c r="I145" s="38"/>
      <c r="J145" s="38"/>
      <c r="K145" s="17">
        <f>'1-συμβολαια'!N145</f>
        <v>0</v>
      </c>
      <c r="L145" s="17"/>
      <c r="M145" s="17">
        <f>'1-συμβολαια'!O145</f>
        <v>164</v>
      </c>
      <c r="N145" s="17">
        <f>'10-φπα'!E145</f>
        <v>39.36</v>
      </c>
      <c r="O145" s="17">
        <f>'11-χαρτόσ'!H145</f>
        <v>0</v>
      </c>
      <c r="P145" s="17">
        <f>'13-ντιΜιΧο'!BH145</f>
        <v>956</v>
      </c>
      <c r="Q145" s="17">
        <f>'13-ντιΜιΧο'!BI145</f>
        <v>229.44</v>
      </c>
      <c r="R145" s="224"/>
      <c r="S145" s="222"/>
      <c r="T145" s="222"/>
      <c r="U145" s="222"/>
      <c r="V145" s="222"/>
      <c r="W145" s="110"/>
    </row>
    <row r="146" spans="1:23">
      <c r="A146" s="28">
        <f>'1-συμβολαια'!A146</f>
        <v>0</v>
      </c>
      <c r="B146" s="60">
        <f>'1-συμβολαια'!B146</f>
        <v>0</v>
      </c>
      <c r="C146" s="246">
        <f>'1-συμβολαια'!C146</f>
        <v>0</v>
      </c>
      <c r="D146" s="32">
        <f>'1-συμβολαια'!D146</f>
        <v>0</v>
      </c>
      <c r="E146" s="38"/>
      <c r="F146" s="38"/>
      <c r="G146" s="38"/>
      <c r="H146" s="38"/>
      <c r="I146" s="38"/>
      <c r="J146" s="38"/>
      <c r="K146" s="17">
        <f>'1-συμβολαια'!N146</f>
        <v>0</v>
      </c>
      <c r="L146" s="17"/>
      <c r="M146" s="17">
        <f>'1-συμβολαια'!O146</f>
        <v>164</v>
      </c>
      <c r="N146" s="17">
        <f>'10-φπα'!E146</f>
        <v>39.36</v>
      </c>
      <c r="O146" s="17">
        <f>'11-χαρτόσ'!H146</f>
        <v>0</v>
      </c>
      <c r="P146" s="17">
        <f>'13-ντιΜιΧο'!BH146</f>
        <v>956</v>
      </c>
      <c r="Q146" s="17">
        <f>'13-ντιΜιΧο'!BI146</f>
        <v>229.44</v>
      </c>
      <c r="R146" s="224"/>
      <c r="S146" s="222"/>
      <c r="T146" s="222"/>
      <c r="U146" s="222"/>
      <c r="V146" s="222"/>
      <c r="W146" s="110"/>
    </row>
    <row r="147" spans="1:23">
      <c r="A147" s="28">
        <f>'1-συμβολαια'!A147</f>
        <v>0</v>
      </c>
      <c r="B147" s="60">
        <f>'1-συμβολαια'!B147</f>
        <v>0</v>
      </c>
      <c r="C147" s="246">
        <f>'1-συμβολαια'!C147</f>
        <v>0</v>
      </c>
      <c r="D147" s="32">
        <f>'1-συμβολαια'!D147</f>
        <v>0</v>
      </c>
      <c r="E147" s="38"/>
      <c r="F147" s="38"/>
      <c r="G147" s="38"/>
      <c r="H147" s="38"/>
      <c r="I147" s="38"/>
      <c r="J147" s="38"/>
      <c r="K147" s="17">
        <f>'1-συμβολαια'!N147</f>
        <v>0</v>
      </c>
      <c r="L147" s="17"/>
      <c r="M147" s="17">
        <f>'1-συμβολαια'!O147</f>
        <v>164</v>
      </c>
      <c r="N147" s="17">
        <f>'10-φπα'!E147</f>
        <v>39.36</v>
      </c>
      <c r="O147" s="17">
        <f>'11-χαρτόσ'!H147</f>
        <v>0</v>
      </c>
      <c r="P147" s="17">
        <f>'13-ντιΜιΧο'!BH147</f>
        <v>956</v>
      </c>
      <c r="Q147" s="17">
        <f>'13-ντιΜιΧο'!BI147</f>
        <v>229.44</v>
      </c>
      <c r="R147" s="224"/>
      <c r="S147" s="222"/>
      <c r="T147" s="222"/>
      <c r="U147" s="222"/>
      <c r="V147" s="222"/>
      <c r="W147" s="110"/>
    </row>
    <row r="148" spans="1:23">
      <c r="A148" s="28">
        <f>'1-συμβολαια'!A148</f>
        <v>0</v>
      </c>
      <c r="B148" s="60">
        <f>'1-συμβολαια'!B148</f>
        <v>0</v>
      </c>
      <c r="C148" s="246">
        <f>'1-συμβολαια'!C148</f>
        <v>0</v>
      </c>
      <c r="D148" s="32">
        <f>'1-συμβολαια'!D148</f>
        <v>0</v>
      </c>
      <c r="E148" s="38"/>
      <c r="F148" s="38"/>
      <c r="G148" s="38"/>
      <c r="H148" s="38"/>
      <c r="I148" s="38"/>
      <c r="J148" s="38"/>
      <c r="K148" s="17">
        <f>'1-συμβολαια'!N148</f>
        <v>0</v>
      </c>
      <c r="L148" s="17"/>
      <c r="M148" s="17">
        <f>'1-συμβολαια'!O148</f>
        <v>164</v>
      </c>
      <c r="N148" s="17">
        <f>'10-φπα'!E148</f>
        <v>39.36</v>
      </c>
      <c r="O148" s="17">
        <f>'11-χαρτόσ'!H148</f>
        <v>0</v>
      </c>
      <c r="P148" s="17">
        <f>'13-ντιΜιΧο'!BH148</f>
        <v>956</v>
      </c>
      <c r="Q148" s="17">
        <f>'13-ντιΜιΧο'!BI148</f>
        <v>229.44</v>
      </c>
      <c r="R148" s="224"/>
      <c r="S148" s="222"/>
      <c r="T148" s="222"/>
      <c r="U148" s="222"/>
      <c r="V148" s="222"/>
      <c r="W148" s="110"/>
    </row>
    <row r="149" spans="1:23">
      <c r="A149" s="28">
        <f>'1-συμβολαια'!A149</f>
        <v>0</v>
      </c>
      <c r="B149" s="60">
        <f>'1-συμβολαια'!B149</f>
        <v>0</v>
      </c>
      <c r="C149" s="246">
        <f>'1-συμβολαια'!C149</f>
        <v>0</v>
      </c>
      <c r="D149" s="32">
        <f>'1-συμβολαια'!D149</f>
        <v>0</v>
      </c>
      <c r="E149" s="38"/>
      <c r="F149" s="38"/>
      <c r="G149" s="38"/>
      <c r="H149" s="38"/>
      <c r="I149" s="38"/>
      <c r="J149" s="38"/>
      <c r="K149" s="17">
        <f>'1-συμβολαια'!N149</f>
        <v>0</v>
      </c>
      <c r="L149" s="17"/>
      <c r="M149" s="17">
        <f>'1-συμβολαια'!O149</f>
        <v>164</v>
      </c>
      <c r="N149" s="17">
        <f>'10-φπα'!E149</f>
        <v>39.36</v>
      </c>
      <c r="O149" s="17">
        <f>'11-χαρτόσ'!H149</f>
        <v>0</v>
      </c>
      <c r="P149" s="17">
        <f>'13-ντιΜιΧο'!BH149</f>
        <v>956</v>
      </c>
      <c r="Q149" s="17">
        <f>'13-ντιΜιΧο'!BI149</f>
        <v>229.44</v>
      </c>
      <c r="R149" s="224"/>
      <c r="S149" s="222"/>
      <c r="T149" s="222"/>
      <c r="U149" s="222"/>
      <c r="V149" s="222"/>
      <c r="W149" s="110"/>
    </row>
    <row r="150" spans="1:23">
      <c r="A150" s="28">
        <f>'1-συμβολαια'!A150</f>
        <v>0</v>
      </c>
      <c r="B150" s="60">
        <f>'1-συμβολαια'!B150</f>
        <v>0</v>
      </c>
      <c r="C150" s="246">
        <f>'1-συμβολαια'!C150</f>
        <v>0</v>
      </c>
      <c r="D150" s="32">
        <f>'1-συμβολαια'!D150</f>
        <v>0</v>
      </c>
      <c r="E150" s="38"/>
      <c r="F150" s="38"/>
      <c r="G150" s="38"/>
      <c r="H150" s="38"/>
      <c r="I150" s="38"/>
      <c r="J150" s="38"/>
      <c r="K150" s="17">
        <f>'1-συμβολαια'!N150</f>
        <v>0</v>
      </c>
      <c r="L150" s="17"/>
      <c r="M150" s="17">
        <f>'1-συμβολαια'!O150</f>
        <v>164</v>
      </c>
      <c r="N150" s="17">
        <f>'10-φπα'!E150</f>
        <v>39.36</v>
      </c>
      <c r="O150" s="17">
        <f>'11-χαρτόσ'!H150</f>
        <v>0</v>
      </c>
      <c r="P150" s="17">
        <f>'13-ντιΜιΧο'!BH150</f>
        <v>956</v>
      </c>
      <c r="Q150" s="17">
        <f>'13-ντιΜιΧο'!BI150</f>
        <v>229.44</v>
      </c>
      <c r="R150" s="224"/>
      <c r="S150" s="222"/>
      <c r="T150" s="222"/>
      <c r="U150" s="222"/>
      <c r="V150" s="222"/>
      <c r="W150" s="110"/>
    </row>
    <row r="151" spans="1:23">
      <c r="A151" s="28">
        <f>'1-συμβολαια'!A151</f>
        <v>0</v>
      </c>
      <c r="B151" s="60">
        <f>'1-συμβολαια'!B151</f>
        <v>0</v>
      </c>
      <c r="C151" s="246">
        <f>'1-συμβολαια'!C151</f>
        <v>0</v>
      </c>
      <c r="D151" s="32">
        <f>'1-συμβολαια'!D151</f>
        <v>0</v>
      </c>
      <c r="E151" s="38"/>
      <c r="F151" s="38"/>
      <c r="G151" s="38"/>
      <c r="H151" s="38"/>
      <c r="I151" s="38"/>
      <c r="J151" s="38"/>
      <c r="K151" s="17">
        <f>'1-συμβολαια'!N151</f>
        <v>0</v>
      </c>
      <c r="L151" s="17"/>
      <c r="M151" s="17">
        <f>'1-συμβολαια'!O151</f>
        <v>164</v>
      </c>
      <c r="N151" s="17">
        <f>'10-φπα'!E151</f>
        <v>39.36</v>
      </c>
      <c r="O151" s="17">
        <f>'11-χαρτόσ'!H151</f>
        <v>0</v>
      </c>
      <c r="P151" s="17">
        <f>'13-ντιΜιΧο'!BH151</f>
        <v>956</v>
      </c>
      <c r="Q151" s="17">
        <f>'13-ντιΜιΧο'!BI151</f>
        <v>229.44</v>
      </c>
      <c r="R151" s="224"/>
      <c r="S151" s="222"/>
      <c r="T151" s="222"/>
      <c r="U151" s="222"/>
      <c r="V151" s="222"/>
      <c r="W151" s="110"/>
    </row>
    <row r="152" spans="1:23">
      <c r="A152" s="28">
        <f>'1-συμβολαια'!A152</f>
        <v>0</v>
      </c>
      <c r="B152" s="60">
        <f>'1-συμβολαια'!B152</f>
        <v>0</v>
      </c>
      <c r="C152" s="246">
        <f>'1-συμβολαια'!C152</f>
        <v>0</v>
      </c>
      <c r="D152" s="32">
        <f>'1-συμβολαια'!D152</f>
        <v>0</v>
      </c>
      <c r="E152" s="38"/>
      <c r="F152" s="38"/>
      <c r="G152" s="38"/>
      <c r="H152" s="38"/>
      <c r="I152" s="38"/>
      <c r="J152" s="38"/>
      <c r="K152" s="17">
        <f>'1-συμβολαια'!N152</f>
        <v>0</v>
      </c>
      <c r="L152" s="17"/>
      <c r="M152" s="17">
        <f>'1-συμβολαια'!O152</f>
        <v>164</v>
      </c>
      <c r="N152" s="17">
        <f>'10-φπα'!E152</f>
        <v>39.36</v>
      </c>
      <c r="O152" s="17">
        <f>'11-χαρτόσ'!H152</f>
        <v>0</v>
      </c>
      <c r="P152" s="17">
        <f>'13-ντιΜιΧο'!BH152</f>
        <v>956</v>
      </c>
      <c r="Q152" s="17">
        <f>'13-ντιΜιΧο'!BI152</f>
        <v>229.44</v>
      </c>
      <c r="R152" s="224"/>
      <c r="S152" s="222"/>
      <c r="T152" s="222"/>
      <c r="U152" s="222"/>
      <c r="V152" s="222"/>
      <c r="W152" s="110"/>
    </row>
    <row r="153" spans="1:23">
      <c r="A153" s="28">
        <f>'1-συμβολαια'!A153</f>
        <v>0</v>
      </c>
      <c r="B153" s="60">
        <f>'1-συμβολαια'!B153</f>
        <v>0</v>
      </c>
      <c r="C153" s="246">
        <f>'1-συμβολαια'!C153</f>
        <v>0</v>
      </c>
      <c r="D153" s="32">
        <f>'1-συμβολαια'!D153</f>
        <v>0</v>
      </c>
      <c r="E153" s="38"/>
      <c r="F153" s="38"/>
      <c r="G153" s="38"/>
      <c r="H153" s="38"/>
      <c r="I153" s="38"/>
      <c r="J153" s="38"/>
      <c r="K153" s="17">
        <f>'1-συμβολαια'!N153</f>
        <v>0</v>
      </c>
      <c r="L153" s="17"/>
      <c r="M153" s="17">
        <f>'1-συμβολαια'!O153</f>
        <v>164</v>
      </c>
      <c r="N153" s="17">
        <f>'10-φπα'!E153</f>
        <v>39.36</v>
      </c>
      <c r="O153" s="17">
        <f>'11-χαρτόσ'!H153</f>
        <v>0</v>
      </c>
      <c r="P153" s="17">
        <f>'13-ντιΜιΧο'!BH153</f>
        <v>956</v>
      </c>
      <c r="Q153" s="17">
        <f>'13-ντιΜιΧο'!BI153</f>
        <v>229.44</v>
      </c>
      <c r="R153" s="224"/>
      <c r="S153" s="222"/>
      <c r="T153" s="222"/>
      <c r="U153" s="222"/>
      <c r="V153" s="222"/>
      <c r="W153" s="110"/>
    </row>
    <row r="154" spans="1:23">
      <c r="A154" s="28">
        <f>'1-συμβολαια'!A154</f>
        <v>0</v>
      </c>
      <c r="B154" s="60">
        <f>'1-συμβολαια'!B154</f>
        <v>0</v>
      </c>
      <c r="C154" s="246">
        <f>'1-συμβολαια'!C154</f>
        <v>0</v>
      </c>
      <c r="D154" s="32">
        <f>'1-συμβολαια'!D154</f>
        <v>0</v>
      </c>
      <c r="E154" s="38"/>
      <c r="F154" s="38"/>
      <c r="G154" s="38"/>
      <c r="H154" s="38"/>
      <c r="I154" s="38"/>
      <c r="J154" s="38"/>
      <c r="K154" s="17">
        <f>'1-συμβολαια'!N154</f>
        <v>0</v>
      </c>
      <c r="L154" s="17"/>
      <c r="M154" s="17">
        <f>'1-συμβολαια'!O154</f>
        <v>164</v>
      </c>
      <c r="N154" s="17">
        <f>'10-φπα'!E154</f>
        <v>39.36</v>
      </c>
      <c r="O154" s="17">
        <f>'11-χαρτόσ'!H154</f>
        <v>0</v>
      </c>
      <c r="P154" s="17">
        <f>'13-ντιΜιΧο'!BH154</f>
        <v>956</v>
      </c>
      <c r="Q154" s="17">
        <f>'13-ντιΜιΧο'!BI154</f>
        <v>229.44</v>
      </c>
      <c r="R154" s="224"/>
      <c r="S154" s="222"/>
      <c r="T154" s="222"/>
      <c r="U154" s="222"/>
      <c r="V154" s="222"/>
      <c r="W154" s="110"/>
    </row>
    <row r="155" spans="1:23">
      <c r="A155" s="28">
        <f>'1-συμβολαια'!A155</f>
        <v>0</v>
      </c>
      <c r="B155" s="60">
        <f>'1-συμβολαια'!B155</f>
        <v>0</v>
      </c>
      <c r="C155" s="246">
        <f>'1-συμβολαια'!C155</f>
        <v>0</v>
      </c>
      <c r="D155" s="32">
        <f>'1-συμβολαια'!D155</f>
        <v>0</v>
      </c>
      <c r="E155" s="38"/>
      <c r="F155" s="38"/>
      <c r="G155" s="38"/>
      <c r="H155" s="38"/>
      <c r="I155" s="38"/>
      <c r="J155" s="38"/>
      <c r="K155" s="17">
        <f>'1-συμβολαια'!N155</f>
        <v>0</v>
      </c>
      <c r="L155" s="17"/>
      <c r="M155" s="17">
        <f>'1-συμβολαια'!O155</f>
        <v>164</v>
      </c>
      <c r="N155" s="17">
        <f>'10-φπα'!E155</f>
        <v>39.36</v>
      </c>
      <c r="O155" s="17">
        <f>'11-χαρτόσ'!H155</f>
        <v>0</v>
      </c>
      <c r="P155" s="17">
        <f>'13-ντιΜιΧο'!BH155</f>
        <v>956</v>
      </c>
      <c r="Q155" s="17">
        <f>'13-ντιΜιΧο'!BI155</f>
        <v>229.44</v>
      </c>
      <c r="R155" s="224"/>
      <c r="S155" s="222"/>
      <c r="T155" s="222"/>
      <c r="U155" s="222"/>
      <c r="V155" s="222"/>
      <c r="W155" s="110"/>
    </row>
    <row r="156" spans="1:23">
      <c r="A156" s="28">
        <f>'1-συμβολαια'!A156</f>
        <v>0</v>
      </c>
      <c r="B156" s="60">
        <f>'1-συμβολαια'!B156</f>
        <v>0</v>
      </c>
      <c r="C156" s="246">
        <f>'1-συμβολαια'!C156</f>
        <v>0</v>
      </c>
      <c r="D156" s="32">
        <f>'1-συμβολαια'!D156</f>
        <v>0</v>
      </c>
      <c r="E156" s="38"/>
      <c r="F156" s="38"/>
      <c r="G156" s="38"/>
      <c r="H156" s="38"/>
      <c r="I156" s="38"/>
      <c r="J156" s="38"/>
      <c r="K156" s="17">
        <f>'1-συμβολαια'!N156</f>
        <v>0</v>
      </c>
      <c r="L156" s="17"/>
      <c r="M156" s="17">
        <f>'1-συμβολαια'!O156</f>
        <v>164</v>
      </c>
      <c r="N156" s="17">
        <f>'10-φπα'!E156</f>
        <v>39.36</v>
      </c>
      <c r="O156" s="17">
        <f>'11-χαρτόσ'!H156</f>
        <v>0</v>
      </c>
      <c r="P156" s="17">
        <f>'13-ντιΜιΧο'!BH156</f>
        <v>956</v>
      </c>
      <c r="Q156" s="17">
        <f>'13-ντιΜιΧο'!BI156</f>
        <v>229.44</v>
      </c>
      <c r="R156" s="224"/>
      <c r="S156" s="222"/>
      <c r="T156" s="222"/>
      <c r="U156" s="222"/>
      <c r="V156" s="222"/>
      <c r="W156" s="110"/>
    </row>
    <row r="157" spans="1:23">
      <c r="A157" s="28">
        <f>'1-συμβολαια'!A157</f>
        <v>0</v>
      </c>
      <c r="B157" s="60">
        <f>'1-συμβολαια'!B157</f>
        <v>0</v>
      </c>
      <c r="C157" s="246">
        <f>'1-συμβολαια'!C157</f>
        <v>0</v>
      </c>
      <c r="D157" s="32">
        <f>'1-συμβολαια'!D157</f>
        <v>0</v>
      </c>
      <c r="E157" s="38"/>
      <c r="F157" s="38"/>
      <c r="G157" s="38"/>
      <c r="H157" s="38"/>
      <c r="I157" s="38"/>
      <c r="J157" s="38"/>
      <c r="K157" s="17">
        <f>'1-συμβολαια'!N157</f>
        <v>0</v>
      </c>
      <c r="L157" s="17"/>
      <c r="M157" s="17">
        <f>'1-συμβολαια'!O157</f>
        <v>164</v>
      </c>
      <c r="N157" s="17">
        <f>'10-φπα'!E157</f>
        <v>39.36</v>
      </c>
      <c r="O157" s="17">
        <f>'11-χαρτόσ'!H157</f>
        <v>0</v>
      </c>
      <c r="P157" s="17">
        <f>'13-ντιΜιΧο'!BH157</f>
        <v>956</v>
      </c>
      <c r="Q157" s="17">
        <f>'13-ντιΜιΧο'!BI157</f>
        <v>229.44</v>
      </c>
      <c r="R157" s="224"/>
      <c r="S157" s="222"/>
      <c r="T157" s="222"/>
      <c r="U157" s="222"/>
      <c r="V157" s="222"/>
      <c r="W157" s="110"/>
    </row>
    <row r="158" spans="1:23">
      <c r="A158" s="28">
        <f>'1-συμβολαια'!A158</f>
        <v>0</v>
      </c>
      <c r="B158" s="60">
        <f>'1-συμβολαια'!B158</f>
        <v>0</v>
      </c>
      <c r="C158" s="246">
        <f>'1-συμβολαια'!C158</f>
        <v>0</v>
      </c>
      <c r="D158" s="32">
        <f>'1-συμβολαια'!D158</f>
        <v>0</v>
      </c>
      <c r="E158" s="38"/>
      <c r="F158" s="38"/>
      <c r="G158" s="38"/>
      <c r="H158" s="38"/>
      <c r="I158" s="38"/>
      <c r="J158" s="38"/>
      <c r="K158" s="17">
        <f>'1-συμβολαια'!N158</f>
        <v>0</v>
      </c>
      <c r="L158" s="17"/>
      <c r="M158" s="17">
        <f>'1-συμβολαια'!O158</f>
        <v>164</v>
      </c>
      <c r="N158" s="17">
        <f>'10-φπα'!E158</f>
        <v>39.36</v>
      </c>
      <c r="O158" s="17">
        <f>'11-χαρτόσ'!H158</f>
        <v>0</v>
      </c>
      <c r="P158" s="17">
        <f>'13-ντιΜιΧο'!BH158</f>
        <v>956</v>
      </c>
      <c r="Q158" s="17">
        <f>'13-ντιΜιΧο'!BI158</f>
        <v>229.44</v>
      </c>
      <c r="R158" s="224"/>
      <c r="S158" s="222"/>
      <c r="T158" s="222"/>
      <c r="U158" s="222"/>
      <c r="V158" s="222"/>
      <c r="W158" s="110"/>
    </row>
    <row r="159" spans="1:23">
      <c r="A159" s="28">
        <f>'1-συμβολαια'!A159</f>
        <v>0</v>
      </c>
      <c r="B159" s="60">
        <f>'1-συμβολαια'!B159</f>
        <v>0</v>
      </c>
      <c r="C159" s="246">
        <f>'1-συμβολαια'!C159</f>
        <v>0</v>
      </c>
      <c r="D159" s="32">
        <f>'1-συμβολαια'!D159</f>
        <v>0</v>
      </c>
      <c r="E159" s="38"/>
      <c r="F159" s="38"/>
      <c r="G159" s="38"/>
      <c r="H159" s="38"/>
      <c r="I159" s="38"/>
      <c r="J159" s="38"/>
      <c r="K159" s="17">
        <f>'1-συμβολαια'!N159</f>
        <v>0</v>
      </c>
      <c r="L159" s="17"/>
      <c r="M159" s="17">
        <f>'1-συμβολαια'!O159</f>
        <v>164</v>
      </c>
      <c r="N159" s="17">
        <f>'10-φπα'!E159</f>
        <v>39.36</v>
      </c>
      <c r="O159" s="17">
        <f>'11-χαρτόσ'!H159</f>
        <v>0</v>
      </c>
      <c r="P159" s="17">
        <f>'13-ντιΜιΧο'!BH159</f>
        <v>956</v>
      </c>
      <c r="Q159" s="17">
        <f>'13-ντιΜιΧο'!BI159</f>
        <v>229.44</v>
      </c>
      <c r="R159" s="224"/>
      <c r="S159" s="222"/>
      <c r="T159" s="222"/>
      <c r="U159" s="222"/>
      <c r="V159" s="222"/>
      <c r="W159" s="110"/>
    </row>
    <row r="160" spans="1:23">
      <c r="A160" s="28">
        <f>'1-συμβολαια'!A160</f>
        <v>0</v>
      </c>
      <c r="B160" s="60">
        <f>'1-συμβολαια'!B160</f>
        <v>0</v>
      </c>
      <c r="C160" s="246">
        <f>'1-συμβολαια'!C160</f>
        <v>0</v>
      </c>
      <c r="D160" s="32">
        <f>'1-συμβολαια'!D160</f>
        <v>0</v>
      </c>
      <c r="E160" s="38"/>
      <c r="F160" s="38"/>
      <c r="G160" s="38"/>
      <c r="H160" s="38"/>
      <c r="I160" s="38"/>
      <c r="J160" s="38"/>
      <c r="K160" s="17">
        <f>'1-συμβολαια'!N160</f>
        <v>0</v>
      </c>
      <c r="L160" s="17"/>
      <c r="M160" s="17">
        <f>'1-συμβολαια'!O160</f>
        <v>164</v>
      </c>
      <c r="N160" s="17">
        <f>'10-φπα'!E160</f>
        <v>39.36</v>
      </c>
      <c r="O160" s="17">
        <f>'11-χαρτόσ'!H160</f>
        <v>0</v>
      </c>
      <c r="P160" s="17">
        <f>'13-ντιΜιΧο'!BH160</f>
        <v>956</v>
      </c>
      <c r="Q160" s="17">
        <f>'13-ντιΜιΧο'!BI160</f>
        <v>229.44</v>
      </c>
      <c r="R160" s="224"/>
      <c r="S160" s="222"/>
      <c r="T160" s="222"/>
      <c r="U160" s="222"/>
      <c r="V160" s="222"/>
      <c r="W160" s="110"/>
    </row>
    <row r="161" spans="1:23">
      <c r="A161" s="28">
        <f>'1-συμβολαια'!A161</f>
        <v>0</v>
      </c>
      <c r="B161" s="60">
        <f>'1-συμβολαια'!B161</f>
        <v>0</v>
      </c>
      <c r="C161" s="246">
        <f>'1-συμβολαια'!C161</f>
        <v>0</v>
      </c>
      <c r="D161" s="32">
        <f>'1-συμβολαια'!D161</f>
        <v>0</v>
      </c>
      <c r="E161" s="38"/>
      <c r="F161" s="38"/>
      <c r="G161" s="38"/>
      <c r="H161" s="38"/>
      <c r="I161" s="38"/>
      <c r="J161" s="38"/>
      <c r="K161" s="17">
        <f>'1-συμβολαια'!N161</f>
        <v>0</v>
      </c>
      <c r="L161" s="17"/>
      <c r="M161" s="17">
        <f>'1-συμβολαια'!O161</f>
        <v>164</v>
      </c>
      <c r="N161" s="17">
        <f>'10-φπα'!E161</f>
        <v>39.36</v>
      </c>
      <c r="O161" s="17">
        <f>'11-χαρτόσ'!H161</f>
        <v>0</v>
      </c>
      <c r="P161" s="17">
        <f>'13-ντιΜιΧο'!BH161</f>
        <v>956</v>
      </c>
      <c r="Q161" s="17">
        <f>'13-ντιΜιΧο'!BI161</f>
        <v>229.44</v>
      </c>
      <c r="R161" s="224"/>
      <c r="S161" s="222"/>
      <c r="T161" s="222"/>
      <c r="U161" s="222"/>
      <c r="V161" s="222"/>
      <c r="W161" s="110"/>
    </row>
    <row r="162" spans="1:23">
      <c r="A162" s="28">
        <f>'1-συμβολαια'!A162</f>
        <v>0</v>
      </c>
      <c r="B162" s="60">
        <f>'1-συμβολαια'!B162</f>
        <v>0</v>
      </c>
      <c r="C162" s="246">
        <f>'1-συμβολαια'!C162</f>
        <v>0</v>
      </c>
      <c r="D162" s="32">
        <f>'1-συμβολαια'!D162</f>
        <v>0</v>
      </c>
      <c r="E162" s="38"/>
      <c r="F162" s="38"/>
      <c r="G162" s="38"/>
      <c r="H162" s="38"/>
      <c r="I162" s="38"/>
      <c r="J162" s="38"/>
      <c r="K162" s="17">
        <f>'1-συμβολαια'!N162</f>
        <v>0</v>
      </c>
      <c r="L162" s="17"/>
      <c r="M162" s="17">
        <f>'1-συμβολαια'!O162</f>
        <v>164</v>
      </c>
      <c r="N162" s="17">
        <f>'10-φπα'!E162</f>
        <v>39.36</v>
      </c>
      <c r="O162" s="17">
        <f>'11-χαρτόσ'!H162</f>
        <v>0</v>
      </c>
      <c r="P162" s="17">
        <f>'13-ντιΜιΧο'!BH162</f>
        <v>956</v>
      </c>
      <c r="Q162" s="17">
        <f>'13-ντιΜιΧο'!BI162</f>
        <v>229.44</v>
      </c>
      <c r="R162" s="224"/>
      <c r="S162" s="222"/>
      <c r="T162" s="222"/>
      <c r="U162" s="222"/>
      <c r="V162" s="222"/>
      <c r="W162" s="110"/>
    </row>
    <row r="163" spans="1:23">
      <c r="A163" s="28">
        <f>'1-συμβολαια'!A163</f>
        <v>0</v>
      </c>
      <c r="B163" s="60">
        <f>'1-συμβολαια'!B163</f>
        <v>0</v>
      </c>
      <c r="C163" s="246">
        <f>'1-συμβολαια'!C163</f>
        <v>0</v>
      </c>
      <c r="D163" s="32">
        <f>'1-συμβολαια'!D163</f>
        <v>0</v>
      </c>
      <c r="E163" s="38"/>
      <c r="F163" s="38"/>
      <c r="G163" s="38"/>
      <c r="H163" s="38"/>
      <c r="I163" s="38"/>
      <c r="J163" s="38"/>
      <c r="K163" s="17">
        <f>'1-συμβολαια'!N163</f>
        <v>0</v>
      </c>
      <c r="L163" s="17"/>
      <c r="M163" s="17">
        <f>'1-συμβολαια'!O163</f>
        <v>164</v>
      </c>
      <c r="N163" s="17">
        <f>'10-φπα'!E163</f>
        <v>39.36</v>
      </c>
      <c r="O163" s="17">
        <f>'11-χαρτόσ'!H163</f>
        <v>0</v>
      </c>
      <c r="P163" s="17">
        <f>'13-ντιΜιΧο'!BH163</f>
        <v>956</v>
      </c>
      <c r="Q163" s="17">
        <f>'13-ντιΜιΧο'!BI163</f>
        <v>229.44</v>
      </c>
      <c r="R163" s="224"/>
      <c r="S163" s="222"/>
      <c r="T163" s="222"/>
      <c r="U163" s="222"/>
      <c r="V163" s="222"/>
      <c r="W163" s="110"/>
    </row>
    <row r="164" spans="1:23">
      <c r="A164" s="28">
        <f>'1-συμβολαια'!A164</f>
        <v>0</v>
      </c>
      <c r="B164" s="60">
        <f>'1-συμβολαια'!B164</f>
        <v>0</v>
      </c>
      <c r="C164" s="246">
        <f>'1-συμβολαια'!C164</f>
        <v>0</v>
      </c>
      <c r="D164" s="32">
        <f>'1-συμβολαια'!D164</f>
        <v>0</v>
      </c>
      <c r="E164" s="38"/>
      <c r="F164" s="38"/>
      <c r="G164" s="38"/>
      <c r="H164" s="38"/>
      <c r="I164" s="38"/>
      <c r="J164" s="38"/>
      <c r="K164" s="17">
        <f>'1-συμβολαια'!N164</f>
        <v>0</v>
      </c>
      <c r="L164" s="17"/>
      <c r="M164" s="17">
        <f>'1-συμβολαια'!O164</f>
        <v>164</v>
      </c>
      <c r="N164" s="17">
        <f>'10-φπα'!E164</f>
        <v>39.36</v>
      </c>
      <c r="O164" s="17">
        <f>'11-χαρτόσ'!H164</f>
        <v>0</v>
      </c>
      <c r="P164" s="17">
        <f>'13-ντιΜιΧο'!BH164</f>
        <v>956</v>
      </c>
      <c r="Q164" s="17">
        <f>'13-ντιΜιΧο'!BI164</f>
        <v>229.44</v>
      </c>
      <c r="R164" s="224"/>
      <c r="S164" s="222"/>
      <c r="T164" s="222"/>
      <c r="U164" s="222"/>
      <c r="V164" s="222"/>
      <c r="W164" s="110"/>
    </row>
    <row r="165" spans="1:23">
      <c r="A165" s="28">
        <f>'1-συμβολαια'!A165</f>
        <v>0</v>
      </c>
      <c r="B165" s="60">
        <f>'1-συμβολαια'!B165</f>
        <v>0</v>
      </c>
      <c r="C165" s="246">
        <f>'1-συμβολαια'!C165</f>
        <v>0</v>
      </c>
      <c r="D165" s="32">
        <f>'1-συμβολαια'!D165</f>
        <v>0</v>
      </c>
      <c r="E165" s="38"/>
      <c r="F165" s="38"/>
      <c r="G165" s="38"/>
      <c r="H165" s="38"/>
      <c r="I165" s="38"/>
      <c r="J165" s="38"/>
      <c r="K165" s="17">
        <f>'1-συμβολαια'!N165</f>
        <v>0</v>
      </c>
      <c r="L165" s="17"/>
      <c r="M165" s="17">
        <f>'1-συμβολαια'!O165</f>
        <v>164</v>
      </c>
      <c r="N165" s="17">
        <f>'10-φπα'!E165</f>
        <v>39.36</v>
      </c>
      <c r="O165" s="17">
        <f>'11-χαρτόσ'!H165</f>
        <v>0</v>
      </c>
      <c r="P165" s="17">
        <f>'13-ντιΜιΧο'!BH165</f>
        <v>956</v>
      </c>
      <c r="Q165" s="17">
        <f>'13-ντιΜιΧο'!BI165</f>
        <v>229.44</v>
      </c>
      <c r="R165" s="224"/>
      <c r="S165" s="222"/>
      <c r="T165" s="222"/>
      <c r="U165" s="222"/>
      <c r="V165" s="222"/>
      <c r="W165" s="110"/>
    </row>
    <row r="166" spans="1:23">
      <c r="A166" s="28">
        <f>'1-συμβολαια'!A166</f>
        <v>0</v>
      </c>
      <c r="B166" s="60">
        <f>'1-συμβολαια'!B166</f>
        <v>0</v>
      </c>
      <c r="C166" s="246">
        <f>'1-συμβολαια'!C166</f>
        <v>0</v>
      </c>
      <c r="D166" s="32">
        <f>'1-συμβολαια'!D166</f>
        <v>0</v>
      </c>
      <c r="E166" s="38"/>
      <c r="F166" s="38"/>
      <c r="G166" s="38"/>
      <c r="H166" s="38"/>
      <c r="I166" s="38"/>
      <c r="J166" s="38"/>
      <c r="K166" s="17">
        <f>'1-συμβολαια'!N166</f>
        <v>0</v>
      </c>
      <c r="L166" s="17"/>
      <c r="M166" s="17">
        <f>'1-συμβολαια'!O166</f>
        <v>164</v>
      </c>
      <c r="N166" s="17">
        <f>'10-φπα'!E166</f>
        <v>39.36</v>
      </c>
      <c r="O166" s="17">
        <f>'11-χαρτόσ'!H166</f>
        <v>0</v>
      </c>
      <c r="P166" s="17">
        <f>'13-ντιΜιΧο'!BH166</f>
        <v>956</v>
      </c>
      <c r="Q166" s="17">
        <f>'13-ντιΜιΧο'!BI166</f>
        <v>229.44</v>
      </c>
      <c r="R166" s="224"/>
      <c r="S166" s="222"/>
      <c r="T166" s="222"/>
      <c r="U166" s="222"/>
      <c r="V166" s="222"/>
      <c r="W166" s="110"/>
    </row>
    <row r="167" spans="1:23">
      <c r="A167" s="28">
        <f>'1-συμβολαια'!A167</f>
        <v>0</v>
      </c>
      <c r="B167" s="60">
        <f>'1-συμβολαια'!B167</f>
        <v>0</v>
      </c>
      <c r="C167" s="246">
        <f>'1-συμβολαια'!C167</f>
        <v>0</v>
      </c>
      <c r="D167" s="32">
        <f>'1-συμβολαια'!D167</f>
        <v>0</v>
      </c>
      <c r="E167" s="38"/>
      <c r="F167" s="38"/>
      <c r="G167" s="38"/>
      <c r="H167" s="38"/>
      <c r="I167" s="38"/>
      <c r="J167" s="38"/>
      <c r="K167" s="17">
        <f>'1-συμβολαια'!N167</f>
        <v>0</v>
      </c>
      <c r="L167" s="17"/>
      <c r="M167" s="17">
        <f>'1-συμβολαια'!O167</f>
        <v>164</v>
      </c>
      <c r="N167" s="17">
        <f>'10-φπα'!E167</f>
        <v>39.36</v>
      </c>
      <c r="O167" s="17">
        <f>'11-χαρτόσ'!H167</f>
        <v>0</v>
      </c>
      <c r="P167" s="17">
        <f>'13-ντιΜιΧο'!BH167</f>
        <v>956</v>
      </c>
      <c r="Q167" s="17">
        <f>'13-ντιΜιΧο'!BI167</f>
        <v>229.44</v>
      </c>
      <c r="R167" s="224"/>
      <c r="S167" s="222"/>
      <c r="T167" s="222"/>
      <c r="U167" s="222"/>
      <c r="V167" s="222"/>
      <c r="W167" s="110"/>
    </row>
    <row r="168" spans="1:23">
      <c r="A168" s="28">
        <f>'1-συμβολαια'!A168</f>
        <v>0</v>
      </c>
      <c r="B168" s="60">
        <f>'1-συμβολαια'!B168</f>
        <v>0</v>
      </c>
      <c r="C168" s="246">
        <f>'1-συμβολαια'!C168</f>
        <v>0</v>
      </c>
      <c r="D168" s="32">
        <f>'1-συμβολαια'!D168</f>
        <v>0</v>
      </c>
      <c r="E168" s="38"/>
      <c r="F168" s="38"/>
      <c r="G168" s="38"/>
      <c r="H168" s="38"/>
      <c r="I168" s="38"/>
      <c r="J168" s="38"/>
      <c r="K168" s="17">
        <f>'1-συμβολαια'!N168</f>
        <v>0</v>
      </c>
      <c r="L168" s="17"/>
      <c r="M168" s="17">
        <f>'1-συμβολαια'!O168</f>
        <v>164</v>
      </c>
      <c r="N168" s="17">
        <f>'10-φπα'!E168</f>
        <v>39.36</v>
      </c>
      <c r="O168" s="17">
        <f>'11-χαρτόσ'!H168</f>
        <v>0</v>
      </c>
      <c r="P168" s="17">
        <f>'13-ντιΜιΧο'!BH168</f>
        <v>956</v>
      </c>
      <c r="Q168" s="17">
        <f>'13-ντιΜιΧο'!BI168</f>
        <v>229.44</v>
      </c>
      <c r="R168" s="224"/>
      <c r="S168" s="222"/>
      <c r="T168" s="222"/>
      <c r="U168" s="222"/>
      <c r="V168" s="222"/>
      <c r="W168" s="110"/>
    </row>
    <row r="169" spans="1:23">
      <c r="A169" s="28">
        <f>'1-συμβολαια'!A169</f>
        <v>0</v>
      </c>
      <c r="B169" s="60">
        <f>'1-συμβολαια'!B169</f>
        <v>0</v>
      </c>
      <c r="C169" s="246">
        <f>'1-συμβολαια'!C169</f>
        <v>0</v>
      </c>
      <c r="D169" s="32">
        <f>'1-συμβολαια'!D169</f>
        <v>0</v>
      </c>
      <c r="E169" s="38"/>
      <c r="F169" s="38"/>
      <c r="G169" s="38"/>
      <c r="H169" s="38"/>
      <c r="I169" s="38"/>
      <c r="J169" s="38"/>
      <c r="K169" s="17">
        <f>'1-συμβολαια'!N169</f>
        <v>0</v>
      </c>
      <c r="L169" s="17"/>
      <c r="M169" s="17">
        <f>'1-συμβολαια'!O169</f>
        <v>164</v>
      </c>
      <c r="N169" s="17">
        <f>'10-φπα'!E169</f>
        <v>39.36</v>
      </c>
      <c r="O169" s="17">
        <f>'11-χαρτόσ'!H169</f>
        <v>0</v>
      </c>
      <c r="P169" s="17">
        <f>'13-ντιΜιΧο'!BH169</f>
        <v>956</v>
      </c>
      <c r="Q169" s="17">
        <f>'13-ντιΜιΧο'!BI169</f>
        <v>229.44</v>
      </c>
      <c r="R169" s="224"/>
      <c r="S169" s="222"/>
      <c r="T169" s="222"/>
      <c r="U169" s="222"/>
      <c r="V169" s="222"/>
      <c r="W169" s="110"/>
    </row>
    <row r="170" spans="1:23">
      <c r="A170" s="28">
        <f>'1-συμβολαια'!A170</f>
        <v>0</v>
      </c>
      <c r="B170" s="60">
        <f>'1-συμβολαια'!B170</f>
        <v>0</v>
      </c>
      <c r="C170" s="246">
        <f>'1-συμβολαια'!C170</f>
        <v>0</v>
      </c>
      <c r="D170" s="32">
        <f>'1-συμβολαια'!D170</f>
        <v>0</v>
      </c>
      <c r="E170" s="38"/>
      <c r="F170" s="38"/>
      <c r="G170" s="38"/>
      <c r="H170" s="38"/>
      <c r="I170" s="38"/>
      <c r="J170" s="38"/>
      <c r="K170" s="17">
        <f>'1-συμβολαια'!N170</f>
        <v>0</v>
      </c>
      <c r="L170" s="17"/>
      <c r="M170" s="17">
        <f>'1-συμβολαια'!O170</f>
        <v>164</v>
      </c>
      <c r="N170" s="17">
        <f>'10-φπα'!E170</f>
        <v>39.36</v>
      </c>
      <c r="O170" s="17">
        <f>'11-χαρτόσ'!H170</f>
        <v>0</v>
      </c>
      <c r="P170" s="17">
        <f>'13-ντιΜιΧο'!BH170</f>
        <v>956</v>
      </c>
      <c r="Q170" s="17">
        <f>'13-ντιΜιΧο'!BI170</f>
        <v>229.44</v>
      </c>
      <c r="R170" s="224"/>
      <c r="S170" s="222"/>
      <c r="T170" s="222"/>
      <c r="U170" s="222"/>
      <c r="V170" s="222"/>
      <c r="W170" s="110"/>
    </row>
    <row r="171" spans="1:23">
      <c r="A171" s="28">
        <f>'1-συμβολαια'!A171</f>
        <v>0</v>
      </c>
      <c r="B171" s="60">
        <f>'1-συμβολαια'!B171</f>
        <v>0</v>
      </c>
      <c r="C171" s="246">
        <f>'1-συμβολαια'!C171</f>
        <v>0</v>
      </c>
      <c r="D171" s="32">
        <f>'1-συμβολαια'!D171</f>
        <v>0</v>
      </c>
      <c r="E171" s="38"/>
      <c r="F171" s="38"/>
      <c r="G171" s="38"/>
      <c r="H171" s="38"/>
      <c r="I171" s="38"/>
      <c r="J171" s="38"/>
      <c r="K171" s="17">
        <f>'1-συμβολαια'!N171</f>
        <v>0</v>
      </c>
      <c r="L171" s="17"/>
      <c r="M171" s="17">
        <f>'1-συμβολαια'!O171</f>
        <v>164</v>
      </c>
      <c r="N171" s="17">
        <f>'10-φπα'!E171</f>
        <v>39.36</v>
      </c>
      <c r="O171" s="17">
        <f>'11-χαρτόσ'!H171</f>
        <v>0</v>
      </c>
      <c r="P171" s="17">
        <f>'13-ντιΜιΧο'!BH171</f>
        <v>956</v>
      </c>
      <c r="Q171" s="17">
        <f>'13-ντιΜιΧο'!BI171</f>
        <v>229.44</v>
      </c>
      <c r="R171" s="224"/>
      <c r="S171" s="222"/>
      <c r="T171" s="222"/>
      <c r="U171" s="222"/>
      <c r="V171" s="222"/>
      <c r="W171" s="110"/>
    </row>
    <row r="172" spans="1:23">
      <c r="A172" s="28">
        <f>'1-συμβολαια'!A172</f>
        <v>0</v>
      </c>
      <c r="B172" s="60">
        <f>'1-συμβολαια'!B172</f>
        <v>0</v>
      </c>
      <c r="C172" s="246">
        <f>'1-συμβολαια'!C172</f>
        <v>0</v>
      </c>
      <c r="D172" s="32">
        <f>'1-συμβολαια'!D172</f>
        <v>0</v>
      </c>
      <c r="E172" s="38"/>
      <c r="F172" s="38"/>
      <c r="G172" s="38"/>
      <c r="H172" s="38"/>
      <c r="I172" s="38"/>
      <c r="J172" s="38"/>
      <c r="K172" s="17">
        <f>'1-συμβολαια'!N172</f>
        <v>0</v>
      </c>
      <c r="L172" s="17"/>
      <c r="M172" s="17">
        <f>'1-συμβολαια'!O172</f>
        <v>164</v>
      </c>
      <c r="N172" s="17">
        <f>'10-φπα'!E172</f>
        <v>39.36</v>
      </c>
      <c r="O172" s="17">
        <f>'11-χαρτόσ'!H172</f>
        <v>0</v>
      </c>
      <c r="P172" s="17">
        <f>'13-ντιΜιΧο'!BH172</f>
        <v>956</v>
      </c>
      <c r="Q172" s="17">
        <f>'13-ντιΜιΧο'!BI172</f>
        <v>229.44</v>
      </c>
      <c r="R172" s="224"/>
      <c r="S172" s="222"/>
      <c r="T172" s="222"/>
      <c r="U172" s="222"/>
      <c r="V172" s="222"/>
      <c r="W172" s="110"/>
    </row>
    <row r="173" spans="1:23">
      <c r="A173" s="28">
        <f>'1-συμβολαια'!A173</f>
        <v>0</v>
      </c>
      <c r="B173" s="60">
        <f>'1-συμβολαια'!B173</f>
        <v>0</v>
      </c>
      <c r="C173" s="246">
        <f>'1-συμβολαια'!C173</f>
        <v>0</v>
      </c>
      <c r="D173" s="32">
        <f>'1-συμβολαια'!D173</f>
        <v>0</v>
      </c>
      <c r="E173" s="38"/>
      <c r="F173" s="38"/>
      <c r="G173" s="38"/>
      <c r="H173" s="38"/>
      <c r="I173" s="38"/>
      <c r="J173" s="38"/>
      <c r="K173" s="17">
        <f>'1-συμβολαια'!N173</f>
        <v>0</v>
      </c>
      <c r="L173" s="17"/>
      <c r="M173" s="17">
        <f>'1-συμβολαια'!O173</f>
        <v>164</v>
      </c>
      <c r="N173" s="17">
        <f>'10-φπα'!E173</f>
        <v>39.36</v>
      </c>
      <c r="O173" s="17">
        <f>'11-χαρτόσ'!H173</f>
        <v>0</v>
      </c>
      <c r="P173" s="17">
        <f>'13-ντιΜιΧο'!BH173</f>
        <v>926</v>
      </c>
      <c r="Q173" s="17">
        <f>'13-ντιΜιΧο'!BI173</f>
        <v>222.23999999999998</v>
      </c>
      <c r="R173" s="224"/>
      <c r="S173" s="222"/>
      <c r="T173" s="222"/>
      <c r="U173" s="222"/>
      <c r="V173" s="222"/>
      <c r="W173" s="110"/>
    </row>
    <row r="174" spans="1:23">
      <c r="A174" s="485" t="s">
        <v>57</v>
      </c>
      <c r="B174" s="485"/>
      <c r="C174" s="485"/>
      <c r="D174" s="485"/>
      <c r="E174" s="11">
        <f t="shared" ref="E174:V174" si="0">SUM(E3:E173)</f>
        <v>0</v>
      </c>
      <c r="F174" s="11">
        <f t="shared" si="0"/>
        <v>0</v>
      </c>
      <c r="G174" s="11">
        <f t="shared" si="0"/>
        <v>0</v>
      </c>
      <c r="H174" s="11">
        <f t="shared" si="0"/>
        <v>0</v>
      </c>
      <c r="I174" s="11">
        <f t="shared" si="0"/>
        <v>0</v>
      </c>
      <c r="J174" s="11">
        <f t="shared" si="0"/>
        <v>0</v>
      </c>
      <c r="K174" s="11">
        <f t="shared" si="0"/>
        <v>0</v>
      </c>
      <c r="L174" s="11">
        <f t="shared" si="0"/>
        <v>0</v>
      </c>
      <c r="M174" s="11">
        <f t="shared" si="0"/>
        <v>28044</v>
      </c>
      <c r="N174" s="11">
        <f t="shared" si="0"/>
        <v>6730.5599999999822</v>
      </c>
      <c r="O174" s="11">
        <f t="shared" si="0"/>
        <v>0</v>
      </c>
      <c r="P174" s="11">
        <f t="shared" si="0"/>
        <v>163446</v>
      </c>
      <c r="Q174" s="11">
        <f t="shared" si="0"/>
        <v>38913.119999999974</v>
      </c>
      <c r="R174" s="119">
        <f t="shared" si="0"/>
        <v>0</v>
      </c>
      <c r="S174" s="119">
        <f t="shared" si="0"/>
        <v>0</v>
      </c>
      <c r="T174" s="119"/>
      <c r="U174" s="119"/>
      <c r="V174" s="119">
        <f t="shared" si="0"/>
        <v>0</v>
      </c>
      <c r="W174" s="230"/>
    </row>
    <row r="176" spans="1:23" ht="15.75" customHeight="1">
      <c r="E176" s="84"/>
      <c r="F176" s="84"/>
      <c r="G176" s="84"/>
      <c r="H176" s="84"/>
      <c r="I176" s="84"/>
      <c r="J176" s="84"/>
      <c r="K176" s="85">
        <f>E174+G174+K174</f>
        <v>0</v>
      </c>
      <c r="R176" s="2"/>
      <c r="S176" s="2"/>
      <c r="T176" s="2"/>
      <c r="U176" s="2"/>
    </row>
    <row r="177" spans="1:27">
      <c r="S177" s="120"/>
      <c r="T177" s="120"/>
      <c r="U177" s="120"/>
      <c r="V177" s="120"/>
      <c r="W177" s="120"/>
      <c r="X177" s="120"/>
      <c r="Y177" s="120"/>
      <c r="Z177" s="120"/>
      <c r="AA177" s="120"/>
    </row>
    <row r="178" spans="1:27">
      <c r="S178" s="120"/>
      <c r="T178" s="120"/>
      <c r="U178" s="120"/>
      <c r="V178" s="120"/>
      <c r="W178" s="120"/>
      <c r="X178" s="120"/>
      <c r="Y178" s="120"/>
      <c r="Z178" s="120"/>
      <c r="AA178" s="120"/>
    </row>
    <row r="179" spans="1:27" s="5" customFormat="1">
      <c r="A179" s="75"/>
      <c r="B179" s="189"/>
      <c r="C179" s="190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</row>
    <row r="180" spans="1:27" s="5" customFormat="1">
      <c r="A180" s="75"/>
      <c r="B180" s="189"/>
      <c r="C180" s="232" t="s">
        <v>244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</row>
    <row r="181" spans="1:27" s="5" customFormat="1">
      <c r="A181" s="75"/>
      <c r="B181" s="189"/>
      <c r="C181" s="233" t="s">
        <v>245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91"/>
      <c r="S181" s="120"/>
      <c r="T181" s="120"/>
      <c r="U181" s="120"/>
      <c r="V181" s="120"/>
      <c r="W181" s="120"/>
      <c r="X181" s="120"/>
      <c r="Y181" s="120"/>
      <c r="Z181" s="120"/>
      <c r="AA181" s="120"/>
    </row>
    <row r="182" spans="1:27" s="5" customFormat="1">
      <c r="A182" s="75"/>
      <c r="B182" s="189"/>
      <c r="C182" s="190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91"/>
      <c r="S182" s="120"/>
      <c r="T182" s="120"/>
      <c r="U182" s="120"/>
      <c r="V182" s="120"/>
      <c r="W182" s="120"/>
      <c r="X182" s="120"/>
      <c r="Y182" s="120"/>
      <c r="Z182" s="120"/>
      <c r="AA182" s="120"/>
    </row>
    <row r="183" spans="1:27" s="5" customFormat="1">
      <c r="A183" s="75"/>
      <c r="B183" s="189"/>
      <c r="C183" s="190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91"/>
      <c r="S183" s="120"/>
      <c r="T183" s="120"/>
      <c r="U183" s="120"/>
      <c r="V183" s="120"/>
      <c r="W183" s="120"/>
      <c r="X183" s="120"/>
      <c r="Y183" s="120"/>
      <c r="Z183" s="120"/>
      <c r="AA183" s="120"/>
    </row>
    <row r="184" spans="1:27">
      <c r="S184" s="120"/>
      <c r="T184" s="120"/>
      <c r="U184" s="120"/>
      <c r="V184" s="120"/>
      <c r="W184" s="120"/>
      <c r="X184" s="120"/>
      <c r="Y184" s="120"/>
      <c r="Z184" s="120"/>
      <c r="AA184" s="120"/>
    </row>
  </sheetData>
  <mergeCells count="13">
    <mergeCell ref="E1:F1"/>
    <mergeCell ref="G1:H1"/>
    <mergeCell ref="I1:J1"/>
    <mergeCell ref="A174:D174"/>
    <mergeCell ref="A1:A2"/>
    <mergeCell ref="B1:B2"/>
    <mergeCell ref="C1:C2"/>
    <mergeCell ref="D1:D2"/>
    <mergeCell ref="R1:W1"/>
    <mergeCell ref="R2:V2"/>
    <mergeCell ref="M1:Q1"/>
    <mergeCell ref="L1:L2"/>
    <mergeCell ref="K1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pane ySplit="2" topLeftCell="A146" activePane="bottomLeft" state="frozen"/>
      <selection pane="bottomLeft" activeCell="D184" sqref="D184"/>
    </sheetView>
  </sheetViews>
  <sheetFormatPr defaultRowHeight="11.25"/>
  <cols>
    <col min="1" max="1" width="8.140625" style="8" bestFit="1" customWidth="1"/>
    <col min="2" max="2" width="5.7109375" style="8" bestFit="1" customWidth="1"/>
    <col min="3" max="3" width="35.28515625" style="131" customWidth="1"/>
    <col min="4" max="4" width="17" style="3" customWidth="1"/>
    <col min="5" max="5" width="9.28515625" style="2" customWidth="1"/>
    <col min="6" max="6" width="7.5703125" style="2" bestFit="1" customWidth="1"/>
    <col min="7" max="7" width="9.42578125" style="2" bestFit="1" customWidth="1"/>
    <col min="8" max="8" width="15" style="2" customWidth="1"/>
    <col min="9" max="9" width="9.85546875" style="2" customWidth="1"/>
    <col min="10" max="10" width="11.140625" style="3" bestFit="1" customWidth="1"/>
    <col min="11" max="11" width="9.42578125" style="3" bestFit="1" customWidth="1"/>
    <col min="12" max="16384" width="9.140625" style="3"/>
  </cols>
  <sheetData>
    <row r="1" spans="1:10" ht="15.75">
      <c r="A1" s="493" t="s">
        <v>110</v>
      </c>
      <c r="B1" s="493"/>
      <c r="C1" s="493"/>
      <c r="D1" s="493"/>
      <c r="E1" s="493"/>
      <c r="F1" s="493"/>
      <c r="G1" s="493"/>
      <c r="H1" s="493"/>
      <c r="I1" s="493"/>
    </row>
    <row r="2" spans="1:10" s="62" customFormat="1" ht="32.25" thickBot="1">
      <c r="A2" s="127" t="s">
        <v>1</v>
      </c>
      <c r="B2" s="126" t="s">
        <v>106</v>
      </c>
      <c r="C2" s="138" t="s">
        <v>0</v>
      </c>
      <c r="D2" s="63" t="s">
        <v>7</v>
      </c>
      <c r="E2" s="86" t="s">
        <v>6</v>
      </c>
      <c r="F2" s="87" t="s">
        <v>5</v>
      </c>
      <c r="G2" s="88" t="s">
        <v>96</v>
      </c>
      <c r="H2" s="113" t="s">
        <v>95</v>
      </c>
      <c r="I2" s="89" t="s">
        <v>91</v>
      </c>
      <c r="J2" s="238"/>
    </row>
    <row r="3" spans="1:10" s="5" customFormat="1">
      <c r="A3" s="60">
        <f>'1-συμβολαια'!A3</f>
        <v>0</v>
      </c>
      <c r="B3" s="60">
        <f>'1-συμβολαια'!B3</f>
        <v>0</v>
      </c>
      <c r="C3" s="136">
        <f>'1-συμβολαια'!C3</f>
        <v>0</v>
      </c>
      <c r="D3" s="61">
        <f>'1-συμβολαια'!D3</f>
        <v>0</v>
      </c>
      <c r="E3" s="43">
        <f>'14-βιβλΕσ'!E3</f>
        <v>0</v>
      </c>
      <c r="F3" s="43">
        <f>'14-βιβλΕσ'!G3</f>
        <v>0</v>
      </c>
      <c r="G3" s="43">
        <f>'14-βιβλΕσ'!I3</f>
        <v>0</v>
      </c>
      <c r="H3" s="17">
        <f>'14-βιβλΕσ'!K3</f>
        <v>0</v>
      </c>
      <c r="I3" s="17">
        <f>'14-βιβλΕσ'!L3</f>
        <v>0</v>
      </c>
    </row>
    <row r="4" spans="1:10" s="5" customFormat="1">
      <c r="A4" s="60">
        <f>'1-συμβολαια'!A4</f>
        <v>0</v>
      </c>
      <c r="B4" s="60">
        <f>'1-συμβολαια'!B4</f>
        <v>0</v>
      </c>
      <c r="C4" s="136">
        <f>'1-συμβολαια'!C4</f>
        <v>0</v>
      </c>
      <c r="D4" s="61">
        <f>'1-συμβολαια'!D4</f>
        <v>0</v>
      </c>
      <c r="E4" s="43">
        <f>'14-βιβλΕσ'!E4</f>
        <v>0</v>
      </c>
      <c r="F4" s="43">
        <f>'14-βιβλΕσ'!G4</f>
        <v>0</v>
      </c>
      <c r="G4" s="43">
        <f>'14-βιβλΕσ'!I4</f>
        <v>0</v>
      </c>
      <c r="H4" s="17">
        <f>'14-βιβλΕσ'!K4</f>
        <v>0</v>
      </c>
      <c r="I4" s="17">
        <f>'14-βιβλΕσ'!L4</f>
        <v>0</v>
      </c>
    </row>
    <row r="5" spans="1:10" s="5" customFormat="1">
      <c r="A5" s="60">
        <f>'1-συμβολαια'!A5</f>
        <v>0</v>
      </c>
      <c r="B5" s="60">
        <f>'1-συμβολαια'!B5</f>
        <v>0</v>
      </c>
      <c r="C5" s="136">
        <f>'1-συμβολαια'!C5</f>
        <v>0</v>
      </c>
      <c r="D5" s="61">
        <f>'1-συμβολαια'!D5</f>
        <v>0</v>
      </c>
      <c r="E5" s="43">
        <f>'14-βιβλΕσ'!E5</f>
        <v>0</v>
      </c>
      <c r="F5" s="43">
        <f>'14-βιβλΕσ'!G5</f>
        <v>0</v>
      </c>
      <c r="G5" s="43">
        <f>'14-βιβλΕσ'!I5</f>
        <v>0</v>
      </c>
      <c r="H5" s="17">
        <f>'14-βιβλΕσ'!K5</f>
        <v>0</v>
      </c>
      <c r="I5" s="17">
        <f>'14-βιβλΕσ'!L5</f>
        <v>0</v>
      </c>
      <c r="J5" s="75"/>
    </row>
    <row r="6" spans="1:10" s="5" customFormat="1">
      <c r="A6" s="60">
        <f>'1-συμβολαια'!A6</f>
        <v>0</v>
      </c>
      <c r="B6" s="60">
        <f>'1-συμβολαια'!B6</f>
        <v>0</v>
      </c>
      <c r="C6" s="136">
        <f>'1-συμβολαια'!C6</f>
        <v>0</v>
      </c>
      <c r="D6" s="61">
        <f>'1-συμβολαια'!D6</f>
        <v>0</v>
      </c>
      <c r="E6" s="43">
        <f>'14-βιβλΕσ'!E6</f>
        <v>0</v>
      </c>
      <c r="F6" s="43">
        <f>'14-βιβλΕσ'!G6</f>
        <v>0</v>
      </c>
      <c r="G6" s="43">
        <f>'14-βιβλΕσ'!I6</f>
        <v>0</v>
      </c>
      <c r="H6" s="17">
        <f>'14-βιβλΕσ'!K6</f>
        <v>0</v>
      </c>
      <c r="I6" s="17">
        <f>'14-βιβλΕσ'!L6</f>
        <v>0</v>
      </c>
      <c r="J6" s="4"/>
    </row>
    <row r="7" spans="1:10" s="5" customFormat="1">
      <c r="A7" s="60">
        <f>'1-συμβολαια'!A7</f>
        <v>0</v>
      </c>
      <c r="B7" s="60">
        <f>'1-συμβολαια'!B7</f>
        <v>0</v>
      </c>
      <c r="C7" s="136">
        <f>'1-συμβολαια'!C7</f>
        <v>0</v>
      </c>
      <c r="D7" s="61">
        <f>'1-συμβολαια'!D7</f>
        <v>0</v>
      </c>
      <c r="E7" s="43">
        <f>'14-βιβλΕσ'!E7</f>
        <v>0</v>
      </c>
      <c r="F7" s="43">
        <f>'14-βιβλΕσ'!G7</f>
        <v>0</v>
      </c>
      <c r="G7" s="43">
        <f>'14-βιβλΕσ'!I7</f>
        <v>0</v>
      </c>
      <c r="H7" s="17">
        <f>'14-βιβλΕσ'!K7</f>
        <v>0</v>
      </c>
      <c r="I7" s="17">
        <f>'14-βιβλΕσ'!L7</f>
        <v>0</v>
      </c>
      <c r="J7" s="4"/>
    </row>
    <row r="8" spans="1:10" s="5" customFormat="1">
      <c r="A8" s="60">
        <f>'1-συμβολαια'!A8</f>
        <v>0</v>
      </c>
      <c r="B8" s="60">
        <f>'1-συμβολαια'!B8</f>
        <v>0</v>
      </c>
      <c r="C8" s="136">
        <f>'1-συμβολαια'!C8</f>
        <v>0</v>
      </c>
      <c r="D8" s="61">
        <f>'1-συμβολαια'!D8</f>
        <v>0</v>
      </c>
      <c r="E8" s="43">
        <f>'14-βιβλΕσ'!E8</f>
        <v>0</v>
      </c>
      <c r="F8" s="43">
        <f>'14-βιβλΕσ'!G8</f>
        <v>0</v>
      </c>
      <c r="G8" s="43">
        <f>'14-βιβλΕσ'!I8</f>
        <v>0</v>
      </c>
      <c r="H8" s="17">
        <f>'14-βιβλΕσ'!K8</f>
        <v>0</v>
      </c>
      <c r="I8" s="17">
        <f>'14-βιβλΕσ'!L8</f>
        <v>0</v>
      </c>
      <c r="J8" s="4"/>
    </row>
    <row r="9" spans="1:10" s="5" customFormat="1">
      <c r="A9" s="60">
        <f>'1-συμβολαια'!A9</f>
        <v>0</v>
      </c>
      <c r="B9" s="60">
        <f>'1-συμβολαια'!B9</f>
        <v>0</v>
      </c>
      <c r="C9" s="136">
        <f>'1-συμβολαια'!C9</f>
        <v>0</v>
      </c>
      <c r="D9" s="61">
        <f>'1-συμβολαια'!D9</f>
        <v>0</v>
      </c>
      <c r="E9" s="43">
        <f>'14-βιβλΕσ'!E9</f>
        <v>0</v>
      </c>
      <c r="F9" s="43">
        <f>'14-βιβλΕσ'!G9</f>
        <v>0</v>
      </c>
      <c r="G9" s="43">
        <f>'14-βιβλΕσ'!I9</f>
        <v>0</v>
      </c>
      <c r="H9" s="17">
        <f>'14-βιβλΕσ'!K9</f>
        <v>0</v>
      </c>
      <c r="I9" s="17">
        <f>'14-βιβλΕσ'!L9</f>
        <v>0</v>
      </c>
      <c r="J9" s="4"/>
    </row>
    <row r="10" spans="1:10" s="5" customFormat="1">
      <c r="A10" s="60">
        <f>'1-συμβολαια'!A10</f>
        <v>0</v>
      </c>
      <c r="B10" s="60">
        <f>'1-συμβολαια'!B10</f>
        <v>0</v>
      </c>
      <c r="C10" s="136">
        <f>'1-συμβολαια'!C10</f>
        <v>0</v>
      </c>
      <c r="D10" s="61">
        <f>'1-συμβολαια'!D10</f>
        <v>0</v>
      </c>
      <c r="E10" s="43">
        <f>'14-βιβλΕσ'!E10</f>
        <v>0</v>
      </c>
      <c r="F10" s="43">
        <f>'14-βιβλΕσ'!G10</f>
        <v>0</v>
      </c>
      <c r="G10" s="43">
        <f>'14-βιβλΕσ'!I10</f>
        <v>0</v>
      </c>
      <c r="H10" s="17">
        <f>'14-βιβλΕσ'!K10</f>
        <v>0</v>
      </c>
      <c r="I10" s="17">
        <f>'14-βιβλΕσ'!L10</f>
        <v>0</v>
      </c>
      <c r="J10" s="4"/>
    </row>
    <row r="11" spans="1:10" s="5" customFormat="1">
      <c r="A11" s="60">
        <f>'1-συμβολαια'!A11</f>
        <v>0</v>
      </c>
      <c r="B11" s="60">
        <f>'1-συμβολαια'!B11</f>
        <v>0</v>
      </c>
      <c r="C11" s="136">
        <f>'1-συμβολαια'!C11</f>
        <v>0</v>
      </c>
      <c r="D11" s="61">
        <f>'1-συμβολαια'!D11</f>
        <v>0</v>
      </c>
      <c r="E11" s="43">
        <f>'14-βιβλΕσ'!E11</f>
        <v>0</v>
      </c>
      <c r="F11" s="43">
        <f>'14-βιβλΕσ'!G11</f>
        <v>0</v>
      </c>
      <c r="G11" s="43">
        <f>'14-βιβλΕσ'!I11</f>
        <v>0</v>
      </c>
      <c r="H11" s="17">
        <f>'14-βιβλΕσ'!K11</f>
        <v>0</v>
      </c>
      <c r="I11" s="17">
        <f>'14-βιβλΕσ'!L11</f>
        <v>0</v>
      </c>
      <c r="J11" s="4"/>
    </row>
    <row r="12" spans="1:10" s="5" customFormat="1">
      <c r="A12" s="60">
        <f>'1-συμβολαια'!A12</f>
        <v>0</v>
      </c>
      <c r="B12" s="60">
        <f>'1-συμβολαια'!B12</f>
        <v>0</v>
      </c>
      <c r="C12" s="136">
        <f>'1-συμβολαια'!C12</f>
        <v>0</v>
      </c>
      <c r="D12" s="61">
        <f>'1-συμβολαια'!D12</f>
        <v>0</v>
      </c>
      <c r="E12" s="43">
        <f>'14-βιβλΕσ'!E12</f>
        <v>0</v>
      </c>
      <c r="F12" s="43">
        <f>'14-βιβλΕσ'!G12</f>
        <v>0</v>
      </c>
      <c r="G12" s="43">
        <f>'14-βιβλΕσ'!I12</f>
        <v>0</v>
      </c>
      <c r="H12" s="17">
        <f>'14-βιβλΕσ'!K12</f>
        <v>0</v>
      </c>
      <c r="I12" s="17">
        <f>'14-βιβλΕσ'!L12</f>
        <v>0</v>
      </c>
      <c r="J12" s="4"/>
    </row>
    <row r="13" spans="1:10">
      <c r="A13" s="60">
        <f>'1-συμβολαια'!A13</f>
        <v>0</v>
      </c>
      <c r="B13" s="60">
        <f>'1-συμβολαια'!B13</f>
        <v>0</v>
      </c>
      <c r="C13" s="136">
        <f>'1-συμβολαια'!C13</f>
        <v>0</v>
      </c>
      <c r="D13" s="32">
        <f>'1-συμβολαια'!D13</f>
        <v>0</v>
      </c>
      <c r="E13" s="43">
        <f>'14-βιβλΕσ'!E13</f>
        <v>0</v>
      </c>
      <c r="F13" s="43">
        <f>'14-βιβλΕσ'!G13</f>
        <v>0</v>
      </c>
      <c r="G13" s="43">
        <f>'14-βιβλΕσ'!I13</f>
        <v>0</v>
      </c>
      <c r="H13" s="17">
        <f>'14-βιβλΕσ'!K13</f>
        <v>0</v>
      </c>
      <c r="I13" s="17">
        <f>'14-βιβλΕσ'!L13</f>
        <v>0</v>
      </c>
      <c r="J13" s="2"/>
    </row>
    <row r="14" spans="1:10">
      <c r="A14" s="60">
        <f>'1-συμβολαια'!A14</f>
        <v>0</v>
      </c>
      <c r="B14" s="60">
        <f>'1-συμβολαια'!B14</f>
        <v>0</v>
      </c>
      <c r="C14" s="136">
        <f>'1-συμβολαια'!C14</f>
        <v>0</v>
      </c>
      <c r="D14" s="32">
        <f>'1-συμβολαια'!D14</f>
        <v>0</v>
      </c>
      <c r="E14" s="43">
        <f>'14-βιβλΕσ'!E14</f>
        <v>0</v>
      </c>
      <c r="F14" s="43">
        <f>'14-βιβλΕσ'!G14</f>
        <v>0</v>
      </c>
      <c r="G14" s="43">
        <f>'14-βιβλΕσ'!I14</f>
        <v>0</v>
      </c>
      <c r="H14" s="17">
        <f>'14-βιβλΕσ'!K14</f>
        <v>0</v>
      </c>
      <c r="I14" s="17">
        <f>'14-βιβλΕσ'!L14</f>
        <v>0</v>
      </c>
      <c r="J14" s="2"/>
    </row>
    <row r="15" spans="1:10">
      <c r="A15" s="60">
        <f>'1-συμβολαια'!A15</f>
        <v>0</v>
      </c>
      <c r="B15" s="60">
        <f>'1-συμβολαια'!B15</f>
        <v>0</v>
      </c>
      <c r="C15" s="136">
        <f>'1-συμβολαια'!C15</f>
        <v>0</v>
      </c>
      <c r="D15" s="32">
        <f>'1-συμβολαια'!D15</f>
        <v>0</v>
      </c>
      <c r="E15" s="43">
        <f>'14-βιβλΕσ'!E15</f>
        <v>0</v>
      </c>
      <c r="F15" s="43">
        <f>'14-βιβλΕσ'!G15</f>
        <v>0</v>
      </c>
      <c r="G15" s="43">
        <f>'14-βιβλΕσ'!I15</f>
        <v>0</v>
      </c>
      <c r="H15" s="17">
        <f>'14-βιβλΕσ'!K15</f>
        <v>0</v>
      </c>
      <c r="I15" s="17">
        <f>'14-βιβλΕσ'!L15</f>
        <v>0</v>
      </c>
      <c r="J15" s="2"/>
    </row>
    <row r="16" spans="1:10">
      <c r="A16" s="60">
        <f>'1-συμβολαια'!A16</f>
        <v>0</v>
      </c>
      <c r="B16" s="60">
        <f>'1-συμβολαια'!B16</f>
        <v>0</v>
      </c>
      <c r="C16" s="136">
        <f>'1-συμβολαια'!C16</f>
        <v>0</v>
      </c>
      <c r="D16" s="32">
        <f>'1-συμβολαια'!D16</f>
        <v>0</v>
      </c>
      <c r="E16" s="43">
        <f>'14-βιβλΕσ'!E16</f>
        <v>0</v>
      </c>
      <c r="F16" s="43">
        <f>'14-βιβλΕσ'!G16</f>
        <v>0</v>
      </c>
      <c r="G16" s="43">
        <f>'14-βιβλΕσ'!I16</f>
        <v>0</v>
      </c>
      <c r="H16" s="17">
        <f>'14-βιβλΕσ'!K16</f>
        <v>0</v>
      </c>
      <c r="I16" s="17">
        <f>'14-βιβλΕσ'!L16</f>
        <v>0</v>
      </c>
      <c r="J16" s="2"/>
    </row>
    <row r="17" spans="1:11">
      <c r="A17" s="60">
        <f>'1-συμβολαια'!A17</f>
        <v>0</v>
      </c>
      <c r="B17" s="60">
        <f>'1-συμβολαια'!B17</f>
        <v>0</v>
      </c>
      <c r="C17" s="136">
        <f>'1-συμβολαια'!C17</f>
        <v>0</v>
      </c>
      <c r="D17" s="32">
        <f>'1-συμβολαια'!D17</f>
        <v>0</v>
      </c>
      <c r="E17" s="43">
        <f>'14-βιβλΕσ'!E17</f>
        <v>0</v>
      </c>
      <c r="F17" s="43">
        <f>'14-βιβλΕσ'!G17</f>
        <v>0</v>
      </c>
      <c r="G17" s="43">
        <f>'14-βιβλΕσ'!I17</f>
        <v>0</v>
      </c>
      <c r="H17" s="17">
        <f>'14-βιβλΕσ'!K17</f>
        <v>0</v>
      </c>
      <c r="I17" s="17">
        <f>'14-βιβλΕσ'!L17</f>
        <v>0</v>
      </c>
      <c r="J17" s="2"/>
    </row>
    <row r="18" spans="1:11">
      <c r="A18" s="60">
        <f>'1-συμβολαια'!A18</f>
        <v>0</v>
      </c>
      <c r="B18" s="60">
        <f>'1-συμβολαια'!B18</f>
        <v>0</v>
      </c>
      <c r="C18" s="136">
        <f>'1-συμβολαια'!C18</f>
        <v>0</v>
      </c>
      <c r="D18" s="32">
        <f>'1-συμβολαια'!D18</f>
        <v>0</v>
      </c>
      <c r="E18" s="43">
        <f>'14-βιβλΕσ'!E18</f>
        <v>0</v>
      </c>
      <c r="F18" s="43">
        <f>'14-βιβλΕσ'!G18</f>
        <v>0</v>
      </c>
      <c r="G18" s="43">
        <f>'14-βιβλΕσ'!I18</f>
        <v>0</v>
      </c>
      <c r="H18" s="17">
        <f>'14-βιβλΕσ'!K18</f>
        <v>0</v>
      </c>
      <c r="I18" s="17">
        <f>'14-βιβλΕσ'!L18</f>
        <v>0</v>
      </c>
      <c r="J18" s="2"/>
    </row>
    <row r="19" spans="1:11">
      <c r="A19" s="60">
        <f>'1-συμβολαια'!A19</f>
        <v>0</v>
      </c>
      <c r="B19" s="60">
        <f>'1-συμβολαια'!B19</f>
        <v>0</v>
      </c>
      <c r="C19" s="136">
        <f>'1-συμβολαια'!C19</f>
        <v>0</v>
      </c>
      <c r="D19" s="32">
        <f>'1-συμβολαια'!D19</f>
        <v>0</v>
      </c>
      <c r="E19" s="43">
        <f>'14-βιβλΕσ'!E19</f>
        <v>0</v>
      </c>
      <c r="F19" s="43">
        <f>'14-βιβλΕσ'!G19</f>
        <v>0</v>
      </c>
      <c r="G19" s="43">
        <f>'14-βιβλΕσ'!I19</f>
        <v>0</v>
      </c>
      <c r="H19" s="17">
        <f>'14-βιβλΕσ'!K19</f>
        <v>0</v>
      </c>
      <c r="I19" s="17">
        <f>'14-βιβλΕσ'!L19</f>
        <v>0</v>
      </c>
      <c r="J19" s="2"/>
    </row>
    <row r="20" spans="1:11">
      <c r="A20" s="60">
        <f>'1-συμβολαια'!A20</f>
        <v>0</v>
      </c>
      <c r="B20" s="60">
        <f>'1-συμβολαια'!B20</f>
        <v>0</v>
      </c>
      <c r="C20" s="136">
        <f>'1-συμβολαια'!C20</f>
        <v>0</v>
      </c>
      <c r="D20" s="32">
        <f>'1-συμβολαια'!D20</f>
        <v>0</v>
      </c>
      <c r="E20" s="43">
        <f>'14-βιβλΕσ'!E20</f>
        <v>0</v>
      </c>
      <c r="F20" s="43">
        <f>'14-βιβλΕσ'!G20</f>
        <v>0</v>
      </c>
      <c r="G20" s="43">
        <f>'14-βιβλΕσ'!I20</f>
        <v>0</v>
      </c>
      <c r="H20" s="17">
        <f>'14-βιβλΕσ'!K20</f>
        <v>0</v>
      </c>
      <c r="I20" s="17">
        <f>'14-βιβλΕσ'!L20</f>
        <v>0</v>
      </c>
      <c r="J20" s="2"/>
    </row>
    <row r="21" spans="1:11">
      <c r="A21" s="60">
        <f>'1-συμβολαια'!A21</f>
        <v>0</v>
      </c>
      <c r="B21" s="60">
        <f>'1-συμβολαια'!B21</f>
        <v>0</v>
      </c>
      <c r="C21" s="136">
        <f>'1-συμβολαια'!C21</f>
        <v>0</v>
      </c>
      <c r="D21" s="32">
        <f>'1-συμβολαια'!D21</f>
        <v>0</v>
      </c>
      <c r="E21" s="43">
        <f>'14-βιβλΕσ'!E21</f>
        <v>0</v>
      </c>
      <c r="F21" s="43">
        <f>'14-βιβλΕσ'!G21</f>
        <v>0</v>
      </c>
      <c r="G21" s="43">
        <f>'14-βιβλΕσ'!I21</f>
        <v>0</v>
      </c>
      <c r="H21" s="17">
        <f>'14-βιβλΕσ'!K21</f>
        <v>0</v>
      </c>
      <c r="I21" s="17">
        <f>'14-βιβλΕσ'!L21</f>
        <v>0</v>
      </c>
      <c r="J21" s="2"/>
      <c r="K21" s="2"/>
    </row>
    <row r="22" spans="1:11">
      <c r="A22" s="60">
        <f>'1-συμβολαια'!A22</f>
        <v>0</v>
      </c>
      <c r="B22" s="60">
        <f>'1-συμβολαια'!B22</f>
        <v>0</v>
      </c>
      <c r="C22" s="136">
        <f>'1-συμβολαια'!C22</f>
        <v>0</v>
      </c>
      <c r="D22" s="32">
        <f>'1-συμβολαια'!D22</f>
        <v>0</v>
      </c>
      <c r="E22" s="43">
        <f>'14-βιβλΕσ'!E22</f>
        <v>0</v>
      </c>
      <c r="F22" s="43">
        <f>'14-βιβλΕσ'!G22</f>
        <v>0</v>
      </c>
      <c r="G22" s="43">
        <f>'14-βιβλΕσ'!I22</f>
        <v>0</v>
      </c>
      <c r="H22" s="17">
        <f>'14-βιβλΕσ'!K22</f>
        <v>0</v>
      </c>
      <c r="I22" s="17">
        <f>'14-βιβλΕσ'!L22</f>
        <v>0</v>
      </c>
      <c r="J22" s="2"/>
    </row>
    <row r="23" spans="1:11">
      <c r="A23" s="60">
        <f>'1-συμβολαια'!A23</f>
        <v>0</v>
      </c>
      <c r="B23" s="60">
        <f>'1-συμβολαια'!B23</f>
        <v>0</v>
      </c>
      <c r="C23" s="136">
        <f>'1-συμβολαια'!C23</f>
        <v>0</v>
      </c>
      <c r="D23" s="32">
        <f>'1-συμβολαια'!D23</f>
        <v>0</v>
      </c>
      <c r="E23" s="43">
        <f>'14-βιβλΕσ'!E23</f>
        <v>0</v>
      </c>
      <c r="F23" s="43">
        <f>'14-βιβλΕσ'!G23</f>
        <v>0</v>
      </c>
      <c r="G23" s="43">
        <f>'14-βιβλΕσ'!I23</f>
        <v>0</v>
      </c>
      <c r="H23" s="17">
        <f>'14-βιβλΕσ'!K23</f>
        <v>0</v>
      </c>
      <c r="I23" s="17">
        <f>'14-βιβλΕσ'!L23</f>
        <v>0</v>
      </c>
      <c r="J23" s="2"/>
    </row>
    <row r="24" spans="1:11">
      <c r="A24" s="60">
        <f>'1-συμβολαια'!A24</f>
        <v>0</v>
      </c>
      <c r="B24" s="60">
        <f>'1-συμβολαια'!B24</f>
        <v>0</v>
      </c>
      <c r="C24" s="136">
        <f>'1-συμβολαια'!C24</f>
        <v>0</v>
      </c>
      <c r="D24" s="32">
        <f>'1-συμβολαια'!D24</f>
        <v>0</v>
      </c>
      <c r="E24" s="43">
        <f>'14-βιβλΕσ'!E24</f>
        <v>0</v>
      </c>
      <c r="F24" s="43">
        <f>'14-βιβλΕσ'!G24</f>
        <v>0</v>
      </c>
      <c r="G24" s="43">
        <f>'14-βιβλΕσ'!I24</f>
        <v>0</v>
      </c>
      <c r="H24" s="17">
        <f>'14-βιβλΕσ'!K24</f>
        <v>0</v>
      </c>
      <c r="I24" s="17">
        <f>'14-βιβλΕσ'!L24</f>
        <v>0</v>
      </c>
      <c r="J24" s="2"/>
    </row>
    <row r="25" spans="1:11">
      <c r="A25" s="60">
        <f>'1-συμβολαια'!A25</f>
        <v>0</v>
      </c>
      <c r="B25" s="60">
        <f>'1-συμβολαια'!B25</f>
        <v>0</v>
      </c>
      <c r="C25" s="136">
        <f>'1-συμβολαια'!C25</f>
        <v>0</v>
      </c>
      <c r="D25" s="32">
        <f>'1-συμβολαια'!D25</f>
        <v>0</v>
      </c>
      <c r="E25" s="43">
        <f>'14-βιβλΕσ'!E25</f>
        <v>0</v>
      </c>
      <c r="F25" s="43">
        <f>'14-βιβλΕσ'!G25</f>
        <v>0</v>
      </c>
      <c r="G25" s="43">
        <f>'14-βιβλΕσ'!I25</f>
        <v>0</v>
      </c>
      <c r="H25" s="17">
        <f>'14-βιβλΕσ'!K25</f>
        <v>0</v>
      </c>
      <c r="I25" s="17">
        <f>'14-βιβλΕσ'!L25</f>
        <v>0</v>
      </c>
      <c r="J25" s="2"/>
    </row>
    <row r="26" spans="1:11">
      <c r="A26" s="60">
        <f>'1-συμβολαια'!A26</f>
        <v>0</v>
      </c>
      <c r="B26" s="60">
        <f>'1-συμβολαια'!B26</f>
        <v>0</v>
      </c>
      <c r="C26" s="136">
        <f>'1-συμβολαια'!C26</f>
        <v>0</v>
      </c>
      <c r="D26" s="32">
        <f>'1-συμβολαια'!D26</f>
        <v>0</v>
      </c>
      <c r="E26" s="43">
        <f>'14-βιβλΕσ'!E26</f>
        <v>0</v>
      </c>
      <c r="F26" s="43">
        <f>'14-βιβλΕσ'!G26</f>
        <v>0</v>
      </c>
      <c r="G26" s="43">
        <f>'14-βιβλΕσ'!I26</f>
        <v>0</v>
      </c>
      <c r="H26" s="17">
        <f>'14-βιβλΕσ'!K26</f>
        <v>0</v>
      </c>
      <c r="I26" s="17">
        <f>'14-βιβλΕσ'!L26</f>
        <v>0</v>
      </c>
      <c r="J26" s="2"/>
    </row>
    <row r="27" spans="1:11">
      <c r="A27" s="60">
        <f>'1-συμβολαια'!A27</f>
        <v>0</v>
      </c>
      <c r="B27" s="60">
        <f>'1-συμβολαια'!B27</f>
        <v>0</v>
      </c>
      <c r="C27" s="136">
        <f>'1-συμβολαια'!C27</f>
        <v>0</v>
      </c>
      <c r="D27" s="32">
        <f>'1-συμβολαια'!D27</f>
        <v>0</v>
      </c>
      <c r="E27" s="43">
        <f>'14-βιβλΕσ'!E27</f>
        <v>0</v>
      </c>
      <c r="F27" s="43">
        <f>'14-βιβλΕσ'!G27</f>
        <v>0</v>
      </c>
      <c r="G27" s="43">
        <f>'14-βιβλΕσ'!I27</f>
        <v>0</v>
      </c>
      <c r="H27" s="17">
        <f>'14-βιβλΕσ'!K27</f>
        <v>0</v>
      </c>
      <c r="I27" s="17">
        <f>'14-βιβλΕσ'!L27</f>
        <v>0</v>
      </c>
      <c r="J27" s="2"/>
    </row>
    <row r="28" spans="1:11">
      <c r="A28" s="60">
        <f>'1-συμβολαια'!A28</f>
        <v>0</v>
      </c>
      <c r="B28" s="60">
        <f>'1-συμβολαια'!B28</f>
        <v>0</v>
      </c>
      <c r="C28" s="136">
        <f>'1-συμβολαια'!C28</f>
        <v>0</v>
      </c>
      <c r="D28" s="32">
        <f>'1-συμβολαια'!D28</f>
        <v>0</v>
      </c>
      <c r="E28" s="43">
        <f>'14-βιβλΕσ'!E28</f>
        <v>0</v>
      </c>
      <c r="F28" s="43">
        <f>'14-βιβλΕσ'!G28</f>
        <v>0</v>
      </c>
      <c r="G28" s="43">
        <f>'14-βιβλΕσ'!I28</f>
        <v>0</v>
      </c>
      <c r="H28" s="17">
        <f>'14-βιβλΕσ'!K28</f>
        <v>0</v>
      </c>
      <c r="I28" s="17">
        <f>'14-βιβλΕσ'!L28</f>
        <v>0</v>
      </c>
      <c r="J28" s="2"/>
    </row>
    <row r="29" spans="1:11">
      <c r="A29" s="60">
        <f>'1-συμβολαια'!A29</f>
        <v>0</v>
      </c>
      <c r="B29" s="60">
        <f>'1-συμβολαια'!B29</f>
        <v>0</v>
      </c>
      <c r="C29" s="136">
        <f>'1-συμβολαια'!C29</f>
        <v>0</v>
      </c>
      <c r="D29" s="32">
        <f>'1-συμβολαια'!D29</f>
        <v>0</v>
      </c>
      <c r="E29" s="43">
        <f>'14-βιβλΕσ'!E29</f>
        <v>0</v>
      </c>
      <c r="F29" s="43">
        <f>'14-βιβλΕσ'!G29</f>
        <v>0</v>
      </c>
      <c r="G29" s="43">
        <f>'14-βιβλΕσ'!I29</f>
        <v>0</v>
      </c>
      <c r="H29" s="17">
        <f>'14-βιβλΕσ'!K29</f>
        <v>0</v>
      </c>
      <c r="I29" s="17">
        <f>'14-βιβλΕσ'!L29</f>
        <v>0</v>
      </c>
      <c r="J29" s="2"/>
    </row>
    <row r="30" spans="1:11">
      <c r="A30" s="60">
        <f>'1-συμβολαια'!A30</f>
        <v>0</v>
      </c>
      <c r="B30" s="60">
        <f>'1-συμβολαια'!B30</f>
        <v>0</v>
      </c>
      <c r="C30" s="136">
        <f>'1-συμβολαια'!C30</f>
        <v>0</v>
      </c>
      <c r="D30" s="32">
        <f>'1-συμβολαια'!D30</f>
        <v>0</v>
      </c>
      <c r="E30" s="43">
        <f>'14-βιβλΕσ'!E30</f>
        <v>0</v>
      </c>
      <c r="F30" s="43">
        <f>'14-βιβλΕσ'!G30</f>
        <v>0</v>
      </c>
      <c r="G30" s="43">
        <f>'14-βιβλΕσ'!I30</f>
        <v>0</v>
      </c>
      <c r="H30" s="17">
        <f>'14-βιβλΕσ'!K30</f>
        <v>0</v>
      </c>
      <c r="I30" s="17">
        <f>'14-βιβλΕσ'!L30</f>
        <v>0</v>
      </c>
      <c r="J30" s="2"/>
    </row>
    <row r="31" spans="1:11">
      <c r="A31" s="60">
        <f>'1-συμβολαια'!A31</f>
        <v>0</v>
      </c>
      <c r="B31" s="60">
        <f>'1-συμβολαια'!B31</f>
        <v>0</v>
      </c>
      <c r="C31" s="136">
        <f>'1-συμβολαια'!C31</f>
        <v>0</v>
      </c>
      <c r="D31" s="32">
        <f>'1-συμβολαια'!D31</f>
        <v>0</v>
      </c>
      <c r="E31" s="43">
        <f>'14-βιβλΕσ'!E31</f>
        <v>0</v>
      </c>
      <c r="F31" s="43">
        <f>'14-βιβλΕσ'!G31</f>
        <v>0</v>
      </c>
      <c r="G31" s="43">
        <f>'14-βιβλΕσ'!I31</f>
        <v>0</v>
      </c>
      <c r="H31" s="17">
        <f>'14-βιβλΕσ'!K31</f>
        <v>0</v>
      </c>
      <c r="I31" s="17">
        <f>'14-βιβλΕσ'!L31</f>
        <v>0</v>
      </c>
      <c r="J31" s="2"/>
    </row>
    <row r="32" spans="1:11">
      <c r="A32" s="60">
        <f>'1-συμβολαια'!A32</f>
        <v>0</v>
      </c>
      <c r="B32" s="60">
        <f>'1-συμβολαια'!B32</f>
        <v>0</v>
      </c>
      <c r="C32" s="136">
        <f>'1-συμβολαια'!C32</f>
        <v>0</v>
      </c>
      <c r="D32" s="32">
        <f>'1-συμβολαια'!D32</f>
        <v>0</v>
      </c>
      <c r="E32" s="43">
        <f>'14-βιβλΕσ'!E32</f>
        <v>0</v>
      </c>
      <c r="F32" s="43">
        <f>'14-βιβλΕσ'!G32</f>
        <v>0</v>
      </c>
      <c r="G32" s="43">
        <f>'14-βιβλΕσ'!I32</f>
        <v>0</v>
      </c>
      <c r="H32" s="17">
        <f>'14-βιβλΕσ'!K32</f>
        <v>0</v>
      </c>
      <c r="I32" s="17">
        <f>'14-βιβλΕσ'!L32</f>
        <v>0</v>
      </c>
      <c r="J32" s="2"/>
    </row>
    <row r="33" spans="1:10">
      <c r="A33" s="60">
        <f>'1-συμβολαια'!A33</f>
        <v>0</v>
      </c>
      <c r="B33" s="60">
        <f>'1-συμβολαια'!B33</f>
        <v>0</v>
      </c>
      <c r="C33" s="136">
        <f>'1-συμβολαια'!C33</f>
        <v>0</v>
      </c>
      <c r="D33" s="32">
        <f>'1-συμβολαια'!D33</f>
        <v>0</v>
      </c>
      <c r="E33" s="43">
        <f>'14-βιβλΕσ'!E33</f>
        <v>0</v>
      </c>
      <c r="F33" s="43">
        <f>'14-βιβλΕσ'!G33</f>
        <v>0</v>
      </c>
      <c r="G33" s="43">
        <f>'14-βιβλΕσ'!I33</f>
        <v>0</v>
      </c>
      <c r="H33" s="17">
        <f>'14-βιβλΕσ'!K33</f>
        <v>0</v>
      </c>
      <c r="I33" s="17">
        <f>'14-βιβλΕσ'!L33</f>
        <v>0</v>
      </c>
      <c r="J33" s="2"/>
    </row>
    <row r="34" spans="1:10">
      <c r="A34" s="60">
        <f>'1-συμβολαια'!A34</f>
        <v>0</v>
      </c>
      <c r="B34" s="60">
        <f>'1-συμβολαια'!B34</f>
        <v>0</v>
      </c>
      <c r="C34" s="136">
        <f>'1-συμβολαια'!C34</f>
        <v>0</v>
      </c>
      <c r="D34" s="32">
        <f>'1-συμβολαια'!D34</f>
        <v>0</v>
      </c>
      <c r="E34" s="43">
        <f>'14-βιβλΕσ'!E34</f>
        <v>0</v>
      </c>
      <c r="F34" s="43">
        <f>'14-βιβλΕσ'!G34</f>
        <v>0</v>
      </c>
      <c r="G34" s="43">
        <f>'14-βιβλΕσ'!I34</f>
        <v>0</v>
      </c>
      <c r="H34" s="17">
        <f>'14-βιβλΕσ'!K34</f>
        <v>0</v>
      </c>
      <c r="I34" s="17">
        <f>'14-βιβλΕσ'!L34</f>
        <v>0</v>
      </c>
      <c r="J34" s="2"/>
    </row>
    <row r="35" spans="1:10">
      <c r="A35" s="60">
        <f>'1-συμβολαια'!A35</f>
        <v>0</v>
      </c>
      <c r="B35" s="60">
        <f>'1-συμβολαια'!B35</f>
        <v>0</v>
      </c>
      <c r="C35" s="136">
        <f>'1-συμβολαια'!C35</f>
        <v>0</v>
      </c>
      <c r="D35" s="32">
        <f>'1-συμβολαια'!D35</f>
        <v>0</v>
      </c>
      <c r="E35" s="43">
        <f>'14-βιβλΕσ'!E35</f>
        <v>0</v>
      </c>
      <c r="F35" s="43">
        <f>'14-βιβλΕσ'!G35</f>
        <v>0</v>
      </c>
      <c r="G35" s="43">
        <f>'14-βιβλΕσ'!I35</f>
        <v>0</v>
      </c>
      <c r="H35" s="17">
        <f>'14-βιβλΕσ'!K35</f>
        <v>0</v>
      </c>
      <c r="I35" s="17">
        <f>'14-βιβλΕσ'!L35</f>
        <v>0</v>
      </c>
      <c r="J35" s="2"/>
    </row>
    <row r="36" spans="1:10">
      <c r="A36" s="60">
        <f>'1-συμβολαια'!A36</f>
        <v>0</v>
      </c>
      <c r="B36" s="60">
        <f>'1-συμβολαια'!B36</f>
        <v>0</v>
      </c>
      <c r="C36" s="136">
        <f>'1-συμβολαια'!C36</f>
        <v>0</v>
      </c>
      <c r="D36" s="32">
        <f>'1-συμβολαια'!D36</f>
        <v>0</v>
      </c>
      <c r="E36" s="43">
        <f>'14-βιβλΕσ'!E36</f>
        <v>0</v>
      </c>
      <c r="F36" s="43">
        <f>'14-βιβλΕσ'!G36</f>
        <v>0</v>
      </c>
      <c r="G36" s="43">
        <f>'14-βιβλΕσ'!I36</f>
        <v>0</v>
      </c>
      <c r="H36" s="17">
        <f>'14-βιβλΕσ'!K36</f>
        <v>0</v>
      </c>
      <c r="I36" s="17">
        <f>'14-βιβλΕσ'!L36</f>
        <v>0</v>
      </c>
      <c r="J36" s="2"/>
    </row>
    <row r="37" spans="1:10">
      <c r="A37" s="60">
        <f>'1-συμβολαια'!A37</f>
        <v>0</v>
      </c>
      <c r="B37" s="60">
        <f>'1-συμβολαια'!B37</f>
        <v>0</v>
      </c>
      <c r="C37" s="136">
        <f>'1-συμβολαια'!C37</f>
        <v>0</v>
      </c>
      <c r="D37" s="32">
        <f>'1-συμβολαια'!D37</f>
        <v>0</v>
      </c>
      <c r="E37" s="43">
        <f>'14-βιβλΕσ'!E37</f>
        <v>0</v>
      </c>
      <c r="F37" s="43">
        <f>'14-βιβλΕσ'!G37</f>
        <v>0</v>
      </c>
      <c r="G37" s="43">
        <f>'14-βιβλΕσ'!I37</f>
        <v>0</v>
      </c>
      <c r="H37" s="17">
        <f>'14-βιβλΕσ'!K37</f>
        <v>0</v>
      </c>
      <c r="I37" s="17">
        <f>'14-βιβλΕσ'!L37</f>
        <v>0</v>
      </c>
      <c r="J37" s="2"/>
    </row>
    <row r="38" spans="1:10">
      <c r="A38" s="60">
        <f>'1-συμβολαια'!A38</f>
        <v>0</v>
      </c>
      <c r="B38" s="60">
        <f>'1-συμβολαια'!B38</f>
        <v>0</v>
      </c>
      <c r="C38" s="136">
        <f>'1-συμβολαια'!C38</f>
        <v>0</v>
      </c>
      <c r="D38" s="32">
        <f>'1-συμβολαια'!D38</f>
        <v>0</v>
      </c>
      <c r="E38" s="43">
        <f>'14-βιβλΕσ'!E38</f>
        <v>0</v>
      </c>
      <c r="F38" s="43">
        <f>'14-βιβλΕσ'!G38</f>
        <v>0</v>
      </c>
      <c r="G38" s="43">
        <f>'14-βιβλΕσ'!I38</f>
        <v>0</v>
      </c>
      <c r="H38" s="17">
        <f>'14-βιβλΕσ'!K38</f>
        <v>0</v>
      </c>
      <c r="I38" s="17">
        <f>'14-βιβλΕσ'!L38</f>
        <v>0</v>
      </c>
      <c r="J38" s="2"/>
    </row>
    <row r="39" spans="1:10">
      <c r="A39" s="60">
        <f>'1-συμβολαια'!A39</f>
        <v>0</v>
      </c>
      <c r="B39" s="60">
        <f>'1-συμβολαια'!B39</f>
        <v>0</v>
      </c>
      <c r="C39" s="136">
        <f>'1-συμβολαια'!C39</f>
        <v>0</v>
      </c>
      <c r="D39" s="32">
        <f>'1-συμβολαια'!D39</f>
        <v>0</v>
      </c>
      <c r="E39" s="43">
        <f>'14-βιβλΕσ'!E39</f>
        <v>0</v>
      </c>
      <c r="F39" s="43">
        <f>'14-βιβλΕσ'!G39</f>
        <v>0</v>
      </c>
      <c r="G39" s="43">
        <f>'14-βιβλΕσ'!I39</f>
        <v>0</v>
      </c>
      <c r="H39" s="17">
        <f>'14-βιβλΕσ'!K39</f>
        <v>0</v>
      </c>
      <c r="I39" s="17">
        <f>'14-βιβλΕσ'!L39</f>
        <v>0</v>
      </c>
      <c r="J39" s="2"/>
    </row>
    <row r="40" spans="1:10">
      <c r="A40" s="60">
        <f>'1-συμβολαια'!A40</f>
        <v>0</v>
      </c>
      <c r="B40" s="60">
        <f>'1-συμβολαια'!B40</f>
        <v>0</v>
      </c>
      <c r="C40" s="136">
        <f>'1-συμβολαια'!C40</f>
        <v>0</v>
      </c>
      <c r="D40" s="32">
        <f>'1-συμβολαια'!D40</f>
        <v>0</v>
      </c>
      <c r="E40" s="43">
        <f>'14-βιβλΕσ'!E40</f>
        <v>0</v>
      </c>
      <c r="F40" s="43">
        <f>'14-βιβλΕσ'!G40</f>
        <v>0</v>
      </c>
      <c r="G40" s="43">
        <f>'14-βιβλΕσ'!I40</f>
        <v>0</v>
      </c>
      <c r="H40" s="17">
        <f>'14-βιβλΕσ'!K40</f>
        <v>0</v>
      </c>
      <c r="I40" s="17">
        <f>'14-βιβλΕσ'!L40</f>
        <v>0</v>
      </c>
      <c r="J40" s="2"/>
    </row>
    <row r="41" spans="1:10">
      <c r="A41" s="60">
        <f>'1-συμβολαια'!A41</f>
        <v>0</v>
      </c>
      <c r="B41" s="60">
        <f>'1-συμβολαια'!B41</f>
        <v>0</v>
      </c>
      <c r="C41" s="136">
        <f>'1-συμβολαια'!C41</f>
        <v>0</v>
      </c>
      <c r="D41" s="32">
        <f>'1-συμβολαια'!D41</f>
        <v>0</v>
      </c>
      <c r="E41" s="43">
        <f>'14-βιβλΕσ'!E41</f>
        <v>0</v>
      </c>
      <c r="F41" s="43">
        <f>'14-βιβλΕσ'!G41</f>
        <v>0</v>
      </c>
      <c r="G41" s="43">
        <f>'14-βιβλΕσ'!I41</f>
        <v>0</v>
      </c>
      <c r="H41" s="17">
        <f>'14-βιβλΕσ'!K41</f>
        <v>0</v>
      </c>
      <c r="I41" s="17">
        <f>'14-βιβλΕσ'!L41</f>
        <v>0</v>
      </c>
      <c r="J41" s="2"/>
    </row>
    <row r="42" spans="1:10">
      <c r="A42" s="60">
        <f>'1-συμβολαια'!A42</f>
        <v>0</v>
      </c>
      <c r="B42" s="60">
        <f>'1-συμβολαια'!B42</f>
        <v>0</v>
      </c>
      <c r="C42" s="136">
        <f>'1-συμβολαια'!C42</f>
        <v>0</v>
      </c>
      <c r="D42" s="32">
        <f>'1-συμβολαια'!D42</f>
        <v>0</v>
      </c>
      <c r="E42" s="43">
        <f>'14-βιβλΕσ'!E42</f>
        <v>0</v>
      </c>
      <c r="F42" s="43">
        <f>'14-βιβλΕσ'!G42</f>
        <v>0</v>
      </c>
      <c r="G42" s="43">
        <f>'14-βιβλΕσ'!I42</f>
        <v>0</v>
      </c>
      <c r="H42" s="17">
        <f>'14-βιβλΕσ'!K42</f>
        <v>0</v>
      </c>
      <c r="I42" s="17">
        <f>'14-βιβλΕσ'!L42</f>
        <v>0</v>
      </c>
    </row>
    <row r="43" spans="1:10">
      <c r="A43" s="60">
        <f>'1-συμβολαια'!A43</f>
        <v>0</v>
      </c>
      <c r="B43" s="60">
        <f>'1-συμβολαια'!B43</f>
        <v>0</v>
      </c>
      <c r="C43" s="136">
        <f>'1-συμβολαια'!C43</f>
        <v>0</v>
      </c>
      <c r="D43" s="32">
        <f>'1-συμβολαια'!D43</f>
        <v>0</v>
      </c>
      <c r="E43" s="43">
        <f>'14-βιβλΕσ'!E43</f>
        <v>0</v>
      </c>
      <c r="F43" s="43">
        <f>'14-βιβλΕσ'!G43</f>
        <v>0</v>
      </c>
      <c r="G43" s="43">
        <f>'14-βιβλΕσ'!I43</f>
        <v>0</v>
      </c>
      <c r="H43" s="17">
        <f>'14-βιβλΕσ'!K43</f>
        <v>0</v>
      </c>
      <c r="I43" s="17">
        <f>'14-βιβλΕσ'!L43</f>
        <v>0</v>
      </c>
    </row>
    <row r="44" spans="1:10">
      <c r="A44" s="60">
        <f>'1-συμβολαια'!A44</f>
        <v>0</v>
      </c>
      <c r="B44" s="60">
        <f>'1-συμβολαια'!B44</f>
        <v>0</v>
      </c>
      <c r="C44" s="136">
        <f>'1-συμβολαια'!C44</f>
        <v>0</v>
      </c>
      <c r="D44" s="32">
        <f>'1-συμβολαια'!D44</f>
        <v>0</v>
      </c>
      <c r="E44" s="43">
        <f>'14-βιβλΕσ'!E44</f>
        <v>0</v>
      </c>
      <c r="F44" s="43">
        <f>'14-βιβλΕσ'!G44</f>
        <v>0</v>
      </c>
      <c r="G44" s="43">
        <f>'14-βιβλΕσ'!I44</f>
        <v>0</v>
      </c>
      <c r="H44" s="17">
        <f>'14-βιβλΕσ'!K44</f>
        <v>0</v>
      </c>
      <c r="I44" s="17">
        <f>'14-βιβλΕσ'!L44</f>
        <v>0</v>
      </c>
    </row>
    <row r="45" spans="1:10">
      <c r="A45" s="60">
        <f>'1-συμβολαια'!A45</f>
        <v>0</v>
      </c>
      <c r="B45" s="60">
        <f>'1-συμβολαια'!B45</f>
        <v>0</v>
      </c>
      <c r="C45" s="136">
        <f>'1-συμβολαια'!C45</f>
        <v>0</v>
      </c>
      <c r="D45" s="32">
        <f>'1-συμβολαια'!D45</f>
        <v>0</v>
      </c>
      <c r="E45" s="43">
        <f>'14-βιβλΕσ'!E45</f>
        <v>0</v>
      </c>
      <c r="F45" s="43">
        <f>'14-βιβλΕσ'!G45</f>
        <v>0</v>
      </c>
      <c r="G45" s="43">
        <f>'14-βιβλΕσ'!I45</f>
        <v>0</v>
      </c>
      <c r="H45" s="17">
        <f>'14-βιβλΕσ'!K45</f>
        <v>0</v>
      </c>
      <c r="I45" s="17">
        <f>'14-βιβλΕσ'!L45</f>
        <v>0</v>
      </c>
    </row>
    <row r="46" spans="1:10">
      <c r="A46" s="60">
        <f>'1-συμβολαια'!A46</f>
        <v>0</v>
      </c>
      <c r="B46" s="60">
        <f>'1-συμβολαια'!B46</f>
        <v>0</v>
      </c>
      <c r="C46" s="136">
        <f>'1-συμβολαια'!C46</f>
        <v>0</v>
      </c>
      <c r="D46" s="32">
        <f>'1-συμβολαια'!D46</f>
        <v>0</v>
      </c>
      <c r="E46" s="43">
        <f>'14-βιβλΕσ'!E46</f>
        <v>0</v>
      </c>
      <c r="F46" s="43">
        <f>'14-βιβλΕσ'!G46</f>
        <v>0</v>
      </c>
      <c r="G46" s="43">
        <f>'14-βιβλΕσ'!I46</f>
        <v>0</v>
      </c>
      <c r="H46" s="17">
        <f>'14-βιβλΕσ'!K46</f>
        <v>0</v>
      </c>
      <c r="I46" s="17">
        <f>'14-βιβλΕσ'!L46</f>
        <v>0</v>
      </c>
    </row>
    <row r="47" spans="1:10">
      <c r="A47" s="60">
        <f>'1-συμβολαια'!A47</f>
        <v>0</v>
      </c>
      <c r="B47" s="60">
        <f>'1-συμβολαια'!B47</f>
        <v>0</v>
      </c>
      <c r="C47" s="136">
        <f>'1-συμβολαια'!C47</f>
        <v>0</v>
      </c>
      <c r="D47" s="32">
        <f>'1-συμβολαια'!D47</f>
        <v>0</v>
      </c>
      <c r="E47" s="43">
        <f>'14-βιβλΕσ'!E47</f>
        <v>0</v>
      </c>
      <c r="F47" s="43">
        <f>'14-βιβλΕσ'!G47</f>
        <v>0</v>
      </c>
      <c r="G47" s="43">
        <f>'14-βιβλΕσ'!I47</f>
        <v>0</v>
      </c>
      <c r="H47" s="17">
        <f>'14-βιβλΕσ'!K47</f>
        <v>0</v>
      </c>
      <c r="I47" s="17">
        <f>'14-βιβλΕσ'!L47</f>
        <v>0</v>
      </c>
    </row>
    <row r="48" spans="1:10">
      <c r="A48" s="60">
        <f>'1-συμβολαια'!A48</f>
        <v>0</v>
      </c>
      <c r="B48" s="60">
        <f>'1-συμβολαια'!B48</f>
        <v>0</v>
      </c>
      <c r="C48" s="136">
        <f>'1-συμβολαια'!C48</f>
        <v>0</v>
      </c>
      <c r="D48" s="32">
        <f>'1-συμβολαια'!D48</f>
        <v>0</v>
      </c>
      <c r="E48" s="43">
        <f>'14-βιβλΕσ'!E48</f>
        <v>0</v>
      </c>
      <c r="F48" s="43">
        <f>'14-βιβλΕσ'!G48</f>
        <v>0</v>
      </c>
      <c r="G48" s="43">
        <f>'14-βιβλΕσ'!I48</f>
        <v>0</v>
      </c>
      <c r="H48" s="17">
        <f>'14-βιβλΕσ'!K48</f>
        <v>0</v>
      </c>
      <c r="I48" s="17">
        <f>'14-βιβλΕσ'!L48</f>
        <v>0</v>
      </c>
    </row>
    <row r="49" spans="1:9">
      <c r="A49" s="60">
        <f>'1-συμβολαια'!A49</f>
        <v>0</v>
      </c>
      <c r="B49" s="60">
        <f>'1-συμβολαια'!B49</f>
        <v>0</v>
      </c>
      <c r="C49" s="136">
        <f>'1-συμβολαια'!C49</f>
        <v>0</v>
      </c>
      <c r="D49" s="32">
        <f>'1-συμβολαια'!D49</f>
        <v>0</v>
      </c>
      <c r="E49" s="43">
        <f>'14-βιβλΕσ'!E49</f>
        <v>0</v>
      </c>
      <c r="F49" s="43">
        <f>'14-βιβλΕσ'!G49</f>
        <v>0</v>
      </c>
      <c r="G49" s="43">
        <f>'14-βιβλΕσ'!I49</f>
        <v>0</v>
      </c>
      <c r="H49" s="17">
        <f>'14-βιβλΕσ'!K49</f>
        <v>0</v>
      </c>
      <c r="I49" s="17">
        <f>'14-βιβλΕσ'!L49</f>
        <v>0</v>
      </c>
    </row>
    <row r="50" spans="1:9">
      <c r="A50" s="60">
        <f>'1-συμβολαια'!A50</f>
        <v>0</v>
      </c>
      <c r="B50" s="60">
        <f>'1-συμβολαια'!B50</f>
        <v>0</v>
      </c>
      <c r="C50" s="136">
        <f>'1-συμβολαια'!C50</f>
        <v>0</v>
      </c>
      <c r="D50" s="32">
        <f>'1-συμβολαια'!D50</f>
        <v>0</v>
      </c>
      <c r="E50" s="43">
        <f>'14-βιβλΕσ'!E50</f>
        <v>0</v>
      </c>
      <c r="F50" s="43">
        <f>'14-βιβλΕσ'!G50</f>
        <v>0</v>
      </c>
      <c r="G50" s="43">
        <f>'14-βιβλΕσ'!I50</f>
        <v>0</v>
      </c>
      <c r="H50" s="17">
        <f>'14-βιβλΕσ'!K50</f>
        <v>0</v>
      </c>
      <c r="I50" s="17">
        <f>'14-βιβλΕσ'!L50</f>
        <v>0</v>
      </c>
    </row>
    <row r="51" spans="1:9">
      <c r="A51" s="60">
        <f>'1-συμβολαια'!A51</f>
        <v>0</v>
      </c>
      <c r="B51" s="60">
        <f>'1-συμβολαια'!B51</f>
        <v>0</v>
      </c>
      <c r="C51" s="136">
        <f>'1-συμβολαια'!C51</f>
        <v>0</v>
      </c>
      <c r="D51" s="32">
        <f>'1-συμβολαια'!D51</f>
        <v>0</v>
      </c>
      <c r="E51" s="43">
        <f>'14-βιβλΕσ'!E51</f>
        <v>0</v>
      </c>
      <c r="F51" s="43">
        <f>'14-βιβλΕσ'!G51</f>
        <v>0</v>
      </c>
      <c r="G51" s="43">
        <f>'14-βιβλΕσ'!I51</f>
        <v>0</v>
      </c>
      <c r="H51" s="17">
        <f>'14-βιβλΕσ'!K51</f>
        <v>0</v>
      </c>
      <c r="I51" s="17">
        <f>'14-βιβλΕσ'!L51</f>
        <v>0</v>
      </c>
    </row>
    <row r="52" spans="1:9">
      <c r="A52" s="60">
        <f>'1-συμβολαια'!A52</f>
        <v>0</v>
      </c>
      <c r="B52" s="60">
        <f>'1-συμβολαια'!B52</f>
        <v>0</v>
      </c>
      <c r="C52" s="136">
        <f>'1-συμβολαια'!C52</f>
        <v>0</v>
      </c>
      <c r="D52" s="32">
        <f>'1-συμβολαια'!D52</f>
        <v>0</v>
      </c>
      <c r="E52" s="43">
        <f>'14-βιβλΕσ'!E52</f>
        <v>0</v>
      </c>
      <c r="F52" s="43">
        <f>'14-βιβλΕσ'!G52</f>
        <v>0</v>
      </c>
      <c r="G52" s="43">
        <f>'14-βιβλΕσ'!I52</f>
        <v>0</v>
      </c>
      <c r="H52" s="17">
        <f>'14-βιβλΕσ'!K52</f>
        <v>0</v>
      </c>
      <c r="I52" s="17">
        <f>'14-βιβλΕσ'!L52</f>
        <v>0</v>
      </c>
    </row>
    <row r="53" spans="1:9">
      <c r="A53" s="60">
        <f>'1-συμβολαια'!A53</f>
        <v>0</v>
      </c>
      <c r="B53" s="60">
        <f>'1-συμβολαια'!B53</f>
        <v>0</v>
      </c>
      <c r="C53" s="136">
        <f>'1-συμβολαια'!C53</f>
        <v>0</v>
      </c>
      <c r="D53" s="32">
        <f>'1-συμβολαια'!D53</f>
        <v>0</v>
      </c>
      <c r="E53" s="43">
        <f>'14-βιβλΕσ'!E53</f>
        <v>0</v>
      </c>
      <c r="F53" s="43">
        <f>'14-βιβλΕσ'!G53</f>
        <v>0</v>
      </c>
      <c r="G53" s="43">
        <f>'14-βιβλΕσ'!I53</f>
        <v>0</v>
      </c>
      <c r="H53" s="17">
        <f>'14-βιβλΕσ'!K53</f>
        <v>0</v>
      </c>
      <c r="I53" s="17">
        <f>'14-βιβλΕσ'!L53</f>
        <v>0</v>
      </c>
    </row>
    <row r="54" spans="1:9">
      <c r="A54" s="60">
        <f>'1-συμβολαια'!A54</f>
        <v>0</v>
      </c>
      <c r="B54" s="60">
        <f>'1-συμβολαια'!B54</f>
        <v>0</v>
      </c>
      <c r="C54" s="136">
        <f>'1-συμβολαια'!C54</f>
        <v>0</v>
      </c>
      <c r="D54" s="32">
        <f>'1-συμβολαια'!D54</f>
        <v>0</v>
      </c>
      <c r="E54" s="43">
        <f>'14-βιβλΕσ'!E54</f>
        <v>0</v>
      </c>
      <c r="F54" s="43">
        <f>'14-βιβλΕσ'!G54</f>
        <v>0</v>
      </c>
      <c r="G54" s="43">
        <f>'14-βιβλΕσ'!I54</f>
        <v>0</v>
      </c>
      <c r="H54" s="17">
        <f>'14-βιβλΕσ'!K54</f>
        <v>0</v>
      </c>
      <c r="I54" s="17">
        <f>'14-βιβλΕσ'!L54</f>
        <v>0</v>
      </c>
    </row>
    <row r="55" spans="1:9">
      <c r="A55" s="60">
        <f>'1-συμβολαια'!A55</f>
        <v>0</v>
      </c>
      <c r="B55" s="60">
        <f>'1-συμβολαια'!B55</f>
        <v>0</v>
      </c>
      <c r="C55" s="136">
        <f>'1-συμβολαια'!C55</f>
        <v>0</v>
      </c>
      <c r="D55" s="32">
        <f>'1-συμβολαια'!D55</f>
        <v>0</v>
      </c>
      <c r="E55" s="43">
        <f>'14-βιβλΕσ'!E55</f>
        <v>0</v>
      </c>
      <c r="F55" s="43">
        <f>'14-βιβλΕσ'!G55</f>
        <v>0</v>
      </c>
      <c r="G55" s="43">
        <f>'14-βιβλΕσ'!I55</f>
        <v>0</v>
      </c>
      <c r="H55" s="17">
        <f>'14-βιβλΕσ'!K55</f>
        <v>0</v>
      </c>
      <c r="I55" s="17">
        <f>'14-βιβλΕσ'!L55</f>
        <v>0</v>
      </c>
    </row>
    <row r="56" spans="1:9">
      <c r="A56" s="60">
        <f>'1-συμβολαια'!A56</f>
        <v>0</v>
      </c>
      <c r="B56" s="60">
        <f>'1-συμβολαια'!B56</f>
        <v>0</v>
      </c>
      <c r="C56" s="136">
        <f>'1-συμβολαια'!C56</f>
        <v>0</v>
      </c>
      <c r="D56" s="32">
        <f>'1-συμβολαια'!D56</f>
        <v>0</v>
      </c>
      <c r="E56" s="43">
        <f>'14-βιβλΕσ'!E56</f>
        <v>0</v>
      </c>
      <c r="F56" s="43">
        <f>'14-βιβλΕσ'!G56</f>
        <v>0</v>
      </c>
      <c r="G56" s="43">
        <f>'14-βιβλΕσ'!I56</f>
        <v>0</v>
      </c>
      <c r="H56" s="17">
        <f>'14-βιβλΕσ'!K56</f>
        <v>0</v>
      </c>
      <c r="I56" s="17">
        <f>'14-βιβλΕσ'!L56</f>
        <v>0</v>
      </c>
    </row>
    <row r="57" spans="1:9">
      <c r="A57" s="60">
        <f>'1-συμβολαια'!A57</f>
        <v>0</v>
      </c>
      <c r="B57" s="60">
        <f>'1-συμβολαια'!B57</f>
        <v>0</v>
      </c>
      <c r="C57" s="136">
        <f>'1-συμβολαια'!C57</f>
        <v>0</v>
      </c>
      <c r="D57" s="32">
        <f>'1-συμβολαια'!D57</f>
        <v>0</v>
      </c>
      <c r="E57" s="43">
        <f>'14-βιβλΕσ'!E57</f>
        <v>0</v>
      </c>
      <c r="F57" s="43">
        <f>'14-βιβλΕσ'!G57</f>
        <v>0</v>
      </c>
      <c r="G57" s="43">
        <f>'14-βιβλΕσ'!I57</f>
        <v>0</v>
      </c>
      <c r="H57" s="17">
        <f>'14-βιβλΕσ'!K57</f>
        <v>0</v>
      </c>
      <c r="I57" s="17">
        <f>'14-βιβλΕσ'!L57</f>
        <v>0</v>
      </c>
    </row>
    <row r="58" spans="1:9">
      <c r="A58" s="60">
        <f>'1-συμβολαια'!A58</f>
        <v>0</v>
      </c>
      <c r="B58" s="60">
        <f>'1-συμβολαια'!B58</f>
        <v>0</v>
      </c>
      <c r="C58" s="136">
        <f>'1-συμβολαια'!C58</f>
        <v>0</v>
      </c>
      <c r="D58" s="32">
        <f>'1-συμβολαια'!D58</f>
        <v>0</v>
      </c>
      <c r="E58" s="43">
        <f>'14-βιβλΕσ'!E58</f>
        <v>0</v>
      </c>
      <c r="F58" s="43">
        <f>'14-βιβλΕσ'!G58</f>
        <v>0</v>
      </c>
      <c r="G58" s="43">
        <f>'14-βιβλΕσ'!I58</f>
        <v>0</v>
      </c>
      <c r="H58" s="17">
        <f>'14-βιβλΕσ'!K58</f>
        <v>0</v>
      </c>
      <c r="I58" s="17">
        <f>'14-βιβλΕσ'!L58</f>
        <v>0</v>
      </c>
    </row>
    <row r="59" spans="1:9">
      <c r="A59" s="60">
        <f>'1-συμβολαια'!A59</f>
        <v>0</v>
      </c>
      <c r="B59" s="60">
        <f>'1-συμβολαια'!B59</f>
        <v>0</v>
      </c>
      <c r="C59" s="136">
        <f>'1-συμβολαια'!C59</f>
        <v>0</v>
      </c>
      <c r="D59" s="32">
        <f>'1-συμβολαια'!D59</f>
        <v>0</v>
      </c>
      <c r="E59" s="43">
        <f>'14-βιβλΕσ'!E59</f>
        <v>0</v>
      </c>
      <c r="F59" s="43">
        <f>'14-βιβλΕσ'!G59</f>
        <v>0</v>
      </c>
      <c r="G59" s="43">
        <f>'14-βιβλΕσ'!I59</f>
        <v>0</v>
      </c>
      <c r="H59" s="17">
        <f>'14-βιβλΕσ'!K59</f>
        <v>0</v>
      </c>
      <c r="I59" s="17">
        <f>'14-βιβλΕσ'!L59</f>
        <v>0</v>
      </c>
    </row>
    <row r="60" spans="1:9">
      <c r="A60" s="60">
        <f>'1-συμβολαια'!A60</f>
        <v>0</v>
      </c>
      <c r="B60" s="60">
        <f>'1-συμβολαια'!B60</f>
        <v>0</v>
      </c>
      <c r="C60" s="136">
        <f>'1-συμβολαια'!C60</f>
        <v>0</v>
      </c>
      <c r="D60" s="32">
        <f>'1-συμβολαια'!D60</f>
        <v>0</v>
      </c>
      <c r="E60" s="43">
        <f>'14-βιβλΕσ'!E60</f>
        <v>0</v>
      </c>
      <c r="F60" s="43">
        <f>'14-βιβλΕσ'!G60</f>
        <v>0</v>
      </c>
      <c r="G60" s="43">
        <f>'14-βιβλΕσ'!I60</f>
        <v>0</v>
      </c>
      <c r="H60" s="17">
        <f>'14-βιβλΕσ'!K60</f>
        <v>0</v>
      </c>
      <c r="I60" s="17">
        <f>'14-βιβλΕσ'!L60</f>
        <v>0</v>
      </c>
    </row>
    <row r="61" spans="1:9">
      <c r="A61" s="60">
        <f>'1-συμβολαια'!A61</f>
        <v>0</v>
      </c>
      <c r="B61" s="60">
        <f>'1-συμβολαια'!B61</f>
        <v>0</v>
      </c>
      <c r="C61" s="136">
        <f>'1-συμβολαια'!C61</f>
        <v>0</v>
      </c>
      <c r="D61" s="32">
        <f>'1-συμβολαια'!D61</f>
        <v>0</v>
      </c>
      <c r="E61" s="43">
        <f>'14-βιβλΕσ'!E61</f>
        <v>0</v>
      </c>
      <c r="F61" s="43">
        <f>'14-βιβλΕσ'!G61</f>
        <v>0</v>
      </c>
      <c r="G61" s="43">
        <f>'14-βιβλΕσ'!I61</f>
        <v>0</v>
      </c>
      <c r="H61" s="17">
        <f>'14-βιβλΕσ'!K61</f>
        <v>0</v>
      </c>
      <c r="I61" s="17">
        <f>'14-βιβλΕσ'!L61</f>
        <v>0</v>
      </c>
    </row>
    <row r="62" spans="1:9">
      <c r="A62" s="60">
        <f>'1-συμβολαια'!A62</f>
        <v>0</v>
      </c>
      <c r="B62" s="60">
        <f>'1-συμβολαια'!B62</f>
        <v>0</v>
      </c>
      <c r="C62" s="136">
        <f>'1-συμβολαια'!C62</f>
        <v>0</v>
      </c>
      <c r="D62" s="32">
        <f>'1-συμβολαια'!D62</f>
        <v>0</v>
      </c>
      <c r="E62" s="43">
        <f>'14-βιβλΕσ'!E62</f>
        <v>0</v>
      </c>
      <c r="F62" s="43">
        <f>'14-βιβλΕσ'!G62</f>
        <v>0</v>
      </c>
      <c r="G62" s="43">
        <f>'14-βιβλΕσ'!I62</f>
        <v>0</v>
      </c>
      <c r="H62" s="17">
        <f>'14-βιβλΕσ'!K62</f>
        <v>0</v>
      </c>
      <c r="I62" s="17">
        <f>'14-βιβλΕσ'!L62</f>
        <v>0</v>
      </c>
    </row>
    <row r="63" spans="1:9">
      <c r="A63" s="60">
        <f>'1-συμβολαια'!A63</f>
        <v>0</v>
      </c>
      <c r="B63" s="60">
        <f>'1-συμβολαια'!B63</f>
        <v>0</v>
      </c>
      <c r="C63" s="136">
        <f>'1-συμβολαια'!C63</f>
        <v>0</v>
      </c>
      <c r="D63" s="32">
        <f>'1-συμβολαια'!D63</f>
        <v>0</v>
      </c>
      <c r="E63" s="43">
        <f>'14-βιβλΕσ'!E63</f>
        <v>0</v>
      </c>
      <c r="F63" s="43">
        <f>'14-βιβλΕσ'!G63</f>
        <v>0</v>
      </c>
      <c r="G63" s="43">
        <f>'14-βιβλΕσ'!I63</f>
        <v>0</v>
      </c>
      <c r="H63" s="17">
        <f>'14-βιβλΕσ'!K63</f>
        <v>0</v>
      </c>
      <c r="I63" s="17">
        <f>'14-βιβλΕσ'!L63</f>
        <v>0</v>
      </c>
    </row>
    <row r="64" spans="1:9">
      <c r="A64" s="60">
        <f>'1-συμβολαια'!A64</f>
        <v>0</v>
      </c>
      <c r="B64" s="60">
        <f>'1-συμβολαια'!B64</f>
        <v>0</v>
      </c>
      <c r="C64" s="136">
        <f>'1-συμβολαια'!C64</f>
        <v>0</v>
      </c>
      <c r="D64" s="32">
        <f>'1-συμβολαια'!D64</f>
        <v>0</v>
      </c>
      <c r="E64" s="43">
        <f>'14-βιβλΕσ'!E64</f>
        <v>0</v>
      </c>
      <c r="F64" s="43">
        <f>'14-βιβλΕσ'!G64</f>
        <v>0</v>
      </c>
      <c r="G64" s="43">
        <f>'14-βιβλΕσ'!I64</f>
        <v>0</v>
      </c>
      <c r="H64" s="17">
        <f>'14-βιβλΕσ'!K64</f>
        <v>0</v>
      </c>
      <c r="I64" s="17">
        <f>'14-βιβλΕσ'!L64</f>
        <v>0</v>
      </c>
    </row>
    <row r="65" spans="1:9">
      <c r="A65" s="60">
        <f>'1-συμβολαια'!A65</f>
        <v>0</v>
      </c>
      <c r="B65" s="60">
        <f>'1-συμβολαια'!B65</f>
        <v>0</v>
      </c>
      <c r="C65" s="136">
        <f>'1-συμβολαια'!C65</f>
        <v>0</v>
      </c>
      <c r="D65" s="32">
        <f>'1-συμβολαια'!D65</f>
        <v>0</v>
      </c>
      <c r="E65" s="43">
        <f>'14-βιβλΕσ'!E65</f>
        <v>0</v>
      </c>
      <c r="F65" s="43">
        <f>'14-βιβλΕσ'!G65</f>
        <v>0</v>
      </c>
      <c r="G65" s="43">
        <f>'14-βιβλΕσ'!I65</f>
        <v>0</v>
      </c>
      <c r="H65" s="17">
        <f>'14-βιβλΕσ'!K65</f>
        <v>0</v>
      </c>
      <c r="I65" s="17">
        <f>'14-βιβλΕσ'!L65</f>
        <v>0</v>
      </c>
    </row>
    <row r="66" spans="1:9">
      <c r="A66" s="60">
        <f>'1-συμβολαια'!A66</f>
        <v>0</v>
      </c>
      <c r="B66" s="60">
        <f>'1-συμβολαια'!B66</f>
        <v>0</v>
      </c>
      <c r="C66" s="136">
        <f>'1-συμβολαια'!C66</f>
        <v>0</v>
      </c>
      <c r="D66" s="32">
        <f>'1-συμβολαια'!D66</f>
        <v>0</v>
      </c>
      <c r="E66" s="43">
        <f>'14-βιβλΕσ'!E66</f>
        <v>0</v>
      </c>
      <c r="F66" s="43">
        <f>'14-βιβλΕσ'!G66</f>
        <v>0</v>
      </c>
      <c r="G66" s="43">
        <f>'14-βιβλΕσ'!I66</f>
        <v>0</v>
      </c>
      <c r="H66" s="17">
        <f>'14-βιβλΕσ'!K66</f>
        <v>0</v>
      </c>
      <c r="I66" s="17">
        <f>'14-βιβλΕσ'!L66</f>
        <v>0</v>
      </c>
    </row>
    <row r="67" spans="1:9">
      <c r="A67" s="60">
        <f>'1-συμβολαια'!A67</f>
        <v>0</v>
      </c>
      <c r="B67" s="60">
        <f>'1-συμβολαια'!B67</f>
        <v>0</v>
      </c>
      <c r="C67" s="136">
        <f>'1-συμβολαια'!C67</f>
        <v>0</v>
      </c>
      <c r="D67" s="32">
        <f>'1-συμβολαια'!D67</f>
        <v>0</v>
      </c>
      <c r="E67" s="43">
        <f>'14-βιβλΕσ'!E67</f>
        <v>0</v>
      </c>
      <c r="F67" s="43">
        <f>'14-βιβλΕσ'!G67</f>
        <v>0</v>
      </c>
      <c r="G67" s="43">
        <f>'14-βιβλΕσ'!I67</f>
        <v>0</v>
      </c>
      <c r="H67" s="17">
        <f>'14-βιβλΕσ'!K67</f>
        <v>0</v>
      </c>
      <c r="I67" s="17">
        <f>'14-βιβλΕσ'!L67</f>
        <v>0</v>
      </c>
    </row>
    <row r="68" spans="1:9">
      <c r="A68" s="60">
        <f>'1-συμβολαια'!A68</f>
        <v>0</v>
      </c>
      <c r="B68" s="60">
        <f>'1-συμβολαια'!B68</f>
        <v>0</v>
      </c>
      <c r="C68" s="136">
        <f>'1-συμβολαια'!C68</f>
        <v>0</v>
      </c>
      <c r="D68" s="32">
        <f>'1-συμβολαια'!D68</f>
        <v>0</v>
      </c>
      <c r="E68" s="43">
        <f>'14-βιβλΕσ'!E68</f>
        <v>0</v>
      </c>
      <c r="F68" s="43">
        <f>'14-βιβλΕσ'!G68</f>
        <v>0</v>
      </c>
      <c r="G68" s="43">
        <f>'14-βιβλΕσ'!I68</f>
        <v>0</v>
      </c>
      <c r="H68" s="17">
        <f>'14-βιβλΕσ'!K68</f>
        <v>0</v>
      </c>
      <c r="I68" s="17">
        <f>'14-βιβλΕσ'!L68</f>
        <v>0</v>
      </c>
    </row>
    <row r="69" spans="1:9">
      <c r="A69" s="60">
        <f>'1-συμβολαια'!A69</f>
        <v>0</v>
      </c>
      <c r="B69" s="60">
        <f>'1-συμβολαια'!B69</f>
        <v>0</v>
      </c>
      <c r="C69" s="136">
        <f>'1-συμβολαια'!C69</f>
        <v>0</v>
      </c>
      <c r="D69" s="32">
        <f>'1-συμβολαια'!D69</f>
        <v>0</v>
      </c>
      <c r="E69" s="43">
        <f>'14-βιβλΕσ'!E69</f>
        <v>0</v>
      </c>
      <c r="F69" s="43">
        <f>'14-βιβλΕσ'!G69</f>
        <v>0</v>
      </c>
      <c r="G69" s="43">
        <f>'14-βιβλΕσ'!I69</f>
        <v>0</v>
      </c>
      <c r="H69" s="17">
        <f>'14-βιβλΕσ'!K69</f>
        <v>0</v>
      </c>
      <c r="I69" s="17">
        <f>'14-βιβλΕσ'!L69</f>
        <v>0</v>
      </c>
    </row>
    <row r="70" spans="1:9">
      <c r="A70" s="60">
        <f>'1-συμβολαια'!A70</f>
        <v>0</v>
      </c>
      <c r="B70" s="60">
        <f>'1-συμβολαια'!B70</f>
        <v>0</v>
      </c>
      <c r="C70" s="136">
        <f>'1-συμβολαια'!C70</f>
        <v>0</v>
      </c>
      <c r="D70" s="32">
        <f>'1-συμβολαια'!D70</f>
        <v>0</v>
      </c>
      <c r="E70" s="43">
        <f>'14-βιβλΕσ'!E70</f>
        <v>0</v>
      </c>
      <c r="F70" s="43">
        <f>'14-βιβλΕσ'!G70</f>
        <v>0</v>
      </c>
      <c r="G70" s="43">
        <f>'14-βιβλΕσ'!I70</f>
        <v>0</v>
      </c>
      <c r="H70" s="17">
        <f>'14-βιβλΕσ'!K70</f>
        <v>0</v>
      </c>
      <c r="I70" s="17">
        <f>'14-βιβλΕσ'!L70</f>
        <v>0</v>
      </c>
    </row>
    <row r="71" spans="1:9">
      <c r="A71" s="60">
        <f>'1-συμβολαια'!A71</f>
        <v>0</v>
      </c>
      <c r="B71" s="60">
        <f>'1-συμβολαια'!B71</f>
        <v>0</v>
      </c>
      <c r="C71" s="136">
        <f>'1-συμβολαια'!C71</f>
        <v>0</v>
      </c>
      <c r="D71" s="32">
        <f>'1-συμβολαια'!D71</f>
        <v>0</v>
      </c>
      <c r="E71" s="43">
        <f>'14-βιβλΕσ'!E71</f>
        <v>0</v>
      </c>
      <c r="F71" s="43">
        <f>'14-βιβλΕσ'!G71</f>
        <v>0</v>
      </c>
      <c r="G71" s="43">
        <f>'14-βιβλΕσ'!I71</f>
        <v>0</v>
      </c>
      <c r="H71" s="17">
        <f>'14-βιβλΕσ'!K71</f>
        <v>0</v>
      </c>
      <c r="I71" s="17">
        <f>'14-βιβλΕσ'!L71</f>
        <v>0</v>
      </c>
    </row>
    <row r="72" spans="1:9">
      <c r="A72" s="60">
        <f>'1-συμβολαια'!A72</f>
        <v>0</v>
      </c>
      <c r="B72" s="60">
        <f>'1-συμβολαια'!B72</f>
        <v>0</v>
      </c>
      <c r="C72" s="136">
        <f>'1-συμβολαια'!C72</f>
        <v>0</v>
      </c>
      <c r="D72" s="32">
        <f>'1-συμβολαια'!D72</f>
        <v>0</v>
      </c>
      <c r="E72" s="43">
        <f>'14-βιβλΕσ'!E72</f>
        <v>0</v>
      </c>
      <c r="F72" s="43">
        <f>'14-βιβλΕσ'!G72</f>
        <v>0</v>
      </c>
      <c r="G72" s="43">
        <f>'14-βιβλΕσ'!I72</f>
        <v>0</v>
      </c>
      <c r="H72" s="17">
        <f>'14-βιβλΕσ'!K72</f>
        <v>0</v>
      </c>
      <c r="I72" s="17">
        <f>'14-βιβλΕσ'!L72</f>
        <v>0</v>
      </c>
    </row>
    <row r="73" spans="1:9" s="5" customFormat="1">
      <c r="A73" s="60">
        <f>'1-συμβολαια'!A73</f>
        <v>0</v>
      </c>
      <c r="B73" s="60">
        <f>'1-συμβολαια'!B73</f>
        <v>0</v>
      </c>
      <c r="C73" s="136">
        <f>'1-συμβολαια'!C73</f>
        <v>0</v>
      </c>
      <c r="D73" s="32">
        <f>'1-συμβολαια'!D73</f>
        <v>0</v>
      </c>
      <c r="E73" s="43">
        <f>'14-βιβλΕσ'!E73</f>
        <v>0</v>
      </c>
      <c r="F73" s="43">
        <f>'14-βιβλΕσ'!G73</f>
        <v>0</v>
      </c>
      <c r="G73" s="43">
        <f>'14-βιβλΕσ'!I73</f>
        <v>0</v>
      </c>
      <c r="H73" s="17">
        <f>'14-βιβλΕσ'!K73</f>
        <v>0</v>
      </c>
      <c r="I73" s="17">
        <f>'14-βιβλΕσ'!L73</f>
        <v>0</v>
      </c>
    </row>
    <row r="74" spans="1:9">
      <c r="A74" s="60">
        <f>'1-συμβολαια'!A74</f>
        <v>0</v>
      </c>
      <c r="B74" s="60">
        <f>'1-συμβολαια'!B74</f>
        <v>0</v>
      </c>
      <c r="C74" s="136">
        <f>'1-συμβολαια'!C74</f>
        <v>0</v>
      </c>
      <c r="D74" s="32">
        <f>'1-συμβολαια'!D74</f>
        <v>0</v>
      </c>
      <c r="E74" s="43">
        <f>'14-βιβλΕσ'!E74</f>
        <v>0</v>
      </c>
      <c r="F74" s="43">
        <f>'14-βιβλΕσ'!G74</f>
        <v>0</v>
      </c>
      <c r="G74" s="43">
        <f>'14-βιβλΕσ'!I74</f>
        <v>0</v>
      </c>
      <c r="H74" s="17">
        <f>'14-βιβλΕσ'!K74</f>
        <v>0</v>
      </c>
      <c r="I74" s="17">
        <f>'14-βιβλΕσ'!L74</f>
        <v>0</v>
      </c>
    </row>
    <row r="75" spans="1:9" s="5" customFormat="1">
      <c r="A75" s="60">
        <f>'1-συμβολαια'!A75</f>
        <v>0</v>
      </c>
      <c r="B75" s="60">
        <f>'1-συμβολαια'!B75</f>
        <v>0</v>
      </c>
      <c r="C75" s="136">
        <f>'1-συμβολαια'!C75</f>
        <v>0</v>
      </c>
      <c r="D75" s="32">
        <f>'1-συμβολαια'!D75</f>
        <v>0</v>
      </c>
      <c r="E75" s="43">
        <f>'14-βιβλΕσ'!E75</f>
        <v>0</v>
      </c>
      <c r="F75" s="43">
        <f>'14-βιβλΕσ'!G75</f>
        <v>0</v>
      </c>
      <c r="G75" s="43">
        <f>'14-βιβλΕσ'!I75</f>
        <v>0</v>
      </c>
      <c r="H75" s="17">
        <f>'14-βιβλΕσ'!K75</f>
        <v>0</v>
      </c>
      <c r="I75" s="17">
        <f>'14-βιβλΕσ'!L75</f>
        <v>0</v>
      </c>
    </row>
    <row r="76" spans="1:9">
      <c r="A76" s="60">
        <f>'1-συμβολαια'!A76</f>
        <v>0</v>
      </c>
      <c r="B76" s="60">
        <f>'1-συμβολαια'!B76</f>
        <v>0</v>
      </c>
      <c r="C76" s="136">
        <f>'1-συμβολαια'!C76</f>
        <v>0</v>
      </c>
      <c r="D76" s="32">
        <f>'1-συμβολαια'!D76</f>
        <v>0</v>
      </c>
      <c r="E76" s="43">
        <f>'14-βιβλΕσ'!E76</f>
        <v>0</v>
      </c>
      <c r="F76" s="43">
        <f>'14-βιβλΕσ'!G76</f>
        <v>0</v>
      </c>
      <c r="G76" s="43">
        <f>'14-βιβλΕσ'!I76</f>
        <v>0</v>
      </c>
      <c r="H76" s="17">
        <f>'14-βιβλΕσ'!K76</f>
        <v>0</v>
      </c>
      <c r="I76" s="17">
        <f>'14-βιβλΕσ'!L76</f>
        <v>0</v>
      </c>
    </row>
    <row r="77" spans="1:9">
      <c r="A77" s="60">
        <f>'1-συμβολαια'!A77</f>
        <v>0</v>
      </c>
      <c r="B77" s="60">
        <f>'1-συμβολαια'!B77</f>
        <v>0</v>
      </c>
      <c r="C77" s="136">
        <f>'1-συμβολαια'!C77</f>
        <v>0</v>
      </c>
      <c r="D77" s="32">
        <f>'1-συμβολαια'!D77</f>
        <v>0</v>
      </c>
      <c r="E77" s="43">
        <f>'14-βιβλΕσ'!E77</f>
        <v>0</v>
      </c>
      <c r="F77" s="43">
        <f>'14-βιβλΕσ'!G77</f>
        <v>0</v>
      </c>
      <c r="G77" s="43">
        <f>'14-βιβλΕσ'!I77</f>
        <v>0</v>
      </c>
      <c r="H77" s="17">
        <f>'14-βιβλΕσ'!K77</f>
        <v>0</v>
      </c>
      <c r="I77" s="17">
        <f>'14-βιβλΕσ'!L77</f>
        <v>0</v>
      </c>
    </row>
    <row r="78" spans="1:9">
      <c r="A78" s="60">
        <f>'1-συμβολαια'!A78</f>
        <v>0</v>
      </c>
      <c r="B78" s="60">
        <f>'1-συμβολαια'!B78</f>
        <v>0</v>
      </c>
      <c r="C78" s="136">
        <f>'1-συμβολαια'!C78</f>
        <v>0</v>
      </c>
      <c r="D78" s="32">
        <f>'1-συμβολαια'!D78</f>
        <v>0</v>
      </c>
      <c r="E78" s="43">
        <f>'14-βιβλΕσ'!E78</f>
        <v>0</v>
      </c>
      <c r="F78" s="43">
        <f>'14-βιβλΕσ'!G78</f>
        <v>0</v>
      </c>
      <c r="G78" s="43">
        <f>'14-βιβλΕσ'!I78</f>
        <v>0</v>
      </c>
      <c r="H78" s="17">
        <f>'14-βιβλΕσ'!K78</f>
        <v>0</v>
      </c>
      <c r="I78" s="17">
        <f>'14-βιβλΕσ'!L78</f>
        <v>0</v>
      </c>
    </row>
    <row r="79" spans="1:9">
      <c r="A79" s="60">
        <f>'1-συμβολαια'!A79</f>
        <v>0</v>
      </c>
      <c r="B79" s="60">
        <f>'1-συμβολαια'!B79</f>
        <v>0</v>
      </c>
      <c r="C79" s="136">
        <f>'1-συμβολαια'!C79</f>
        <v>0</v>
      </c>
      <c r="D79" s="32">
        <f>'1-συμβολαια'!D79</f>
        <v>0</v>
      </c>
      <c r="E79" s="43">
        <f>'14-βιβλΕσ'!E79</f>
        <v>0</v>
      </c>
      <c r="F79" s="43">
        <f>'14-βιβλΕσ'!G79</f>
        <v>0</v>
      </c>
      <c r="G79" s="43">
        <f>'14-βιβλΕσ'!I79</f>
        <v>0</v>
      </c>
      <c r="H79" s="17">
        <f>'14-βιβλΕσ'!K79</f>
        <v>0</v>
      </c>
      <c r="I79" s="17">
        <f>'14-βιβλΕσ'!L79</f>
        <v>0</v>
      </c>
    </row>
    <row r="80" spans="1:9">
      <c r="A80" s="60">
        <f>'1-συμβολαια'!A80</f>
        <v>0</v>
      </c>
      <c r="B80" s="60">
        <f>'1-συμβολαια'!B80</f>
        <v>0</v>
      </c>
      <c r="C80" s="136">
        <f>'1-συμβολαια'!C80</f>
        <v>0</v>
      </c>
      <c r="D80" s="32">
        <f>'1-συμβολαια'!D80</f>
        <v>0</v>
      </c>
      <c r="E80" s="43">
        <f>'14-βιβλΕσ'!E80</f>
        <v>0</v>
      </c>
      <c r="F80" s="43">
        <f>'14-βιβλΕσ'!G80</f>
        <v>0</v>
      </c>
      <c r="G80" s="43">
        <f>'14-βιβλΕσ'!I80</f>
        <v>0</v>
      </c>
      <c r="H80" s="17">
        <f>'14-βιβλΕσ'!K80</f>
        <v>0</v>
      </c>
      <c r="I80" s="17">
        <f>'14-βιβλΕσ'!L80</f>
        <v>0</v>
      </c>
    </row>
    <row r="81" spans="1:9">
      <c r="A81" s="60">
        <f>'1-συμβολαια'!A81</f>
        <v>0</v>
      </c>
      <c r="B81" s="60">
        <f>'1-συμβολαια'!B81</f>
        <v>0</v>
      </c>
      <c r="C81" s="136">
        <f>'1-συμβολαια'!C81</f>
        <v>0</v>
      </c>
      <c r="D81" s="32">
        <f>'1-συμβολαια'!D81</f>
        <v>0</v>
      </c>
      <c r="E81" s="43">
        <f>'14-βιβλΕσ'!E81</f>
        <v>0</v>
      </c>
      <c r="F81" s="43">
        <f>'14-βιβλΕσ'!G81</f>
        <v>0</v>
      </c>
      <c r="G81" s="43">
        <f>'14-βιβλΕσ'!I81</f>
        <v>0</v>
      </c>
      <c r="H81" s="17">
        <f>'14-βιβλΕσ'!K81</f>
        <v>0</v>
      </c>
      <c r="I81" s="17">
        <f>'14-βιβλΕσ'!L81</f>
        <v>0</v>
      </c>
    </row>
    <row r="82" spans="1:9">
      <c r="A82" s="60">
        <f>'1-συμβολαια'!A82</f>
        <v>0</v>
      </c>
      <c r="B82" s="60">
        <f>'1-συμβολαια'!B82</f>
        <v>0</v>
      </c>
      <c r="C82" s="136">
        <f>'1-συμβολαια'!C82</f>
        <v>0</v>
      </c>
      <c r="D82" s="32">
        <f>'1-συμβολαια'!D82</f>
        <v>0</v>
      </c>
      <c r="E82" s="43">
        <f>'14-βιβλΕσ'!E82</f>
        <v>0</v>
      </c>
      <c r="F82" s="43">
        <f>'14-βιβλΕσ'!G82</f>
        <v>0</v>
      </c>
      <c r="G82" s="43">
        <f>'14-βιβλΕσ'!I82</f>
        <v>0</v>
      </c>
      <c r="H82" s="17">
        <f>'14-βιβλΕσ'!K82</f>
        <v>0</v>
      </c>
      <c r="I82" s="17">
        <f>'14-βιβλΕσ'!L82</f>
        <v>0</v>
      </c>
    </row>
    <row r="83" spans="1:9">
      <c r="A83" s="60">
        <f>'1-συμβολαια'!A83</f>
        <v>0</v>
      </c>
      <c r="B83" s="60">
        <f>'1-συμβολαια'!B83</f>
        <v>0</v>
      </c>
      <c r="C83" s="136">
        <f>'1-συμβολαια'!C83</f>
        <v>0</v>
      </c>
      <c r="D83" s="32">
        <f>'1-συμβολαια'!D83</f>
        <v>0</v>
      </c>
      <c r="E83" s="43">
        <f>'14-βιβλΕσ'!E83</f>
        <v>0</v>
      </c>
      <c r="F83" s="43">
        <f>'14-βιβλΕσ'!G83</f>
        <v>0</v>
      </c>
      <c r="G83" s="43">
        <f>'14-βιβλΕσ'!I83</f>
        <v>0</v>
      </c>
      <c r="H83" s="17">
        <f>'14-βιβλΕσ'!K83</f>
        <v>0</v>
      </c>
      <c r="I83" s="17">
        <f>'14-βιβλΕσ'!L83</f>
        <v>0</v>
      </c>
    </row>
    <row r="84" spans="1:9">
      <c r="A84" s="60">
        <f>'1-συμβολαια'!A84</f>
        <v>0</v>
      </c>
      <c r="B84" s="60">
        <f>'1-συμβολαια'!B84</f>
        <v>0</v>
      </c>
      <c r="C84" s="136">
        <f>'1-συμβολαια'!C84</f>
        <v>0</v>
      </c>
      <c r="D84" s="32">
        <f>'1-συμβολαια'!D84</f>
        <v>0</v>
      </c>
      <c r="E84" s="43">
        <f>'14-βιβλΕσ'!E84</f>
        <v>0</v>
      </c>
      <c r="F84" s="43">
        <f>'14-βιβλΕσ'!G84</f>
        <v>0</v>
      </c>
      <c r="G84" s="43">
        <f>'14-βιβλΕσ'!I84</f>
        <v>0</v>
      </c>
      <c r="H84" s="17">
        <f>'14-βιβλΕσ'!K84</f>
        <v>0</v>
      </c>
      <c r="I84" s="17">
        <f>'14-βιβλΕσ'!L84</f>
        <v>0</v>
      </c>
    </row>
    <row r="85" spans="1:9">
      <c r="A85" s="60">
        <f>'1-συμβολαια'!A85</f>
        <v>0</v>
      </c>
      <c r="B85" s="60">
        <f>'1-συμβολαια'!B85</f>
        <v>0</v>
      </c>
      <c r="C85" s="136">
        <f>'1-συμβολαια'!C85</f>
        <v>0</v>
      </c>
      <c r="D85" s="32">
        <f>'1-συμβολαια'!D85</f>
        <v>0</v>
      </c>
      <c r="E85" s="43">
        <f>'14-βιβλΕσ'!E85</f>
        <v>0</v>
      </c>
      <c r="F85" s="43">
        <f>'14-βιβλΕσ'!G85</f>
        <v>0</v>
      </c>
      <c r="G85" s="43">
        <f>'14-βιβλΕσ'!I85</f>
        <v>0</v>
      </c>
      <c r="H85" s="17">
        <f>'14-βιβλΕσ'!K85</f>
        <v>0</v>
      </c>
      <c r="I85" s="17">
        <f>'14-βιβλΕσ'!L85</f>
        <v>0</v>
      </c>
    </row>
    <row r="86" spans="1:9">
      <c r="A86" s="60">
        <f>'1-συμβολαια'!A86</f>
        <v>0</v>
      </c>
      <c r="B86" s="60">
        <f>'1-συμβολαια'!B86</f>
        <v>0</v>
      </c>
      <c r="C86" s="136">
        <f>'1-συμβολαια'!C86</f>
        <v>0</v>
      </c>
      <c r="D86" s="32">
        <f>'1-συμβολαια'!D86</f>
        <v>0</v>
      </c>
      <c r="E86" s="43">
        <f>'14-βιβλΕσ'!E86</f>
        <v>0</v>
      </c>
      <c r="F86" s="43">
        <f>'14-βιβλΕσ'!G86</f>
        <v>0</v>
      </c>
      <c r="G86" s="43">
        <f>'14-βιβλΕσ'!I86</f>
        <v>0</v>
      </c>
      <c r="H86" s="17">
        <f>'14-βιβλΕσ'!K86</f>
        <v>0</v>
      </c>
      <c r="I86" s="17">
        <f>'14-βιβλΕσ'!L86</f>
        <v>0</v>
      </c>
    </row>
    <row r="87" spans="1:9">
      <c r="A87" s="60">
        <f>'1-συμβολαια'!A87</f>
        <v>0</v>
      </c>
      <c r="B87" s="60">
        <f>'1-συμβολαια'!B87</f>
        <v>0</v>
      </c>
      <c r="C87" s="136">
        <f>'1-συμβολαια'!C87</f>
        <v>0</v>
      </c>
      <c r="D87" s="32">
        <f>'1-συμβολαια'!D87</f>
        <v>0</v>
      </c>
      <c r="E87" s="43">
        <f>'14-βιβλΕσ'!E87</f>
        <v>0</v>
      </c>
      <c r="F87" s="43">
        <f>'14-βιβλΕσ'!G87</f>
        <v>0</v>
      </c>
      <c r="G87" s="43">
        <f>'14-βιβλΕσ'!I87</f>
        <v>0</v>
      </c>
      <c r="H87" s="17">
        <f>'14-βιβλΕσ'!K87</f>
        <v>0</v>
      </c>
      <c r="I87" s="17">
        <f>'14-βιβλΕσ'!L87</f>
        <v>0</v>
      </c>
    </row>
    <row r="88" spans="1:9">
      <c r="A88" s="60">
        <f>'1-συμβολαια'!A88</f>
        <v>0</v>
      </c>
      <c r="B88" s="60">
        <f>'1-συμβολαια'!B88</f>
        <v>0</v>
      </c>
      <c r="C88" s="136">
        <f>'1-συμβολαια'!C88</f>
        <v>0</v>
      </c>
      <c r="D88" s="32">
        <f>'1-συμβολαια'!D88</f>
        <v>0</v>
      </c>
      <c r="E88" s="43">
        <f>'14-βιβλΕσ'!E88</f>
        <v>0</v>
      </c>
      <c r="F88" s="43">
        <f>'14-βιβλΕσ'!G88</f>
        <v>0</v>
      </c>
      <c r="G88" s="43">
        <f>'14-βιβλΕσ'!I88</f>
        <v>0</v>
      </c>
      <c r="H88" s="17">
        <f>'14-βιβλΕσ'!K88</f>
        <v>0</v>
      </c>
      <c r="I88" s="17">
        <f>'14-βιβλΕσ'!L88</f>
        <v>0</v>
      </c>
    </row>
    <row r="89" spans="1:9">
      <c r="A89" s="60">
        <f>'1-συμβολαια'!A89</f>
        <v>0</v>
      </c>
      <c r="B89" s="60">
        <f>'1-συμβολαια'!B89</f>
        <v>0</v>
      </c>
      <c r="C89" s="136">
        <f>'1-συμβολαια'!C89</f>
        <v>0</v>
      </c>
      <c r="D89" s="32">
        <f>'1-συμβολαια'!D89</f>
        <v>0</v>
      </c>
      <c r="E89" s="43">
        <f>'14-βιβλΕσ'!E89</f>
        <v>0</v>
      </c>
      <c r="F89" s="43">
        <f>'14-βιβλΕσ'!G89</f>
        <v>0</v>
      </c>
      <c r="G89" s="43">
        <f>'14-βιβλΕσ'!I89</f>
        <v>0</v>
      </c>
      <c r="H89" s="17">
        <f>'14-βιβλΕσ'!K89</f>
        <v>0</v>
      </c>
      <c r="I89" s="17">
        <f>'14-βιβλΕσ'!L89</f>
        <v>0</v>
      </c>
    </row>
    <row r="90" spans="1:9">
      <c r="A90" s="60">
        <f>'1-συμβολαια'!A90</f>
        <v>0</v>
      </c>
      <c r="B90" s="60">
        <f>'1-συμβολαια'!B90</f>
        <v>0</v>
      </c>
      <c r="C90" s="136">
        <f>'1-συμβολαια'!C90</f>
        <v>0</v>
      </c>
      <c r="D90" s="32">
        <f>'1-συμβολαια'!D90</f>
        <v>0</v>
      </c>
      <c r="E90" s="43">
        <f>'14-βιβλΕσ'!E90</f>
        <v>0</v>
      </c>
      <c r="F90" s="43">
        <f>'14-βιβλΕσ'!G90</f>
        <v>0</v>
      </c>
      <c r="G90" s="43">
        <f>'14-βιβλΕσ'!I90</f>
        <v>0</v>
      </c>
      <c r="H90" s="17">
        <f>'14-βιβλΕσ'!K90</f>
        <v>0</v>
      </c>
      <c r="I90" s="17">
        <f>'14-βιβλΕσ'!L90</f>
        <v>0</v>
      </c>
    </row>
    <row r="91" spans="1:9">
      <c r="A91" s="60">
        <f>'1-συμβολαια'!A91</f>
        <v>0</v>
      </c>
      <c r="B91" s="60">
        <f>'1-συμβολαια'!B91</f>
        <v>0</v>
      </c>
      <c r="C91" s="136">
        <f>'1-συμβολαια'!C91</f>
        <v>0</v>
      </c>
      <c r="D91" s="32">
        <f>'1-συμβολαια'!D91</f>
        <v>0</v>
      </c>
      <c r="E91" s="43">
        <f>'14-βιβλΕσ'!E91</f>
        <v>0</v>
      </c>
      <c r="F91" s="43">
        <f>'14-βιβλΕσ'!G91</f>
        <v>0</v>
      </c>
      <c r="G91" s="43">
        <f>'14-βιβλΕσ'!I91</f>
        <v>0</v>
      </c>
      <c r="H91" s="17">
        <f>'14-βιβλΕσ'!K91</f>
        <v>0</v>
      </c>
      <c r="I91" s="17">
        <f>'14-βιβλΕσ'!L91</f>
        <v>0</v>
      </c>
    </row>
    <row r="92" spans="1:9">
      <c r="A92" s="60">
        <f>'1-συμβολαια'!A92</f>
        <v>0</v>
      </c>
      <c r="B92" s="60">
        <f>'1-συμβολαια'!B92</f>
        <v>0</v>
      </c>
      <c r="C92" s="136">
        <f>'1-συμβολαια'!C92</f>
        <v>0</v>
      </c>
      <c r="D92" s="32">
        <f>'1-συμβολαια'!D92</f>
        <v>0</v>
      </c>
      <c r="E92" s="43">
        <f>'14-βιβλΕσ'!E92</f>
        <v>0</v>
      </c>
      <c r="F92" s="43">
        <f>'14-βιβλΕσ'!G92</f>
        <v>0</v>
      </c>
      <c r="G92" s="43">
        <f>'14-βιβλΕσ'!I92</f>
        <v>0</v>
      </c>
      <c r="H92" s="17">
        <f>'14-βιβλΕσ'!K92</f>
        <v>0</v>
      </c>
      <c r="I92" s="17">
        <f>'14-βιβλΕσ'!L92</f>
        <v>0</v>
      </c>
    </row>
    <row r="93" spans="1:9">
      <c r="A93" s="60">
        <f>'1-συμβολαια'!A93</f>
        <v>0</v>
      </c>
      <c r="B93" s="60">
        <f>'1-συμβολαια'!B93</f>
        <v>0</v>
      </c>
      <c r="C93" s="136">
        <f>'1-συμβολαια'!C93</f>
        <v>0</v>
      </c>
      <c r="D93" s="32">
        <f>'1-συμβολαια'!D93</f>
        <v>0</v>
      </c>
      <c r="E93" s="43">
        <f>'14-βιβλΕσ'!E93</f>
        <v>0</v>
      </c>
      <c r="F93" s="43">
        <f>'14-βιβλΕσ'!G93</f>
        <v>0</v>
      </c>
      <c r="G93" s="43">
        <f>'14-βιβλΕσ'!I93</f>
        <v>0</v>
      </c>
      <c r="H93" s="17">
        <f>'14-βιβλΕσ'!K93</f>
        <v>0</v>
      </c>
      <c r="I93" s="17">
        <f>'14-βιβλΕσ'!L93</f>
        <v>0</v>
      </c>
    </row>
    <row r="94" spans="1:9">
      <c r="A94" s="60">
        <f>'1-συμβολαια'!A94</f>
        <v>0</v>
      </c>
      <c r="B94" s="60">
        <f>'1-συμβολαια'!B94</f>
        <v>0</v>
      </c>
      <c r="C94" s="136">
        <f>'1-συμβολαια'!C94</f>
        <v>0</v>
      </c>
      <c r="D94" s="32">
        <f>'1-συμβολαια'!D94</f>
        <v>0</v>
      </c>
      <c r="E94" s="43">
        <f>'14-βιβλΕσ'!E94</f>
        <v>0</v>
      </c>
      <c r="F94" s="43">
        <f>'14-βιβλΕσ'!G94</f>
        <v>0</v>
      </c>
      <c r="G94" s="43">
        <f>'14-βιβλΕσ'!I94</f>
        <v>0</v>
      </c>
      <c r="H94" s="17">
        <f>'14-βιβλΕσ'!K94</f>
        <v>0</v>
      </c>
      <c r="I94" s="17">
        <f>'14-βιβλΕσ'!L94</f>
        <v>0</v>
      </c>
    </row>
    <row r="95" spans="1:9">
      <c r="A95" s="60">
        <f>'1-συμβολαια'!A95</f>
        <v>0</v>
      </c>
      <c r="B95" s="60">
        <f>'1-συμβολαια'!B95</f>
        <v>0</v>
      </c>
      <c r="C95" s="136">
        <f>'1-συμβολαια'!C95</f>
        <v>0</v>
      </c>
      <c r="D95" s="32">
        <f>'1-συμβολαια'!D95</f>
        <v>0</v>
      </c>
      <c r="E95" s="43">
        <f>'14-βιβλΕσ'!E95</f>
        <v>0</v>
      </c>
      <c r="F95" s="43">
        <f>'14-βιβλΕσ'!G95</f>
        <v>0</v>
      </c>
      <c r="G95" s="43">
        <f>'14-βιβλΕσ'!I95</f>
        <v>0</v>
      </c>
      <c r="H95" s="17">
        <f>'14-βιβλΕσ'!K95</f>
        <v>0</v>
      </c>
      <c r="I95" s="17">
        <f>'14-βιβλΕσ'!L95</f>
        <v>0</v>
      </c>
    </row>
    <row r="96" spans="1:9">
      <c r="A96" s="60">
        <f>'1-συμβολαια'!A96</f>
        <v>0</v>
      </c>
      <c r="B96" s="60">
        <f>'1-συμβολαια'!B96</f>
        <v>0</v>
      </c>
      <c r="C96" s="136">
        <f>'1-συμβολαια'!C96</f>
        <v>0</v>
      </c>
      <c r="D96" s="32">
        <f>'1-συμβολαια'!D96</f>
        <v>0</v>
      </c>
      <c r="E96" s="43">
        <f>'14-βιβλΕσ'!E96</f>
        <v>0</v>
      </c>
      <c r="F96" s="43">
        <f>'14-βιβλΕσ'!G96</f>
        <v>0</v>
      </c>
      <c r="G96" s="43">
        <f>'14-βιβλΕσ'!I96</f>
        <v>0</v>
      </c>
      <c r="H96" s="17">
        <f>'14-βιβλΕσ'!K96</f>
        <v>0</v>
      </c>
      <c r="I96" s="17">
        <f>'14-βιβλΕσ'!L96</f>
        <v>0</v>
      </c>
    </row>
    <row r="97" spans="1:9">
      <c r="A97" s="60">
        <f>'1-συμβολαια'!A97</f>
        <v>0</v>
      </c>
      <c r="B97" s="60">
        <f>'1-συμβολαια'!B97</f>
        <v>0</v>
      </c>
      <c r="C97" s="136">
        <f>'1-συμβολαια'!C97</f>
        <v>0</v>
      </c>
      <c r="D97" s="32">
        <f>'1-συμβολαια'!D97</f>
        <v>0</v>
      </c>
      <c r="E97" s="43">
        <f>'14-βιβλΕσ'!E97</f>
        <v>0</v>
      </c>
      <c r="F97" s="43">
        <f>'14-βιβλΕσ'!G97</f>
        <v>0</v>
      </c>
      <c r="G97" s="43">
        <f>'14-βιβλΕσ'!I97</f>
        <v>0</v>
      </c>
      <c r="H97" s="17">
        <f>'14-βιβλΕσ'!K97</f>
        <v>0</v>
      </c>
      <c r="I97" s="17">
        <f>'14-βιβλΕσ'!L97</f>
        <v>0</v>
      </c>
    </row>
    <row r="98" spans="1:9">
      <c r="A98" s="60">
        <f>'1-συμβολαια'!A98</f>
        <v>0</v>
      </c>
      <c r="B98" s="60">
        <f>'1-συμβολαια'!B98</f>
        <v>0</v>
      </c>
      <c r="C98" s="136">
        <f>'1-συμβολαια'!C98</f>
        <v>0</v>
      </c>
      <c r="D98" s="32">
        <f>'1-συμβολαια'!D98</f>
        <v>0</v>
      </c>
      <c r="E98" s="43">
        <f>'14-βιβλΕσ'!E98</f>
        <v>0</v>
      </c>
      <c r="F98" s="43">
        <f>'14-βιβλΕσ'!G98</f>
        <v>0</v>
      </c>
      <c r="G98" s="43">
        <f>'14-βιβλΕσ'!I98</f>
        <v>0</v>
      </c>
      <c r="H98" s="17">
        <f>'14-βιβλΕσ'!K98</f>
        <v>0</v>
      </c>
      <c r="I98" s="17">
        <f>'14-βιβλΕσ'!L98</f>
        <v>0</v>
      </c>
    </row>
    <row r="99" spans="1:9">
      <c r="A99" s="60">
        <f>'1-συμβολαια'!A99</f>
        <v>0</v>
      </c>
      <c r="B99" s="60">
        <f>'1-συμβολαια'!B99</f>
        <v>0</v>
      </c>
      <c r="C99" s="136">
        <f>'1-συμβολαια'!C99</f>
        <v>0</v>
      </c>
      <c r="D99" s="32">
        <f>'1-συμβολαια'!D99</f>
        <v>0</v>
      </c>
      <c r="E99" s="43">
        <f>'14-βιβλΕσ'!E99</f>
        <v>0</v>
      </c>
      <c r="F99" s="43">
        <f>'14-βιβλΕσ'!G99</f>
        <v>0</v>
      </c>
      <c r="G99" s="43">
        <f>'14-βιβλΕσ'!I99</f>
        <v>0</v>
      </c>
      <c r="H99" s="17">
        <f>'14-βιβλΕσ'!K99</f>
        <v>0</v>
      </c>
      <c r="I99" s="17">
        <f>'14-βιβλΕσ'!L99</f>
        <v>0</v>
      </c>
    </row>
    <row r="100" spans="1:9">
      <c r="A100" s="60">
        <f>'1-συμβολαια'!A100</f>
        <v>0</v>
      </c>
      <c r="B100" s="60">
        <f>'1-συμβολαια'!B100</f>
        <v>0</v>
      </c>
      <c r="C100" s="136">
        <f>'1-συμβολαια'!C100</f>
        <v>0</v>
      </c>
      <c r="D100" s="32">
        <f>'1-συμβολαια'!D100</f>
        <v>0</v>
      </c>
      <c r="E100" s="43">
        <f>'14-βιβλΕσ'!E100</f>
        <v>0</v>
      </c>
      <c r="F100" s="43">
        <f>'14-βιβλΕσ'!G100</f>
        <v>0</v>
      </c>
      <c r="G100" s="43">
        <f>'14-βιβλΕσ'!I100</f>
        <v>0</v>
      </c>
      <c r="H100" s="17">
        <f>'14-βιβλΕσ'!K100</f>
        <v>0</v>
      </c>
      <c r="I100" s="17">
        <f>'14-βιβλΕσ'!L100</f>
        <v>0</v>
      </c>
    </row>
    <row r="101" spans="1:9">
      <c r="A101" s="60">
        <f>'1-συμβολαια'!A101</f>
        <v>0</v>
      </c>
      <c r="B101" s="60">
        <f>'1-συμβολαια'!B101</f>
        <v>0</v>
      </c>
      <c r="C101" s="136">
        <f>'1-συμβολαια'!C101</f>
        <v>0</v>
      </c>
      <c r="D101" s="32">
        <f>'1-συμβολαια'!D101</f>
        <v>0</v>
      </c>
      <c r="E101" s="43">
        <f>'14-βιβλΕσ'!E101</f>
        <v>0</v>
      </c>
      <c r="F101" s="43">
        <f>'14-βιβλΕσ'!G101</f>
        <v>0</v>
      </c>
      <c r="G101" s="43">
        <f>'14-βιβλΕσ'!I101</f>
        <v>0</v>
      </c>
      <c r="H101" s="17">
        <f>'14-βιβλΕσ'!K101</f>
        <v>0</v>
      </c>
      <c r="I101" s="17">
        <f>'14-βιβλΕσ'!L101</f>
        <v>0</v>
      </c>
    </row>
    <row r="102" spans="1:9">
      <c r="A102" s="60">
        <f>'1-συμβολαια'!A102</f>
        <v>0</v>
      </c>
      <c r="B102" s="60">
        <f>'1-συμβολαια'!B102</f>
        <v>0</v>
      </c>
      <c r="C102" s="136">
        <f>'1-συμβολαια'!C102</f>
        <v>0</v>
      </c>
      <c r="D102" s="32">
        <f>'1-συμβολαια'!D102</f>
        <v>0</v>
      </c>
      <c r="E102" s="43">
        <f>'14-βιβλΕσ'!E102</f>
        <v>0</v>
      </c>
      <c r="F102" s="43">
        <f>'14-βιβλΕσ'!G102</f>
        <v>0</v>
      </c>
      <c r="G102" s="43">
        <f>'14-βιβλΕσ'!I102</f>
        <v>0</v>
      </c>
      <c r="H102" s="17">
        <f>'14-βιβλΕσ'!K102</f>
        <v>0</v>
      </c>
      <c r="I102" s="17">
        <f>'14-βιβλΕσ'!L102</f>
        <v>0</v>
      </c>
    </row>
    <row r="103" spans="1:9">
      <c r="A103" s="60">
        <f>'1-συμβολαια'!A103</f>
        <v>0</v>
      </c>
      <c r="B103" s="60">
        <f>'1-συμβολαια'!B103</f>
        <v>0</v>
      </c>
      <c r="C103" s="136">
        <f>'1-συμβολαια'!C103</f>
        <v>0</v>
      </c>
      <c r="D103" s="32">
        <f>'1-συμβολαια'!D103</f>
        <v>0</v>
      </c>
      <c r="E103" s="43">
        <f>'14-βιβλΕσ'!E103</f>
        <v>0</v>
      </c>
      <c r="F103" s="43">
        <f>'14-βιβλΕσ'!G103</f>
        <v>0</v>
      </c>
      <c r="G103" s="43">
        <f>'14-βιβλΕσ'!I103</f>
        <v>0</v>
      </c>
      <c r="H103" s="17">
        <f>'14-βιβλΕσ'!K103</f>
        <v>0</v>
      </c>
      <c r="I103" s="17">
        <f>'14-βιβλΕσ'!L103</f>
        <v>0</v>
      </c>
    </row>
    <row r="104" spans="1:9">
      <c r="A104" s="60">
        <f>'1-συμβολαια'!A104</f>
        <v>0</v>
      </c>
      <c r="B104" s="60">
        <f>'1-συμβολαια'!B104</f>
        <v>0</v>
      </c>
      <c r="C104" s="136">
        <f>'1-συμβολαια'!C104</f>
        <v>0</v>
      </c>
      <c r="D104" s="32">
        <f>'1-συμβολαια'!D104</f>
        <v>0</v>
      </c>
      <c r="E104" s="43">
        <f>'14-βιβλΕσ'!E104</f>
        <v>0</v>
      </c>
      <c r="F104" s="43">
        <f>'14-βιβλΕσ'!G104</f>
        <v>0</v>
      </c>
      <c r="G104" s="43">
        <f>'14-βιβλΕσ'!I104</f>
        <v>0</v>
      </c>
      <c r="H104" s="17">
        <f>'14-βιβλΕσ'!K104</f>
        <v>0</v>
      </c>
      <c r="I104" s="17">
        <f>'14-βιβλΕσ'!L104</f>
        <v>0</v>
      </c>
    </row>
    <row r="105" spans="1:9">
      <c r="A105" s="60">
        <f>'1-συμβολαια'!A105</f>
        <v>0</v>
      </c>
      <c r="B105" s="60">
        <f>'1-συμβολαια'!B105</f>
        <v>0</v>
      </c>
      <c r="C105" s="136">
        <f>'1-συμβολαια'!C105</f>
        <v>0</v>
      </c>
      <c r="D105" s="32">
        <f>'1-συμβολαια'!D105</f>
        <v>0</v>
      </c>
      <c r="E105" s="43">
        <f>'14-βιβλΕσ'!E105</f>
        <v>0</v>
      </c>
      <c r="F105" s="43">
        <f>'14-βιβλΕσ'!G105</f>
        <v>0</v>
      </c>
      <c r="G105" s="43">
        <f>'14-βιβλΕσ'!I105</f>
        <v>0</v>
      </c>
      <c r="H105" s="17">
        <f>'14-βιβλΕσ'!K105</f>
        <v>0</v>
      </c>
      <c r="I105" s="17">
        <f>'14-βιβλΕσ'!L105</f>
        <v>0</v>
      </c>
    </row>
    <row r="106" spans="1:9">
      <c r="A106" s="60">
        <f>'1-συμβολαια'!A106</f>
        <v>0</v>
      </c>
      <c r="B106" s="60">
        <f>'1-συμβολαια'!B106</f>
        <v>0</v>
      </c>
      <c r="C106" s="136">
        <f>'1-συμβολαια'!C106</f>
        <v>0</v>
      </c>
      <c r="D106" s="32">
        <f>'1-συμβολαια'!D106</f>
        <v>0</v>
      </c>
      <c r="E106" s="43">
        <f>'14-βιβλΕσ'!E106</f>
        <v>0</v>
      </c>
      <c r="F106" s="43">
        <f>'14-βιβλΕσ'!G106</f>
        <v>0</v>
      </c>
      <c r="G106" s="43">
        <f>'14-βιβλΕσ'!I106</f>
        <v>0</v>
      </c>
      <c r="H106" s="17">
        <f>'14-βιβλΕσ'!K106</f>
        <v>0</v>
      </c>
      <c r="I106" s="17">
        <f>'14-βιβλΕσ'!L106</f>
        <v>0</v>
      </c>
    </row>
    <row r="107" spans="1:9">
      <c r="A107" s="60">
        <f>'1-συμβολαια'!A107</f>
        <v>0</v>
      </c>
      <c r="B107" s="60">
        <f>'1-συμβολαια'!B107</f>
        <v>0</v>
      </c>
      <c r="C107" s="136">
        <f>'1-συμβολαια'!C107</f>
        <v>0</v>
      </c>
      <c r="D107" s="32">
        <f>'1-συμβολαια'!D107</f>
        <v>0</v>
      </c>
      <c r="E107" s="43">
        <f>'14-βιβλΕσ'!E107</f>
        <v>0</v>
      </c>
      <c r="F107" s="43">
        <f>'14-βιβλΕσ'!G107</f>
        <v>0</v>
      </c>
      <c r="G107" s="43">
        <f>'14-βιβλΕσ'!I107</f>
        <v>0</v>
      </c>
      <c r="H107" s="17">
        <f>'14-βιβλΕσ'!K107</f>
        <v>0</v>
      </c>
      <c r="I107" s="17">
        <f>'14-βιβλΕσ'!L107</f>
        <v>0</v>
      </c>
    </row>
    <row r="108" spans="1:9">
      <c r="A108" s="60">
        <f>'1-συμβολαια'!A108</f>
        <v>0</v>
      </c>
      <c r="B108" s="60">
        <f>'1-συμβολαια'!B108</f>
        <v>0</v>
      </c>
      <c r="C108" s="136">
        <f>'1-συμβολαια'!C108</f>
        <v>0</v>
      </c>
      <c r="D108" s="32">
        <f>'1-συμβολαια'!D108</f>
        <v>0</v>
      </c>
      <c r="E108" s="43">
        <f>'14-βιβλΕσ'!E108</f>
        <v>0</v>
      </c>
      <c r="F108" s="43">
        <f>'14-βιβλΕσ'!G108</f>
        <v>0</v>
      </c>
      <c r="G108" s="43">
        <f>'14-βιβλΕσ'!I108</f>
        <v>0</v>
      </c>
      <c r="H108" s="17">
        <f>'14-βιβλΕσ'!K108</f>
        <v>0</v>
      </c>
      <c r="I108" s="17">
        <f>'14-βιβλΕσ'!L108</f>
        <v>0</v>
      </c>
    </row>
    <row r="109" spans="1:9">
      <c r="A109" s="60">
        <f>'1-συμβολαια'!A109</f>
        <v>0</v>
      </c>
      <c r="B109" s="60">
        <f>'1-συμβολαια'!B109</f>
        <v>0</v>
      </c>
      <c r="C109" s="136">
        <f>'1-συμβολαια'!C109</f>
        <v>0</v>
      </c>
      <c r="D109" s="32">
        <f>'1-συμβολαια'!D109</f>
        <v>0</v>
      </c>
      <c r="E109" s="43">
        <f>'14-βιβλΕσ'!E109</f>
        <v>0</v>
      </c>
      <c r="F109" s="43">
        <f>'14-βιβλΕσ'!G109</f>
        <v>0</v>
      </c>
      <c r="G109" s="43">
        <f>'14-βιβλΕσ'!I109</f>
        <v>0</v>
      </c>
      <c r="H109" s="17">
        <f>'14-βιβλΕσ'!K109</f>
        <v>0</v>
      </c>
      <c r="I109" s="17">
        <f>'14-βιβλΕσ'!L109</f>
        <v>0</v>
      </c>
    </row>
    <row r="110" spans="1:9">
      <c r="A110" s="60">
        <f>'1-συμβολαια'!A110</f>
        <v>0</v>
      </c>
      <c r="B110" s="60">
        <f>'1-συμβολαια'!B110</f>
        <v>0</v>
      </c>
      <c r="C110" s="136">
        <f>'1-συμβολαια'!C110</f>
        <v>0</v>
      </c>
      <c r="D110" s="32">
        <f>'1-συμβολαια'!D110</f>
        <v>0</v>
      </c>
      <c r="E110" s="43">
        <f>'14-βιβλΕσ'!E110</f>
        <v>0</v>
      </c>
      <c r="F110" s="43">
        <f>'14-βιβλΕσ'!G110</f>
        <v>0</v>
      </c>
      <c r="G110" s="43">
        <f>'14-βιβλΕσ'!I110</f>
        <v>0</v>
      </c>
      <c r="H110" s="17">
        <f>'14-βιβλΕσ'!K110</f>
        <v>0</v>
      </c>
      <c r="I110" s="17">
        <f>'14-βιβλΕσ'!L110</f>
        <v>0</v>
      </c>
    </row>
    <row r="111" spans="1:9">
      <c r="A111" s="60">
        <f>'1-συμβολαια'!A111</f>
        <v>0</v>
      </c>
      <c r="B111" s="60">
        <f>'1-συμβολαια'!B111</f>
        <v>0</v>
      </c>
      <c r="C111" s="136">
        <f>'1-συμβολαια'!C111</f>
        <v>0</v>
      </c>
      <c r="D111" s="32">
        <f>'1-συμβολαια'!D111</f>
        <v>0</v>
      </c>
      <c r="E111" s="43">
        <f>'14-βιβλΕσ'!E111</f>
        <v>0</v>
      </c>
      <c r="F111" s="43">
        <f>'14-βιβλΕσ'!G111</f>
        <v>0</v>
      </c>
      <c r="G111" s="43">
        <f>'14-βιβλΕσ'!I111</f>
        <v>0</v>
      </c>
      <c r="H111" s="17">
        <f>'14-βιβλΕσ'!K111</f>
        <v>0</v>
      </c>
      <c r="I111" s="17">
        <f>'14-βιβλΕσ'!L111</f>
        <v>0</v>
      </c>
    </row>
    <row r="112" spans="1:9">
      <c r="A112" s="60">
        <f>'1-συμβολαια'!A112</f>
        <v>0</v>
      </c>
      <c r="B112" s="60">
        <f>'1-συμβολαια'!B112</f>
        <v>0</v>
      </c>
      <c r="C112" s="136">
        <f>'1-συμβολαια'!C112</f>
        <v>0</v>
      </c>
      <c r="D112" s="32">
        <f>'1-συμβολαια'!D112</f>
        <v>0</v>
      </c>
      <c r="E112" s="43">
        <f>'14-βιβλΕσ'!E112</f>
        <v>0</v>
      </c>
      <c r="F112" s="43">
        <f>'14-βιβλΕσ'!G112</f>
        <v>0</v>
      </c>
      <c r="G112" s="43">
        <f>'14-βιβλΕσ'!I112</f>
        <v>0</v>
      </c>
      <c r="H112" s="17">
        <f>'14-βιβλΕσ'!K112</f>
        <v>0</v>
      </c>
      <c r="I112" s="17">
        <f>'14-βιβλΕσ'!L112</f>
        <v>0</v>
      </c>
    </row>
    <row r="113" spans="1:9">
      <c r="A113" s="60">
        <f>'1-συμβολαια'!A113</f>
        <v>0</v>
      </c>
      <c r="B113" s="60">
        <f>'1-συμβολαια'!B113</f>
        <v>0</v>
      </c>
      <c r="C113" s="136">
        <f>'1-συμβολαια'!C113</f>
        <v>0</v>
      </c>
      <c r="D113" s="32">
        <f>'1-συμβολαια'!D113</f>
        <v>0</v>
      </c>
      <c r="E113" s="43">
        <f>'14-βιβλΕσ'!E113</f>
        <v>0</v>
      </c>
      <c r="F113" s="43">
        <f>'14-βιβλΕσ'!G113</f>
        <v>0</v>
      </c>
      <c r="G113" s="43">
        <f>'14-βιβλΕσ'!I113</f>
        <v>0</v>
      </c>
      <c r="H113" s="17">
        <f>'14-βιβλΕσ'!K113</f>
        <v>0</v>
      </c>
      <c r="I113" s="17">
        <f>'14-βιβλΕσ'!L113</f>
        <v>0</v>
      </c>
    </row>
    <row r="114" spans="1:9">
      <c r="A114" s="60">
        <f>'1-συμβολαια'!A114</f>
        <v>0</v>
      </c>
      <c r="B114" s="60">
        <f>'1-συμβολαια'!B114</f>
        <v>0</v>
      </c>
      <c r="C114" s="136">
        <f>'1-συμβολαια'!C114</f>
        <v>0</v>
      </c>
      <c r="D114" s="32">
        <f>'1-συμβολαια'!D114</f>
        <v>0</v>
      </c>
      <c r="E114" s="43">
        <f>'14-βιβλΕσ'!E114</f>
        <v>0</v>
      </c>
      <c r="F114" s="43">
        <f>'14-βιβλΕσ'!G114</f>
        <v>0</v>
      </c>
      <c r="G114" s="43">
        <f>'14-βιβλΕσ'!I114</f>
        <v>0</v>
      </c>
      <c r="H114" s="17">
        <f>'14-βιβλΕσ'!K114</f>
        <v>0</v>
      </c>
      <c r="I114" s="17">
        <f>'14-βιβλΕσ'!L114</f>
        <v>0</v>
      </c>
    </row>
    <row r="115" spans="1:9">
      <c r="A115" s="60">
        <f>'1-συμβολαια'!A115</f>
        <v>0</v>
      </c>
      <c r="B115" s="60">
        <f>'1-συμβολαια'!B115</f>
        <v>0</v>
      </c>
      <c r="C115" s="136">
        <f>'1-συμβολαια'!C115</f>
        <v>0</v>
      </c>
      <c r="D115" s="32">
        <f>'1-συμβολαια'!D115</f>
        <v>0</v>
      </c>
      <c r="E115" s="43">
        <f>'14-βιβλΕσ'!E115</f>
        <v>0</v>
      </c>
      <c r="F115" s="43">
        <f>'14-βιβλΕσ'!G115</f>
        <v>0</v>
      </c>
      <c r="G115" s="43">
        <f>'14-βιβλΕσ'!I115</f>
        <v>0</v>
      </c>
      <c r="H115" s="17">
        <f>'14-βιβλΕσ'!K115</f>
        <v>0</v>
      </c>
      <c r="I115" s="17">
        <f>'14-βιβλΕσ'!L115</f>
        <v>0</v>
      </c>
    </row>
    <row r="116" spans="1:9">
      <c r="A116" s="60">
        <f>'1-συμβολαια'!A116</f>
        <v>0</v>
      </c>
      <c r="B116" s="60">
        <f>'1-συμβολαια'!B116</f>
        <v>0</v>
      </c>
      <c r="C116" s="136">
        <f>'1-συμβολαια'!C116</f>
        <v>0</v>
      </c>
      <c r="D116" s="32">
        <f>'1-συμβολαια'!D116</f>
        <v>0</v>
      </c>
      <c r="E116" s="43">
        <f>'14-βιβλΕσ'!E116</f>
        <v>0</v>
      </c>
      <c r="F116" s="43">
        <f>'14-βιβλΕσ'!G116</f>
        <v>0</v>
      </c>
      <c r="G116" s="43">
        <f>'14-βιβλΕσ'!I116</f>
        <v>0</v>
      </c>
      <c r="H116" s="17">
        <f>'14-βιβλΕσ'!K116</f>
        <v>0</v>
      </c>
      <c r="I116" s="17">
        <f>'14-βιβλΕσ'!L116</f>
        <v>0</v>
      </c>
    </row>
    <row r="117" spans="1:9">
      <c r="A117" s="60">
        <f>'1-συμβολαια'!A117</f>
        <v>0</v>
      </c>
      <c r="B117" s="60">
        <f>'1-συμβολαια'!B117</f>
        <v>0</v>
      </c>
      <c r="C117" s="136">
        <f>'1-συμβολαια'!C117</f>
        <v>0</v>
      </c>
      <c r="D117" s="32">
        <f>'1-συμβολαια'!D117</f>
        <v>0</v>
      </c>
      <c r="E117" s="43">
        <f>'14-βιβλΕσ'!E117</f>
        <v>0</v>
      </c>
      <c r="F117" s="43">
        <f>'14-βιβλΕσ'!G117</f>
        <v>0</v>
      </c>
      <c r="G117" s="43">
        <f>'14-βιβλΕσ'!I117</f>
        <v>0</v>
      </c>
      <c r="H117" s="17">
        <f>'14-βιβλΕσ'!K117</f>
        <v>0</v>
      </c>
      <c r="I117" s="17">
        <f>'14-βιβλΕσ'!L117</f>
        <v>0</v>
      </c>
    </row>
    <row r="118" spans="1:9">
      <c r="A118" s="60">
        <f>'1-συμβολαια'!A118</f>
        <v>0</v>
      </c>
      <c r="B118" s="60">
        <f>'1-συμβολαια'!B118</f>
        <v>0</v>
      </c>
      <c r="C118" s="136">
        <f>'1-συμβολαια'!C118</f>
        <v>0</v>
      </c>
      <c r="D118" s="32">
        <f>'1-συμβολαια'!D118</f>
        <v>0</v>
      </c>
      <c r="E118" s="43">
        <f>'14-βιβλΕσ'!E118</f>
        <v>0</v>
      </c>
      <c r="F118" s="43">
        <f>'14-βιβλΕσ'!G118</f>
        <v>0</v>
      </c>
      <c r="G118" s="43">
        <f>'14-βιβλΕσ'!I118</f>
        <v>0</v>
      </c>
      <c r="H118" s="17">
        <f>'14-βιβλΕσ'!K118</f>
        <v>0</v>
      </c>
      <c r="I118" s="17">
        <f>'14-βιβλΕσ'!L118</f>
        <v>0</v>
      </c>
    </row>
    <row r="119" spans="1:9">
      <c r="A119" s="60">
        <f>'1-συμβολαια'!A119</f>
        <v>0</v>
      </c>
      <c r="B119" s="60">
        <f>'1-συμβολαια'!B119</f>
        <v>0</v>
      </c>
      <c r="C119" s="136">
        <f>'1-συμβολαια'!C119</f>
        <v>0</v>
      </c>
      <c r="D119" s="32">
        <f>'1-συμβολαια'!D119</f>
        <v>0</v>
      </c>
      <c r="E119" s="43">
        <f>'14-βιβλΕσ'!E119</f>
        <v>0</v>
      </c>
      <c r="F119" s="43">
        <f>'14-βιβλΕσ'!G119</f>
        <v>0</v>
      </c>
      <c r="G119" s="43">
        <f>'14-βιβλΕσ'!I119</f>
        <v>0</v>
      </c>
      <c r="H119" s="17">
        <f>'14-βιβλΕσ'!K119</f>
        <v>0</v>
      </c>
      <c r="I119" s="17">
        <f>'14-βιβλΕσ'!L119</f>
        <v>0</v>
      </c>
    </row>
    <row r="120" spans="1:9">
      <c r="A120" s="60">
        <f>'1-συμβολαια'!A120</f>
        <v>0</v>
      </c>
      <c r="B120" s="60">
        <f>'1-συμβολαια'!B120</f>
        <v>0</v>
      </c>
      <c r="C120" s="136">
        <f>'1-συμβολαια'!C120</f>
        <v>0</v>
      </c>
      <c r="D120" s="32">
        <f>'1-συμβολαια'!D120</f>
        <v>0</v>
      </c>
      <c r="E120" s="43">
        <f>'14-βιβλΕσ'!E120</f>
        <v>0</v>
      </c>
      <c r="F120" s="43">
        <f>'14-βιβλΕσ'!G120</f>
        <v>0</v>
      </c>
      <c r="G120" s="43">
        <f>'14-βιβλΕσ'!I120</f>
        <v>0</v>
      </c>
      <c r="H120" s="17">
        <f>'14-βιβλΕσ'!K120</f>
        <v>0</v>
      </c>
      <c r="I120" s="17">
        <f>'14-βιβλΕσ'!L120</f>
        <v>0</v>
      </c>
    </row>
    <row r="121" spans="1:9">
      <c r="A121" s="60">
        <f>'1-συμβολαια'!A121</f>
        <v>0</v>
      </c>
      <c r="B121" s="60">
        <f>'1-συμβολαια'!B121</f>
        <v>0</v>
      </c>
      <c r="C121" s="136">
        <f>'1-συμβολαια'!C121</f>
        <v>0</v>
      </c>
      <c r="D121" s="32">
        <f>'1-συμβολαια'!D121</f>
        <v>0</v>
      </c>
      <c r="E121" s="43">
        <f>'14-βιβλΕσ'!E121</f>
        <v>0</v>
      </c>
      <c r="F121" s="43">
        <f>'14-βιβλΕσ'!G121</f>
        <v>0</v>
      </c>
      <c r="G121" s="43">
        <f>'14-βιβλΕσ'!I121</f>
        <v>0</v>
      </c>
      <c r="H121" s="17">
        <f>'14-βιβλΕσ'!K121</f>
        <v>0</v>
      </c>
      <c r="I121" s="17">
        <f>'14-βιβλΕσ'!L121</f>
        <v>0</v>
      </c>
    </row>
    <row r="122" spans="1:9">
      <c r="A122" s="60">
        <f>'1-συμβολαια'!A122</f>
        <v>0</v>
      </c>
      <c r="B122" s="60">
        <f>'1-συμβολαια'!B122</f>
        <v>0</v>
      </c>
      <c r="C122" s="136">
        <f>'1-συμβολαια'!C122</f>
        <v>0</v>
      </c>
      <c r="D122" s="32">
        <f>'1-συμβολαια'!D122</f>
        <v>0</v>
      </c>
      <c r="E122" s="43">
        <f>'14-βιβλΕσ'!E122</f>
        <v>0</v>
      </c>
      <c r="F122" s="43">
        <f>'14-βιβλΕσ'!G122</f>
        <v>0</v>
      </c>
      <c r="G122" s="43">
        <f>'14-βιβλΕσ'!I122</f>
        <v>0</v>
      </c>
      <c r="H122" s="17">
        <f>'14-βιβλΕσ'!K122</f>
        <v>0</v>
      </c>
      <c r="I122" s="17">
        <f>'14-βιβλΕσ'!L122</f>
        <v>0</v>
      </c>
    </row>
    <row r="123" spans="1:9">
      <c r="A123" s="60">
        <f>'1-συμβολαια'!A123</f>
        <v>0</v>
      </c>
      <c r="B123" s="60">
        <f>'1-συμβολαια'!B123</f>
        <v>0</v>
      </c>
      <c r="C123" s="136">
        <f>'1-συμβολαια'!C123</f>
        <v>0</v>
      </c>
      <c r="D123" s="32">
        <f>'1-συμβολαια'!D123</f>
        <v>0</v>
      </c>
      <c r="E123" s="43">
        <f>'14-βιβλΕσ'!E123</f>
        <v>0</v>
      </c>
      <c r="F123" s="43">
        <f>'14-βιβλΕσ'!G123</f>
        <v>0</v>
      </c>
      <c r="G123" s="43">
        <f>'14-βιβλΕσ'!I123</f>
        <v>0</v>
      </c>
      <c r="H123" s="17">
        <f>'14-βιβλΕσ'!K123</f>
        <v>0</v>
      </c>
      <c r="I123" s="17">
        <f>'14-βιβλΕσ'!L123</f>
        <v>0</v>
      </c>
    </row>
    <row r="124" spans="1:9">
      <c r="A124" s="60">
        <f>'1-συμβολαια'!A124</f>
        <v>0</v>
      </c>
      <c r="B124" s="60">
        <f>'1-συμβολαια'!B124</f>
        <v>0</v>
      </c>
      <c r="C124" s="136">
        <f>'1-συμβολαια'!C124</f>
        <v>0</v>
      </c>
      <c r="D124" s="32">
        <f>'1-συμβολαια'!D124</f>
        <v>0</v>
      </c>
      <c r="E124" s="43">
        <f>'14-βιβλΕσ'!E124</f>
        <v>0</v>
      </c>
      <c r="F124" s="43">
        <f>'14-βιβλΕσ'!G124</f>
        <v>0</v>
      </c>
      <c r="G124" s="43">
        <f>'14-βιβλΕσ'!I124</f>
        <v>0</v>
      </c>
      <c r="H124" s="17">
        <f>'14-βιβλΕσ'!K124</f>
        <v>0</v>
      </c>
      <c r="I124" s="17">
        <f>'14-βιβλΕσ'!L124</f>
        <v>0</v>
      </c>
    </row>
    <row r="125" spans="1:9">
      <c r="A125" s="60">
        <f>'1-συμβολαια'!A125</f>
        <v>0</v>
      </c>
      <c r="B125" s="60">
        <f>'1-συμβολαια'!B125</f>
        <v>0</v>
      </c>
      <c r="C125" s="136">
        <f>'1-συμβολαια'!C125</f>
        <v>0</v>
      </c>
      <c r="D125" s="32">
        <f>'1-συμβολαια'!D125</f>
        <v>0</v>
      </c>
      <c r="E125" s="43">
        <f>'14-βιβλΕσ'!E125</f>
        <v>0</v>
      </c>
      <c r="F125" s="43">
        <f>'14-βιβλΕσ'!G125</f>
        <v>0</v>
      </c>
      <c r="G125" s="43">
        <f>'14-βιβλΕσ'!I125</f>
        <v>0</v>
      </c>
      <c r="H125" s="17">
        <f>'14-βιβλΕσ'!K125</f>
        <v>0</v>
      </c>
      <c r="I125" s="17">
        <f>'14-βιβλΕσ'!L125</f>
        <v>0</v>
      </c>
    </row>
    <row r="126" spans="1:9">
      <c r="A126" s="60">
        <f>'1-συμβολαια'!A126</f>
        <v>0</v>
      </c>
      <c r="B126" s="60">
        <f>'1-συμβολαια'!B126</f>
        <v>0</v>
      </c>
      <c r="C126" s="136">
        <f>'1-συμβολαια'!C126</f>
        <v>0</v>
      </c>
      <c r="D126" s="32">
        <f>'1-συμβολαια'!D126</f>
        <v>0</v>
      </c>
      <c r="E126" s="43">
        <f>'14-βιβλΕσ'!E126</f>
        <v>0</v>
      </c>
      <c r="F126" s="43">
        <f>'14-βιβλΕσ'!G126</f>
        <v>0</v>
      </c>
      <c r="G126" s="43">
        <f>'14-βιβλΕσ'!I126</f>
        <v>0</v>
      </c>
      <c r="H126" s="17">
        <f>'14-βιβλΕσ'!K126</f>
        <v>0</v>
      </c>
      <c r="I126" s="17">
        <f>'14-βιβλΕσ'!L126</f>
        <v>0</v>
      </c>
    </row>
    <row r="127" spans="1:9">
      <c r="A127" s="60">
        <f>'1-συμβολαια'!A127</f>
        <v>0</v>
      </c>
      <c r="B127" s="60">
        <f>'1-συμβολαια'!B127</f>
        <v>0</v>
      </c>
      <c r="C127" s="136">
        <f>'1-συμβολαια'!C127</f>
        <v>0</v>
      </c>
      <c r="D127" s="32">
        <f>'1-συμβολαια'!D127</f>
        <v>0</v>
      </c>
      <c r="E127" s="43">
        <f>'14-βιβλΕσ'!E127</f>
        <v>0</v>
      </c>
      <c r="F127" s="43">
        <f>'14-βιβλΕσ'!G127</f>
        <v>0</v>
      </c>
      <c r="G127" s="43">
        <f>'14-βιβλΕσ'!I127</f>
        <v>0</v>
      </c>
      <c r="H127" s="17">
        <f>'14-βιβλΕσ'!K127</f>
        <v>0</v>
      </c>
      <c r="I127" s="17">
        <f>'14-βιβλΕσ'!L127</f>
        <v>0</v>
      </c>
    </row>
    <row r="128" spans="1:9">
      <c r="A128" s="60">
        <f>'1-συμβολαια'!A128</f>
        <v>0</v>
      </c>
      <c r="B128" s="60">
        <f>'1-συμβολαια'!B128</f>
        <v>0</v>
      </c>
      <c r="C128" s="136">
        <f>'1-συμβολαια'!C128</f>
        <v>0</v>
      </c>
      <c r="D128" s="32">
        <f>'1-συμβολαια'!D128</f>
        <v>0</v>
      </c>
      <c r="E128" s="43">
        <f>'14-βιβλΕσ'!E128</f>
        <v>0</v>
      </c>
      <c r="F128" s="43">
        <f>'14-βιβλΕσ'!G128</f>
        <v>0</v>
      </c>
      <c r="G128" s="43">
        <f>'14-βιβλΕσ'!I128</f>
        <v>0</v>
      </c>
      <c r="H128" s="17">
        <f>'14-βιβλΕσ'!K128</f>
        <v>0</v>
      </c>
      <c r="I128" s="17">
        <f>'14-βιβλΕσ'!L128</f>
        <v>0</v>
      </c>
    </row>
    <row r="129" spans="1:9">
      <c r="A129" s="60">
        <f>'1-συμβολαια'!A129</f>
        <v>0</v>
      </c>
      <c r="B129" s="60">
        <f>'1-συμβολαια'!B129</f>
        <v>0</v>
      </c>
      <c r="C129" s="136">
        <f>'1-συμβολαια'!C129</f>
        <v>0</v>
      </c>
      <c r="D129" s="32">
        <f>'1-συμβολαια'!D129</f>
        <v>0</v>
      </c>
      <c r="E129" s="43">
        <f>'14-βιβλΕσ'!E129</f>
        <v>0</v>
      </c>
      <c r="F129" s="43">
        <f>'14-βιβλΕσ'!G129</f>
        <v>0</v>
      </c>
      <c r="G129" s="43">
        <f>'14-βιβλΕσ'!I129</f>
        <v>0</v>
      </c>
      <c r="H129" s="17">
        <f>'14-βιβλΕσ'!K129</f>
        <v>0</v>
      </c>
      <c r="I129" s="17">
        <f>'14-βιβλΕσ'!L129</f>
        <v>0</v>
      </c>
    </row>
    <row r="130" spans="1:9">
      <c r="A130" s="60">
        <f>'1-συμβολαια'!A130</f>
        <v>0</v>
      </c>
      <c r="B130" s="60">
        <f>'1-συμβολαια'!B130</f>
        <v>0</v>
      </c>
      <c r="C130" s="136">
        <f>'1-συμβολαια'!C130</f>
        <v>0</v>
      </c>
      <c r="D130" s="32">
        <f>'1-συμβολαια'!D130</f>
        <v>0</v>
      </c>
      <c r="E130" s="43">
        <f>'14-βιβλΕσ'!E130</f>
        <v>0</v>
      </c>
      <c r="F130" s="43">
        <f>'14-βιβλΕσ'!G130</f>
        <v>0</v>
      </c>
      <c r="G130" s="43">
        <f>'14-βιβλΕσ'!I130</f>
        <v>0</v>
      </c>
      <c r="H130" s="17">
        <f>'14-βιβλΕσ'!K130</f>
        <v>0</v>
      </c>
      <c r="I130" s="17">
        <f>'14-βιβλΕσ'!L130</f>
        <v>0</v>
      </c>
    </row>
    <row r="131" spans="1:9">
      <c r="A131" s="60">
        <f>'1-συμβολαια'!A131</f>
        <v>0</v>
      </c>
      <c r="B131" s="60">
        <f>'1-συμβολαια'!B131</f>
        <v>0</v>
      </c>
      <c r="C131" s="136">
        <f>'1-συμβολαια'!C131</f>
        <v>0</v>
      </c>
      <c r="D131" s="32">
        <f>'1-συμβολαια'!D131</f>
        <v>0</v>
      </c>
      <c r="E131" s="43">
        <f>'14-βιβλΕσ'!E131</f>
        <v>0</v>
      </c>
      <c r="F131" s="43">
        <f>'14-βιβλΕσ'!G131</f>
        <v>0</v>
      </c>
      <c r="G131" s="43">
        <f>'14-βιβλΕσ'!I131</f>
        <v>0</v>
      </c>
      <c r="H131" s="17">
        <f>'14-βιβλΕσ'!K131</f>
        <v>0</v>
      </c>
      <c r="I131" s="17">
        <f>'14-βιβλΕσ'!L131</f>
        <v>0</v>
      </c>
    </row>
    <row r="132" spans="1:9">
      <c r="A132" s="60">
        <f>'1-συμβολαια'!A132</f>
        <v>0</v>
      </c>
      <c r="B132" s="60">
        <f>'1-συμβολαια'!B132</f>
        <v>0</v>
      </c>
      <c r="C132" s="136">
        <f>'1-συμβολαια'!C132</f>
        <v>0</v>
      </c>
      <c r="D132" s="32">
        <f>'1-συμβολαια'!D132</f>
        <v>0</v>
      </c>
      <c r="E132" s="43">
        <f>'14-βιβλΕσ'!E132</f>
        <v>0</v>
      </c>
      <c r="F132" s="43">
        <f>'14-βιβλΕσ'!G132</f>
        <v>0</v>
      </c>
      <c r="G132" s="43">
        <f>'14-βιβλΕσ'!I132</f>
        <v>0</v>
      </c>
      <c r="H132" s="17">
        <f>'14-βιβλΕσ'!K132</f>
        <v>0</v>
      </c>
      <c r="I132" s="17">
        <f>'14-βιβλΕσ'!L132</f>
        <v>0</v>
      </c>
    </row>
    <row r="133" spans="1:9">
      <c r="A133" s="60">
        <f>'1-συμβολαια'!A133</f>
        <v>0</v>
      </c>
      <c r="B133" s="60">
        <f>'1-συμβολαια'!B133</f>
        <v>0</v>
      </c>
      <c r="C133" s="136">
        <f>'1-συμβολαια'!C133</f>
        <v>0</v>
      </c>
      <c r="D133" s="32">
        <f>'1-συμβολαια'!D133</f>
        <v>0</v>
      </c>
      <c r="E133" s="43">
        <f>'14-βιβλΕσ'!E133</f>
        <v>0</v>
      </c>
      <c r="F133" s="43">
        <f>'14-βιβλΕσ'!G133</f>
        <v>0</v>
      </c>
      <c r="G133" s="43">
        <f>'14-βιβλΕσ'!I133</f>
        <v>0</v>
      </c>
      <c r="H133" s="17">
        <f>'14-βιβλΕσ'!K133</f>
        <v>0</v>
      </c>
      <c r="I133" s="17">
        <f>'14-βιβλΕσ'!L133</f>
        <v>0</v>
      </c>
    </row>
    <row r="134" spans="1:9">
      <c r="A134" s="60">
        <f>'1-συμβολαια'!A134</f>
        <v>0</v>
      </c>
      <c r="B134" s="60">
        <f>'1-συμβολαια'!B134</f>
        <v>0</v>
      </c>
      <c r="C134" s="136">
        <f>'1-συμβολαια'!C134</f>
        <v>0</v>
      </c>
      <c r="D134" s="32">
        <f>'1-συμβολαια'!D134</f>
        <v>0</v>
      </c>
      <c r="E134" s="43">
        <f>'14-βιβλΕσ'!E134</f>
        <v>0</v>
      </c>
      <c r="F134" s="43">
        <f>'14-βιβλΕσ'!G134</f>
        <v>0</v>
      </c>
      <c r="G134" s="43">
        <f>'14-βιβλΕσ'!I134</f>
        <v>0</v>
      </c>
      <c r="H134" s="17">
        <f>'14-βιβλΕσ'!K134</f>
        <v>0</v>
      </c>
      <c r="I134" s="17">
        <f>'14-βιβλΕσ'!L134</f>
        <v>0</v>
      </c>
    </row>
    <row r="135" spans="1:9">
      <c r="A135" s="60">
        <f>'1-συμβολαια'!A135</f>
        <v>0</v>
      </c>
      <c r="B135" s="60">
        <f>'1-συμβολαια'!B135</f>
        <v>0</v>
      </c>
      <c r="C135" s="136">
        <f>'1-συμβολαια'!C135</f>
        <v>0</v>
      </c>
      <c r="D135" s="32">
        <f>'1-συμβολαια'!D135</f>
        <v>0</v>
      </c>
      <c r="E135" s="43">
        <f>'14-βιβλΕσ'!E135</f>
        <v>0</v>
      </c>
      <c r="F135" s="43">
        <f>'14-βιβλΕσ'!G135</f>
        <v>0</v>
      </c>
      <c r="G135" s="43">
        <f>'14-βιβλΕσ'!I135</f>
        <v>0</v>
      </c>
      <c r="H135" s="17">
        <f>'14-βιβλΕσ'!K135</f>
        <v>0</v>
      </c>
      <c r="I135" s="17">
        <f>'14-βιβλΕσ'!L135</f>
        <v>0</v>
      </c>
    </row>
    <row r="136" spans="1:9">
      <c r="A136" s="60">
        <f>'1-συμβολαια'!A136</f>
        <v>0</v>
      </c>
      <c r="B136" s="60">
        <f>'1-συμβολαια'!B136</f>
        <v>0</v>
      </c>
      <c r="C136" s="136">
        <f>'1-συμβολαια'!C136</f>
        <v>0</v>
      </c>
      <c r="D136" s="32">
        <f>'1-συμβολαια'!D136</f>
        <v>0</v>
      </c>
      <c r="E136" s="43">
        <f>'14-βιβλΕσ'!E136</f>
        <v>0</v>
      </c>
      <c r="F136" s="43">
        <f>'14-βιβλΕσ'!G136</f>
        <v>0</v>
      </c>
      <c r="G136" s="43">
        <f>'14-βιβλΕσ'!I136</f>
        <v>0</v>
      </c>
      <c r="H136" s="17">
        <f>'14-βιβλΕσ'!K136</f>
        <v>0</v>
      </c>
      <c r="I136" s="17">
        <f>'14-βιβλΕσ'!L136</f>
        <v>0</v>
      </c>
    </row>
    <row r="137" spans="1:9">
      <c r="A137" s="60">
        <f>'1-συμβολαια'!A137</f>
        <v>0</v>
      </c>
      <c r="B137" s="60">
        <f>'1-συμβολαια'!B137</f>
        <v>0</v>
      </c>
      <c r="C137" s="136">
        <f>'1-συμβολαια'!C137</f>
        <v>0</v>
      </c>
      <c r="D137" s="32">
        <f>'1-συμβολαια'!D137</f>
        <v>0</v>
      </c>
      <c r="E137" s="43">
        <f>'14-βιβλΕσ'!E137</f>
        <v>0</v>
      </c>
      <c r="F137" s="43">
        <f>'14-βιβλΕσ'!G137</f>
        <v>0</v>
      </c>
      <c r="G137" s="43">
        <f>'14-βιβλΕσ'!I137</f>
        <v>0</v>
      </c>
      <c r="H137" s="17">
        <f>'14-βιβλΕσ'!K137</f>
        <v>0</v>
      </c>
      <c r="I137" s="17">
        <f>'14-βιβλΕσ'!L137</f>
        <v>0</v>
      </c>
    </row>
    <row r="138" spans="1:9">
      <c r="A138" s="60">
        <f>'1-συμβολαια'!A138</f>
        <v>0</v>
      </c>
      <c r="B138" s="60">
        <f>'1-συμβολαια'!B138</f>
        <v>0</v>
      </c>
      <c r="C138" s="136">
        <f>'1-συμβολαια'!C138</f>
        <v>0</v>
      </c>
      <c r="D138" s="32">
        <f>'1-συμβολαια'!D138</f>
        <v>0</v>
      </c>
      <c r="E138" s="43">
        <f>'14-βιβλΕσ'!E138</f>
        <v>0</v>
      </c>
      <c r="F138" s="43">
        <f>'14-βιβλΕσ'!G138</f>
        <v>0</v>
      </c>
      <c r="G138" s="43">
        <f>'14-βιβλΕσ'!I138</f>
        <v>0</v>
      </c>
      <c r="H138" s="17">
        <f>'14-βιβλΕσ'!K138</f>
        <v>0</v>
      </c>
      <c r="I138" s="17">
        <f>'14-βιβλΕσ'!L138</f>
        <v>0</v>
      </c>
    </row>
    <row r="139" spans="1:9">
      <c r="A139" s="60">
        <f>'1-συμβολαια'!A139</f>
        <v>0</v>
      </c>
      <c r="B139" s="60">
        <f>'1-συμβολαια'!B139</f>
        <v>0</v>
      </c>
      <c r="C139" s="136">
        <f>'1-συμβολαια'!C139</f>
        <v>0</v>
      </c>
      <c r="D139" s="32">
        <f>'1-συμβολαια'!D139</f>
        <v>0</v>
      </c>
      <c r="E139" s="43">
        <f>'14-βιβλΕσ'!E139</f>
        <v>0</v>
      </c>
      <c r="F139" s="43">
        <f>'14-βιβλΕσ'!G139</f>
        <v>0</v>
      </c>
      <c r="G139" s="43">
        <f>'14-βιβλΕσ'!I139</f>
        <v>0</v>
      </c>
      <c r="H139" s="17">
        <f>'14-βιβλΕσ'!K139</f>
        <v>0</v>
      </c>
      <c r="I139" s="17">
        <f>'14-βιβλΕσ'!L139</f>
        <v>0</v>
      </c>
    </row>
    <row r="140" spans="1:9">
      <c r="A140" s="60">
        <f>'1-συμβολαια'!A140</f>
        <v>0</v>
      </c>
      <c r="B140" s="60">
        <f>'1-συμβολαια'!B140</f>
        <v>0</v>
      </c>
      <c r="C140" s="136">
        <f>'1-συμβολαια'!C140</f>
        <v>0</v>
      </c>
      <c r="D140" s="32">
        <f>'1-συμβολαια'!D140</f>
        <v>0</v>
      </c>
      <c r="E140" s="43">
        <f>'14-βιβλΕσ'!E140</f>
        <v>0</v>
      </c>
      <c r="F140" s="43">
        <f>'14-βιβλΕσ'!G140</f>
        <v>0</v>
      </c>
      <c r="G140" s="43">
        <f>'14-βιβλΕσ'!I140</f>
        <v>0</v>
      </c>
      <c r="H140" s="17">
        <f>'14-βιβλΕσ'!K140</f>
        <v>0</v>
      </c>
      <c r="I140" s="17">
        <f>'14-βιβλΕσ'!L140</f>
        <v>0</v>
      </c>
    </row>
    <row r="141" spans="1:9">
      <c r="A141" s="60">
        <f>'1-συμβολαια'!A141</f>
        <v>0</v>
      </c>
      <c r="B141" s="60">
        <f>'1-συμβολαια'!B141</f>
        <v>0</v>
      </c>
      <c r="C141" s="136">
        <f>'1-συμβολαια'!C141</f>
        <v>0</v>
      </c>
      <c r="D141" s="32">
        <f>'1-συμβολαια'!D141</f>
        <v>0</v>
      </c>
      <c r="E141" s="43">
        <f>'14-βιβλΕσ'!E141</f>
        <v>0</v>
      </c>
      <c r="F141" s="43">
        <f>'14-βιβλΕσ'!G141</f>
        <v>0</v>
      </c>
      <c r="G141" s="43">
        <f>'14-βιβλΕσ'!I141</f>
        <v>0</v>
      </c>
      <c r="H141" s="17">
        <f>'14-βιβλΕσ'!K141</f>
        <v>0</v>
      </c>
      <c r="I141" s="17">
        <f>'14-βιβλΕσ'!L141</f>
        <v>0</v>
      </c>
    </row>
    <row r="142" spans="1:9">
      <c r="A142" s="60">
        <f>'1-συμβολαια'!A142</f>
        <v>0</v>
      </c>
      <c r="B142" s="60">
        <f>'1-συμβολαια'!B142</f>
        <v>0</v>
      </c>
      <c r="C142" s="136">
        <f>'1-συμβολαια'!C142</f>
        <v>0</v>
      </c>
      <c r="D142" s="32">
        <f>'1-συμβολαια'!D142</f>
        <v>0</v>
      </c>
      <c r="E142" s="43">
        <f>'14-βιβλΕσ'!E142</f>
        <v>0</v>
      </c>
      <c r="F142" s="43">
        <f>'14-βιβλΕσ'!G142</f>
        <v>0</v>
      </c>
      <c r="G142" s="43">
        <f>'14-βιβλΕσ'!I142</f>
        <v>0</v>
      </c>
      <c r="H142" s="17">
        <f>'14-βιβλΕσ'!K142</f>
        <v>0</v>
      </c>
      <c r="I142" s="17">
        <f>'14-βιβλΕσ'!L142</f>
        <v>0</v>
      </c>
    </row>
    <row r="143" spans="1:9">
      <c r="A143" s="60">
        <f>'1-συμβολαια'!A143</f>
        <v>0</v>
      </c>
      <c r="B143" s="60">
        <f>'1-συμβολαια'!B143</f>
        <v>0</v>
      </c>
      <c r="C143" s="136">
        <f>'1-συμβολαια'!C143</f>
        <v>0</v>
      </c>
      <c r="D143" s="32">
        <f>'1-συμβολαια'!D143</f>
        <v>0</v>
      </c>
      <c r="E143" s="43">
        <f>'14-βιβλΕσ'!E143</f>
        <v>0</v>
      </c>
      <c r="F143" s="43">
        <f>'14-βιβλΕσ'!G143</f>
        <v>0</v>
      </c>
      <c r="G143" s="43">
        <f>'14-βιβλΕσ'!I143</f>
        <v>0</v>
      </c>
      <c r="H143" s="17">
        <f>'14-βιβλΕσ'!K143</f>
        <v>0</v>
      </c>
      <c r="I143" s="17">
        <f>'14-βιβλΕσ'!L143</f>
        <v>0</v>
      </c>
    </row>
    <row r="144" spans="1:9">
      <c r="A144" s="60">
        <f>'1-συμβολαια'!A144</f>
        <v>0</v>
      </c>
      <c r="B144" s="60">
        <f>'1-συμβολαια'!B144</f>
        <v>0</v>
      </c>
      <c r="C144" s="136">
        <f>'1-συμβολαια'!C144</f>
        <v>0</v>
      </c>
      <c r="D144" s="32">
        <f>'1-συμβολαια'!D144</f>
        <v>0</v>
      </c>
      <c r="E144" s="43">
        <f>'14-βιβλΕσ'!E144</f>
        <v>0</v>
      </c>
      <c r="F144" s="43">
        <f>'14-βιβλΕσ'!G144</f>
        <v>0</v>
      </c>
      <c r="G144" s="43">
        <f>'14-βιβλΕσ'!I144</f>
        <v>0</v>
      </c>
      <c r="H144" s="17">
        <f>'14-βιβλΕσ'!K144</f>
        <v>0</v>
      </c>
      <c r="I144" s="17">
        <f>'14-βιβλΕσ'!L144</f>
        <v>0</v>
      </c>
    </row>
    <row r="145" spans="1:9">
      <c r="A145" s="60">
        <f>'1-συμβολαια'!A145</f>
        <v>0</v>
      </c>
      <c r="B145" s="60">
        <f>'1-συμβολαια'!B145</f>
        <v>0</v>
      </c>
      <c r="C145" s="136">
        <f>'1-συμβολαια'!C145</f>
        <v>0</v>
      </c>
      <c r="D145" s="32">
        <f>'1-συμβολαια'!D145</f>
        <v>0</v>
      </c>
      <c r="E145" s="43">
        <f>'14-βιβλΕσ'!E145</f>
        <v>0</v>
      </c>
      <c r="F145" s="43">
        <f>'14-βιβλΕσ'!G145</f>
        <v>0</v>
      </c>
      <c r="G145" s="43">
        <f>'14-βιβλΕσ'!I145</f>
        <v>0</v>
      </c>
      <c r="H145" s="17">
        <f>'14-βιβλΕσ'!K145</f>
        <v>0</v>
      </c>
      <c r="I145" s="17">
        <f>'14-βιβλΕσ'!L145</f>
        <v>0</v>
      </c>
    </row>
    <row r="146" spans="1:9">
      <c r="A146" s="60">
        <f>'1-συμβολαια'!A146</f>
        <v>0</v>
      </c>
      <c r="B146" s="60">
        <f>'1-συμβολαια'!B146</f>
        <v>0</v>
      </c>
      <c r="C146" s="136">
        <f>'1-συμβολαια'!C146</f>
        <v>0</v>
      </c>
      <c r="D146" s="32">
        <f>'1-συμβολαια'!D146</f>
        <v>0</v>
      </c>
      <c r="E146" s="43">
        <f>'14-βιβλΕσ'!E146</f>
        <v>0</v>
      </c>
      <c r="F146" s="43">
        <f>'14-βιβλΕσ'!G146</f>
        <v>0</v>
      </c>
      <c r="G146" s="43">
        <f>'14-βιβλΕσ'!I146</f>
        <v>0</v>
      </c>
      <c r="H146" s="17">
        <f>'14-βιβλΕσ'!K146</f>
        <v>0</v>
      </c>
      <c r="I146" s="17">
        <f>'14-βιβλΕσ'!L146</f>
        <v>0</v>
      </c>
    </row>
    <row r="147" spans="1:9">
      <c r="A147" s="60">
        <f>'1-συμβολαια'!A147</f>
        <v>0</v>
      </c>
      <c r="B147" s="60">
        <f>'1-συμβολαια'!B147</f>
        <v>0</v>
      </c>
      <c r="C147" s="136">
        <f>'1-συμβολαια'!C147</f>
        <v>0</v>
      </c>
      <c r="D147" s="32">
        <f>'1-συμβολαια'!D147</f>
        <v>0</v>
      </c>
      <c r="E147" s="43">
        <f>'14-βιβλΕσ'!E147</f>
        <v>0</v>
      </c>
      <c r="F147" s="43">
        <f>'14-βιβλΕσ'!G147</f>
        <v>0</v>
      </c>
      <c r="G147" s="43">
        <f>'14-βιβλΕσ'!I147</f>
        <v>0</v>
      </c>
      <c r="H147" s="17">
        <f>'14-βιβλΕσ'!K147</f>
        <v>0</v>
      </c>
      <c r="I147" s="17">
        <f>'14-βιβλΕσ'!L147</f>
        <v>0</v>
      </c>
    </row>
    <row r="148" spans="1:9">
      <c r="A148" s="60">
        <f>'1-συμβολαια'!A148</f>
        <v>0</v>
      </c>
      <c r="B148" s="60">
        <f>'1-συμβολαια'!B148</f>
        <v>0</v>
      </c>
      <c r="C148" s="136">
        <f>'1-συμβολαια'!C148</f>
        <v>0</v>
      </c>
      <c r="D148" s="32">
        <f>'1-συμβολαια'!D148</f>
        <v>0</v>
      </c>
      <c r="E148" s="43">
        <f>'14-βιβλΕσ'!E148</f>
        <v>0</v>
      </c>
      <c r="F148" s="43">
        <f>'14-βιβλΕσ'!G148</f>
        <v>0</v>
      </c>
      <c r="G148" s="43">
        <f>'14-βιβλΕσ'!I148</f>
        <v>0</v>
      </c>
      <c r="H148" s="17">
        <f>'14-βιβλΕσ'!K148</f>
        <v>0</v>
      </c>
      <c r="I148" s="17">
        <f>'14-βιβλΕσ'!L148</f>
        <v>0</v>
      </c>
    </row>
    <row r="149" spans="1:9">
      <c r="A149" s="60">
        <f>'1-συμβολαια'!A149</f>
        <v>0</v>
      </c>
      <c r="B149" s="60">
        <f>'1-συμβολαια'!B149</f>
        <v>0</v>
      </c>
      <c r="C149" s="136">
        <f>'1-συμβολαια'!C149</f>
        <v>0</v>
      </c>
      <c r="D149" s="32">
        <f>'1-συμβολαια'!D149</f>
        <v>0</v>
      </c>
      <c r="E149" s="43">
        <f>'14-βιβλΕσ'!E149</f>
        <v>0</v>
      </c>
      <c r="F149" s="43">
        <f>'14-βιβλΕσ'!G149</f>
        <v>0</v>
      </c>
      <c r="G149" s="43">
        <f>'14-βιβλΕσ'!I149</f>
        <v>0</v>
      </c>
      <c r="H149" s="17">
        <f>'14-βιβλΕσ'!K149</f>
        <v>0</v>
      </c>
      <c r="I149" s="17">
        <f>'14-βιβλΕσ'!L149</f>
        <v>0</v>
      </c>
    </row>
    <row r="150" spans="1:9">
      <c r="A150" s="60">
        <f>'1-συμβολαια'!A150</f>
        <v>0</v>
      </c>
      <c r="B150" s="60">
        <f>'1-συμβολαια'!B150</f>
        <v>0</v>
      </c>
      <c r="C150" s="136">
        <f>'1-συμβολαια'!C150</f>
        <v>0</v>
      </c>
      <c r="D150" s="32">
        <f>'1-συμβολαια'!D150</f>
        <v>0</v>
      </c>
      <c r="E150" s="43">
        <f>'14-βιβλΕσ'!E150</f>
        <v>0</v>
      </c>
      <c r="F150" s="43">
        <f>'14-βιβλΕσ'!G150</f>
        <v>0</v>
      </c>
      <c r="G150" s="43">
        <f>'14-βιβλΕσ'!I150</f>
        <v>0</v>
      </c>
      <c r="H150" s="17">
        <f>'14-βιβλΕσ'!K150</f>
        <v>0</v>
      </c>
      <c r="I150" s="17">
        <f>'14-βιβλΕσ'!L150</f>
        <v>0</v>
      </c>
    </row>
    <row r="151" spans="1:9">
      <c r="A151" s="60">
        <f>'1-συμβολαια'!A151</f>
        <v>0</v>
      </c>
      <c r="B151" s="60">
        <f>'1-συμβολαια'!B151</f>
        <v>0</v>
      </c>
      <c r="C151" s="136">
        <f>'1-συμβολαια'!C151</f>
        <v>0</v>
      </c>
      <c r="D151" s="32">
        <f>'1-συμβολαια'!D151</f>
        <v>0</v>
      </c>
      <c r="E151" s="43">
        <f>'14-βιβλΕσ'!E151</f>
        <v>0</v>
      </c>
      <c r="F151" s="43">
        <f>'14-βιβλΕσ'!G151</f>
        <v>0</v>
      </c>
      <c r="G151" s="43">
        <f>'14-βιβλΕσ'!I151</f>
        <v>0</v>
      </c>
      <c r="H151" s="17">
        <f>'14-βιβλΕσ'!K151</f>
        <v>0</v>
      </c>
      <c r="I151" s="17">
        <f>'14-βιβλΕσ'!L151</f>
        <v>0</v>
      </c>
    </row>
    <row r="152" spans="1:9">
      <c r="A152" s="60">
        <f>'1-συμβολαια'!A152</f>
        <v>0</v>
      </c>
      <c r="B152" s="60">
        <f>'1-συμβολαια'!B152</f>
        <v>0</v>
      </c>
      <c r="C152" s="136">
        <f>'1-συμβολαια'!C152</f>
        <v>0</v>
      </c>
      <c r="D152" s="32">
        <f>'1-συμβολαια'!D152</f>
        <v>0</v>
      </c>
      <c r="E152" s="43">
        <f>'14-βιβλΕσ'!E152</f>
        <v>0</v>
      </c>
      <c r="F152" s="43">
        <f>'14-βιβλΕσ'!G152</f>
        <v>0</v>
      </c>
      <c r="G152" s="43">
        <f>'14-βιβλΕσ'!I152</f>
        <v>0</v>
      </c>
      <c r="H152" s="17">
        <f>'14-βιβλΕσ'!K152</f>
        <v>0</v>
      </c>
      <c r="I152" s="17">
        <f>'14-βιβλΕσ'!L152</f>
        <v>0</v>
      </c>
    </row>
    <row r="153" spans="1:9">
      <c r="A153" s="60">
        <f>'1-συμβολαια'!A153</f>
        <v>0</v>
      </c>
      <c r="B153" s="60">
        <f>'1-συμβολαια'!B153</f>
        <v>0</v>
      </c>
      <c r="C153" s="136">
        <f>'1-συμβολαια'!C153</f>
        <v>0</v>
      </c>
      <c r="D153" s="32">
        <f>'1-συμβολαια'!D153</f>
        <v>0</v>
      </c>
      <c r="E153" s="43">
        <f>'14-βιβλΕσ'!E153</f>
        <v>0</v>
      </c>
      <c r="F153" s="43">
        <f>'14-βιβλΕσ'!G153</f>
        <v>0</v>
      </c>
      <c r="G153" s="43">
        <f>'14-βιβλΕσ'!I153</f>
        <v>0</v>
      </c>
      <c r="H153" s="17">
        <f>'14-βιβλΕσ'!K153</f>
        <v>0</v>
      </c>
      <c r="I153" s="17">
        <f>'14-βιβλΕσ'!L153</f>
        <v>0</v>
      </c>
    </row>
    <row r="154" spans="1:9">
      <c r="A154" s="60">
        <f>'1-συμβολαια'!A154</f>
        <v>0</v>
      </c>
      <c r="B154" s="60">
        <f>'1-συμβολαια'!B154</f>
        <v>0</v>
      </c>
      <c r="C154" s="136">
        <f>'1-συμβολαια'!C154</f>
        <v>0</v>
      </c>
      <c r="D154" s="32">
        <f>'1-συμβολαια'!D154</f>
        <v>0</v>
      </c>
      <c r="E154" s="43">
        <f>'14-βιβλΕσ'!E154</f>
        <v>0</v>
      </c>
      <c r="F154" s="43">
        <f>'14-βιβλΕσ'!G154</f>
        <v>0</v>
      </c>
      <c r="G154" s="43">
        <f>'14-βιβλΕσ'!I154</f>
        <v>0</v>
      </c>
      <c r="H154" s="17">
        <f>'14-βιβλΕσ'!K154</f>
        <v>0</v>
      </c>
      <c r="I154" s="17">
        <f>'14-βιβλΕσ'!L154</f>
        <v>0</v>
      </c>
    </row>
    <row r="155" spans="1:9">
      <c r="A155" s="60">
        <f>'1-συμβολαια'!A155</f>
        <v>0</v>
      </c>
      <c r="B155" s="60">
        <f>'1-συμβολαια'!B155</f>
        <v>0</v>
      </c>
      <c r="C155" s="136">
        <f>'1-συμβολαια'!C155</f>
        <v>0</v>
      </c>
      <c r="D155" s="32">
        <f>'1-συμβολαια'!D155</f>
        <v>0</v>
      </c>
      <c r="E155" s="43">
        <f>'14-βιβλΕσ'!E155</f>
        <v>0</v>
      </c>
      <c r="F155" s="43">
        <f>'14-βιβλΕσ'!G155</f>
        <v>0</v>
      </c>
      <c r="G155" s="43">
        <f>'14-βιβλΕσ'!I155</f>
        <v>0</v>
      </c>
      <c r="H155" s="17">
        <f>'14-βιβλΕσ'!K155</f>
        <v>0</v>
      </c>
      <c r="I155" s="17">
        <f>'14-βιβλΕσ'!L155</f>
        <v>0</v>
      </c>
    </row>
    <row r="156" spans="1:9">
      <c r="A156" s="60">
        <f>'1-συμβολαια'!A156</f>
        <v>0</v>
      </c>
      <c r="B156" s="60">
        <f>'1-συμβολαια'!B156</f>
        <v>0</v>
      </c>
      <c r="C156" s="136">
        <f>'1-συμβολαια'!C156</f>
        <v>0</v>
      </c>
      <c r="D156" s="32">
        <f>'1-συμβολαια'!D156</f>
        <v>0</v>
      </c>
      <c r="E156" s="43">
        <f>'14-βιβλΕσ'!E156</f>
        <v>0</v>
      </c>
      <c r="F156" s="43">
        <f>'14-βιβλΕσ'!G156</f>
        <v>0</v>
      </c>
      <c r="G156" s="43">
        <f>'14-βιβλΕσ'!I156</f>
        <v>0</v>
      </c>
      <c r="H156" s="17">
        <f>'14-βιβλΕσ'!K156</f>
        <v>0</v>
      </c>
      <c r="I156" s="17">
        <f>'14-βιβλΕσ'!L156</f>
        <v>0</v>
      </c>
    </row>
    <row r="157" spans="1:9">
      <c r="A157" s="60">
        <f>'1-συμβολαια'!A157</f>
        <v>0</v>
      </c>
      <c r="B157" s="60">
        <f>'1-συμβολαια'!B157</f>
        <v>0</v>
      </c>
      <c r="C157" s="136">
        <f>'1-συμβολαια'!C157</f>
        <v>0</v>
      </c>
      <c r="D157" s="32">
        <f>'1-συμβολαια'!D157</f>
        <v>0</v>
      </c>
      <c r="E157" s="43">
        <f>'14-βιβλΕσ'!E157</f>
        <v>0</v>
      </c>
      <c r="F157" s="43">
        <f>'14-βιβλΕσ'!G157</f>
        <v>0</v>
      </c>
      <c r="G157" s="43">
        <f>'14-βιβλΕσ'!I157</f>
        <v>0</v>
      </c>
      <c r="H157" s="17">
        <f>'14-βιβλΕσ'!K157</f>
        <v>0</v>
      </c>
      <c r="I157" s="17">
        <f>'14-βιβλΕσ'!L157</f>
        <v>0</v>
      </c>
    </row>
    <row r="158" spans="1:9">
      <c r="A158" s="60">
        <f>'1-συμβολαια'!A158</f>
        <v>0</v>
      </c>
      <c r="B158" s="60">
        <f>'1-συμβολαια'!B158</f>
        <v>0</v>
      </c>
      <c r="C158" s="136">
        <f>'1-συμβολαια'!C158</f>
        <v>0</v>
      </c>
      <c r="D158" s="32">
        <f>'1-συμβολαια'!D158</f>
        <v>0</v>
      </c>
      <c r="E158" s="43">
        <f>'14-βιβλΕσ'!E158</f>
        <v>0</v>
      </c>
      <c r="F158" s="43">
        <f>'14-βιβλΕσ'!G158</f>
        <v>0</v>
      </c>
      <c r="G158" s="43">
        <f>'14-βιβλΕσ'!I158</f>
        <v>0</v>
      </c>
      <c r="H158" s="17">
        <f>'14-βιβλΕσ'!K158</f>
        <v>0</v>
      </c>
      <c r="I158" s="17">
        <f>'14-βιβλΕσ'!L158</f>
        <v>0</v>
      </c>
    </row>
    <row r="159" spans="1:9">
      <c r="A159" s="60">
        <f>'1-συμβολαια'!A159</f>
        <v>0</v>
      </c>
      <c r="B159" s="60">
        <f>'1-συμβολαια'!B159</f>
        <v>0</v>
      </c>
      <c r="C159" s="136">
        <f>'1-συμβολαια'!C159</f>
        <v>0</v>
      </c>
      <c r="D159" s="32">
        <f>'1-συμβολαια'!D159</f>
        <v>0</v>
      </c>
      <c r="E159" s="43">
        <f>'14-βιβλΕσ'!E159</f>
        <v>0</v>
      </c>
      <c r="F159" s="43">
        <f>'14-βιβλΕσ'!G159</f>
        <v>0</v>
      </c>
      <c r="G159" s="43">
        <f>'14-βιβλΕσ'!I159</f>
        <v>0</v>
      </c>
      <c r="H159" s="17">
        <f>'14-βιβλΕσ'!K159</f>
        <v>0</v>
      </c>
      <c r="I159" s="17">
        <f>'14-βιβλΕσ'!L159</f>
        <v>0</v>
      </c>
    </row>
    <row r="160" spans="1:9">
      <c r="A160" s="60">
        <f>'1-συμβολαια'!A160</f>
        <v>0</v>
      </c>
      <c r="B160" s="60">
        <f>'1-συμβολαια'!B160</f>
        <v>0</v>
      </c>
      <c r="C160" s="136">
        <f>'1-συμβολαια'!C160</f>
        <v>0</v>
      </c>
      <c r="D160" s="32">
        <f>'1-συμβολαια'!D160</f>
        <v>0</v>
      </c>
      <c r="E160" s="43">
        <f>'14-βιβλΕσ'!E160</f>
        <v>0</v>
      </c>
      <c r="F160" s="43">
        <f>'14-βιβλΕσ'!G160</f>
        <v>0</v>
      </c>
      <c r="G160" s="43">
        <f>'14-βιβλΕσ'!I160</f>
        <v>0</v>
      </c>
      <c r="H160" s="17">
        <f>'14-βιβλΕσ'!K160</f>
        <v>0</v>
      </c>
      <c r="I160" s="17">
        <f>'14-βιβλΕσ'!L160</f>
        <v>0</v>
      </c>
    </row>
    <row r="161" spans="1:10">
      <c r="A161" s="60">
        <f>'1-συμβολαια'!A161</f>
        <v>0</v>
      </c>
      <c r="B161" s="60">
        <f>'1-συμβολαια'!B161</f>
        <v>0</v>
      </c>
      <c r="C161" s="136">
        <f>'1-συμβολαια'!C161</f>
        <v>0</v>
      </c>
      <c r="D161" s="32">
        <f>'1-συμβολαια'!D161</f>
        <v>0</v>
      </c>
      <c r="E161" s="43">
        <f>'14-βιβλΕσ'!E161</f>
        <v>0</v>
      </c>
      <c r="F161" s="43">
        <f>'14-βιβλΕσ'!G161</f>
        <v>0</v>
      </c>
      <c r="G161" s="43">
        <f>'14-βιβλΕσ'!I161</f>
        <v>0</v>
      </c>
      <c r="H161" s="17">
        <f>'14-βιβλΕσ'!K161</f>
        <v>0</v>
      </c>
      <c r="I161" s="17">
        <f>'14-βιβλΕσ'!L161</f>
        <v>0</v>
      </c>
    </row>
    <row r="162" spans="1:10">
      <c r="A162" s="60">
        <f>'1-συμβολαια'!A162</f>
        <v>0</v>
      </c>
      <c r="B162" s="60">
        <f>'1-συμβολαια'!B162</f>
        <v>0</v>
      </c>
      <c r="C162" s="136">
        <f>'1-συμβολαια'!C162</f>
        <v>0</v>
      </c>
      <c r="D162" s="32">
        <f>'1-συμβολαια'!D162</f>
        <v>0</v>
      </c>
      <c r="E162" s="43">
        <f>'14-βιβλΕσ'!E162</f>
        <v>0</v>
      </c>
      <c r="F162" s="43">
        <f>'14-βιβλΕσ'!G162</f>
        <v>0</v>
      </c>
      <c r="G162" s="43">
        <f>'14-βιβλΕσ'!I162</f>
        <v>0</v>
      </c>
      <c r="H162" s="17">
        <f>'14-βιβλΕσ'!K162</f>
        <v>0</v>
      </c>
      <c r="I162" s="17">
        <f>'14-βιβλΕσ'!L162</f>
        <v>0</v>
      </c>
    </row>
    <row r="163" spans="1:10">
      <c r="A163" s="60">
        <f>'1-συμβολαια'!A163</f>
        <v>0</v>
      </c>
      <c r="B163" s="60">
        <f>'1-συμβολαια'!B163</f>
        <v>0</v>
      </c>
      <c r="C163" s="136">
        <f>'1-συμβολαια'!C163</f>
        <v>0</v>
      </c>
      <c r="D163" s="32">
        <f>'1-συμβολαια'!D163</f>
        <v>0</v>
      </c>
      <c r="E163" s="43">
        <f>'14-βιβλΕσ'!E163</f>
        <v>0</v>
      </c>
      <c r="F163" s="43">
        <f>'14-βιβλΕσ'!G163</f>
        <v>0</v>
      </c>
      <c r="G163" s="43">
        <f>'14-βιβλΕσ'!I163</f>
        <v>0</v>
      </c>
      <c r="H163" s="17">
        <f>'14-βιβλΕσ'!K163</f>
        <v>0</v>
      </c>
      <c r="I163" s="17">
        <f>'14-βιβλΕσ'!L163</f>
        <v>0</v>
      </c>
    </row>
    <row r="164" spans="1:10">
      <c r="A164" s="60">
        <f>'1-συμβολαια'!A164</f>
        <v>0</v>
      </c>
      <c r="B164" s="60">
        <f>'1-συμβολαια'!B164</f>
        <v>0</v>
      </c>
      <c r="C164" s="136">
        <f>'1-συμβολαια'!C164</f>
        <v>0</v>
      </c>
      <c r="D164" s="32">
        <f>'1-συμβολαια'!D164</f>
        <v>0</v>
      </c>
      <c r="E164" s="43">
        <f>'14-βιβλΕσ'!E164</f>
        <v>0</v>
      </c>
      <c r="F164" s="43">
        <f>'14-βιβλΕσ'!G164</f>
        <v>0</v>
      </c>
      <c r="G164" s="43">
        <f>'14-βιβλΕσ'!I164</f>
        <v>0</v>
      </c>
      <c r="H164" s="17">
        <f>'14-βιβλΕσ'!K164</f>
        <v>0</v>
      </c>
      <c r="I164" s="17">
        <f>'14-βιβλΕσ'!L164</f>
        <v>0</v>
      </c>
    </row>
    <row r="165" spans="1:10">
      <c r="A165" s="60">
        <f>'1-συμβολαια'!A165</f>
        <v>0</v>
      </c>
      <c r="B165" s="60">
        <f>'1-συμβολαια'!B165</f>
        <v>0</v>
      </c>
      <c r="C165" s="136">
        <f>'1-συμβολαια'!C165</f>
        <v>0</v>
      </c>
      <c r="D165" s="32">
        <f>'1-συμβολαια'!D165</f>
        <v>0</v>
      </c>
      <c r="E165" s="43">
        <f>'14-βιβλΕσ'!E165</f>
        <v>0</v>
      </c>
      <c r="F165" s="43">
        <f>'14-βιβλΕσ'!G165</f>
        <v>0</v>
      </c>
      <c r="G165" s="43">
        <f>'14-βιβλΕσ'!I165</f>
        <v>0</v>
      </c>
      <c r="H165" s="17">
        <f>'14-βιβλΕσ'!K165</f>
        <v>0</v>
      </c>
      <c r="I165" s="17">
        <f>'14-βιβλΕσ'!L165</f>
        <v>0</v>
      </c>
    </row>
    <row r="166" spans="1:10">
      <c r="A166" s="60">
        <f>'1-συμβολαια'!A166</f>
        <v>0</v>
      </c>
      <c r="B166" s="60">
        <f>'1-συμβολαια'!B166</f>
        <v>0</v>
      </c>
      <c r="C166" s="136">
        <f>'1-συμβολαια'!C166</f>
        <v>0</v>
      </c>
      <c r="D166" s="32">
        <f>'1-συμβολαια'!D166</f>
        <v>0</v>
      </c>
      <c r="E166" s="43">
        <f>'14-βιβλΕσ'!E166</f>
        <v>0</v>
      </c>
      <c r="F166" s="43">
        <f>'14-βιβλΕσ'!G166</f>
        <v>0</v>
      </c>
      <c r="G166" s="43">
        <f>'14-βιβλΕσ'!I166</f>
        <v>0</v>
      </c>
      <c r="H166" s="17">
        <f>'14-βιβλΕσ'!K166</f>
        <v>0</v>
      </c>
      <c r="I166" s="17">
        <f>'14-βιβλΕσ'!L166</f>
        <v>0</v>
      </c>
    </row>
    <row r="167" spans="1:10">
      <c r="A167" s="60">
        <f>'1-συμβολαια'!A167</f>
        <v>0</v>
      </c>
      <c r="B167" s="60">
        <f>'1-συμβολαια'!B167</f>
        <v>0</v>
      </c>
      <c r="C167" s="136">
        <f>'1-συμβολαια'!C167</f>
        <v>0</v>
      </c>
      <c r="D167" s="32">
        <f>'1-συμβολαια'!D167</f>
        <v>0</v>
      </c>
      <c r="E167" s="43">
        <f>'14-βιβλΕσ'!E167</f>
        <v>0</v>
      </c>
      <c r="F167" s="43">
        <f>'14-βιβλΕσ'!G167</f>
        <v>0</v>
      </c>
      <c r="G167" s="43">
        <f>'14-βιβλΕσ'!I167</f>
        <v>0</v>
      </c>
      <c r="H167" s="17">
        <f>'14-βιβλΕσ'!K167</f>
        <v>0</v>
      </c>
      <c r="I167" s="17">
        <f>'14-βιβλΕσ'!L167</f>
        <v>0</v>
      </c>
    </row>
    <row r="168" spans="1:10">
      <c r="A168" s="60">
        <f>'1-συμβολαια'!A168</f>
        <v>0</v>
      </c>
      <c r="B168" s="60">
        <f>'1-συμβολαια'!B168</f>
        <v>0</v>
      </c>
      <c r="C168" s="136">
        <f>'1-συμβολαια'!C168</f>
        <v>0</v>
      </c>
      <c r="D168" s="32">
        <f>'1-συμβολαια'!D168</f>
        <v>0</v>
      </c>
      <c r="E168" s="43">
        <f>'14-βιβλΕσ'!E168</f>
        <v>0</v>
      </c>
      <c r="F168" s="43">
        <f>'14-βιβλΕσ'!G168</f>
        <v>0</v>
      </c>
      <c r="G168" s="43">
        <f>'14-βιβλΕσ'!I168</f>
        <v>0</v>
      </c>
      <c r="H168" s="17">
        <f>'14-βιβλΕσ'!K168</f>
        <v>0</v>
      </c>
      <c r="I168" s="17">
        <f>'14-βιβλΕσ'!L168</f>
        <v>0</v>
      </c>
    </row>
    <row r="169" spans="1:10">
      <c r="A169" s="60">
        <f>'1-συμβολαια'!A169</f>
        <v>0</v>
      </c>
      <c r="B169" s="60">
        <f>'1-συμβολαια'!B169</f>
        <v>0</v>
      </c>
      <c r="C169" s="136">
        <f>'1-συμβολαια'!C169</f>
        <v>0</v>
      </c>
      <c r="D169" s="32">
        <f>'1-συμβολαια'!D169</f>
        <v>0</v>
      </c>
      <c r="E169" s="43">
        <f>'14-βιβλΕσ'!E169</f>
        <v>0</v>
      </c>
      <c r="F169" s="43">
        <f>'14-βιβλΕσ'!G169</f>
        <v>0</v>
      </c>
      <c r="G169" s="43">
        <f>'14-βιβλΕσ'!I169</f>
        <v>0</v>
      </c>
      <c r="H169" s="17">
        <f>'14-βιβλΕσ'!K169</f>
        <v>0</v>
      </c>
      <c r="I169" s="17">
        <f>'14-βιβλΕσ'!L169</f>
        <v>0</v>
      </c>
    </row>
    <row r="170" spans="1:10">
      <c r="A170" s="60">
        <f>'1-συμβολαια'!A170</f>
        <v>0</v>
      </c>
      <c r="B170" s="60">
        <f>'1-συμβολαια'!B170</f>
        <v>0</v>
      </c>
      <c r="C170" s="136">
        <f>'1-συμβολαια'!C170</f>
        <v>0</v>
      </c>
      <c r="D170" s="32">
        <f>'1-συμβολαια'!D170</f>
        <v>0</v>
      </c>
      <c r="E170" s="43">
        <f>'14-βιβλΕσ'!E170</f>
        <v>0</v>
      </c>
      <c r="F170" s="43">
        <f>'14-βιβλΕσ'!G170</f>
        <v>0</v>
      </c>
      <c r="G170" s="43">
        <f>'14-βιβλΕσ'!I170</f>
        <v>0</v>
      </c>
      <c r="H170" s="17">
        <f>'14-βιβλΕσ'!K170</f>
        <v>0</v>
      </c>
      <c r="I170" s="17">
        <f>'14-βιβλΕσ'!L170</f>
        <v>0</v>
      </c>
    </row>
    <row r="171" spans="1:10">
      <c r="A171" s="60">
        <f>'1-συμβολαια'!A171</f>
        <v>0</v>
      </c>
      <c r="B171" s="60">
        <f>'1-συμβολαια'!B171</f>
        <v>0</v>
      </c>
      <c r="C171" s="136">
        <f>'1-συμβολαια'!C171</f>
        <v>0</v>
      </c>
      <c r="D171" s="32">
        <f>'1-συμβολαια'!D171</f>
        <v>0</v>
      </c>
      <c r="E171" s="43">
        <f>'14-βιβλΕσ'!E171</f>
        <v>0</v>
      </c>
      <c r="F171" s="43">
        <f>'14-βιβλΕσ'!G171</f>
        <v>0</v>
      </c>
      <c r="G171" s="43">
        <f>'14-βιβλΕσ'!I171</f>
        <v>0</v>
      </c>
      <c r="H171" s="17">
        <f>'14-βιβλΕσ'!K171</f>
        <v>0</v>
      </c>
      <c r="I171" s="17">
        <f>'14-βιβλΕσ'!L171</f>
        <v>0</v>
      </c>
    </row>
    <row r="172" spans="1:10">
      <c r="A172" s="60">
        <f>'1-συμβολαια'!A172</f>
        <v>0</v>
      </c>
      <c r="B172" s="60">
        <f>'1-συμβολαια'!B172</f>
        <v>0</v>
      </c>
      <c r="C172" s="136">
        <f>'1-συμβολαια'!C172</f>
        <v>0</v>
      </c>
      <c r="D172" s="32">
        <f>'1-συμβολαια'!D172</f>
        <v>0</v>
      </c>
      <c r="E172" s="43">
        <f>'14-βιβλΕσ'!E172</f>
        <v>0</v>
      </c>
      <c r="F172" s="43">
        <f>'14-βιβλΕσ'!G172</f>
        <v>0</v>
      </c>
      <c r="G172" s="43">
        <f>'14-βιβλΕσ'!I172</f>
        <v>0</v>
      </c>
      <c r="H172" s="17">
        <f>'14-βιβλΕσ'!K172</f>
        <v>0</v>
      </c>
      <c r="I172" s="17">
        <f>'14-βιβλΕσ'!L172</f>
        <v>0</v>
      </c>
    </row>
    <row r="173" spans="1:10">
      <c r="A173" s="485" t="s">
        <v>57</v>
      </c>
      <c r="B173" s="485"/>
      <c r="C173" s="485"/>
      <c r="D173" s="485"/>
      <c r="E173" s="11">
        <f>SUM(E3:E172)</f>
        <v>0</v>
      </c>
      <c r="F173" s="11">
        <f>SUM(F3:F172)</f>
        <v>0</v>
      </c>
      <c r="G173" s="11">
        <f>SUM(G3:G172)</f>
        <v>0</v>
      </c>
      <c r="H173" s="11">
        <f>SUM(H3:H172)</f>
        <v>0</v>
      </c>
      <c r="I173" s="11">
        <f>SUM(I3:I172)</f>
        <v>0</v>
      </c>
    </row>
    <row r="175" spans="1:10" s="64" customFormat="1" ht="18">
      <c r="A175" s="137"/>
      <c r="B175" s="121"/>
      <c r="C175" s="139"/>
      <c r="E175" s="90"/>
      <c r="F175" s="90"/>
      <c r="G175" s="90"/>
      <c r="H175" s="183">
        <f>E173+F173+H173</f>
        <v>0</v>
      </c>
      <c r="I175" s="102"/>
      <c r="J175" s="102"/>
    </row>
  </sheetData>
  <mergeCells count="2">
    <mergeCell ref="A173:D173"/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85"/>
  <sheetViews>
    <sheetView workbookViewId="0">
      <pane ySplit="2" topLeftCell="A149" activePane="bottomLeft" state="frozen"/>
      <selection pane="bottomLeft" activeCell="H193" sqref="H193"/>
    </sheetView>
  </sheetViews>
  <sheetFormatPr defaultRowHeight="11.25"/>
  <cols>
    <col min="1" max="1" width="7.42578125" style="8" bestFit="1" customWidth="1"/>
    <col min="2" max="2" width="6.28515625" style="6" customWidth="1"/>
    <col min="3" max="3" width="6.140625" style="6" customWidth="1"/>
    <col min="4" max="4" width="6" style="6" customWidth="1"/>
    <col min="5" max="6" width="6.28515625" style="6" customWidth="1"/>
    <col min="7" max="7" width="6.42578125" style="6" customWidth="1"/>
    <col min="8" max="8" width="5.85546875" style="6" customWidth="1"/>
    <col min="9" max="10" width="5.140625" style="6" customWidth="1"/>
    <col min="11" max="11" width="23.42578125" style="6" customWidth="1"/>
    <col min="12" max="13" width="5.140625" style="6" customWidth="1"/>
    <col min="14" max="14" width="23.5703125" style="6" customWidth="1"/>
    <col min="15" max="15" width="30.7109375" style="6" customWidth="1"/>
    <col min="16" max="17" width="5.140625" style="6" customWidth="1"/>
    <col min="18" max="18" width="5.140625" style="3" customWidth="1"/>
    <col min="19" max="16384" width="9.140625" style="3"/>
  </cols>
  <sheetData>
    <row r="1" spans="1:17" ht="15.75">
      <c r="A1" s="497" t="s">
        <v>82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17" s="9" customFormat="1" ht="23.25" customHeight="1">
      <c r="A2" s="140" t="s">
        <v>19</v>
      </c>
      <c r="B2" s="498" t="s">
        <v>29</v>
      </c>
      <c r="C2" s="499"/>
      <c r="D2" s="500"/>
      <c r="E2" s="501" t="s">
        <v>101</v>
      </c>
      <c r="F2" s="502"/>
      <c r="G2" s="502"/>
      <c r="H2" s="503"/>
      <c r="I2" s="504" t="s">
        <v>101</v>
      </c>
      <c r="J2" s="505"/>
      <c r="K2" s="505"/>
      <c r="L2" s="506"/>
      <c r="M2" s="96" t="s">
        <v>38</v>
      </c>
      <c r="N2" s="96" t="s">
        <v>39</v>
      </c>
      <c r="O2" s="96" t="s">
        <v>40</v>
      </c>
      <c r="P2" s="96" t="s">
        <v>41</v>
      </c>
      <c r="Q2" s="96" t="s">
        <v>42</v>
      </c>
    </row>
    <row r="3" spans="1:17" s="19" customFormat="1">
      <c r="A3" s="33">
        <f>'1-συμβολαια'!A3</f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19" customFormat="1">
      <c r="A4" s="33">
        <f>'1-συμβολαια'!A4</f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19" customFormat="1">
      <c r="A5" s="33">
        <f>'1-συμβολαια'!A5</f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19" customFormat="1">
      <c r="A6" s="33">
        <f>'1-συμβολαια'!A6</f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19" customFormat="1">
      <c r="A7" s="33">
        <f>'1-συμβολαια'!A7</f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19" customFormat="1">
      <c r="A8" s="33">
        <f>'1-συμβολαια'!A8</f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19" customFormat="1">
      <c r="A9" s="33">
        <f>'1-συμβολαια'!A9</f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19" customFormat="1">
      <c r="A10" s="33">
        <f>'1-συμβολαια'!A10</f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19" customFormat="1">
      <c r="A11" s="33">
        <f>'1-συμβολαια'!A11</f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s="19" customFormat="1">
      <c r="A12" s="33">
        <f>'1-συμβολαια'!A12</f>
        <v>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19" customFormat="1">
      <c r="A13" s="33">
        <f>'1-συμβολαια'!A13</f>
        <v>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19" customFormat="1">
      <c r="A14" s="33">
        <f>'1-συμβολαια'!A14</f>
        <v>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19" customFormat="1">
      <c r="A15" s="33">
        <f>'1-συμβολαια'!A15</f>
        <v>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19" customFormat="1">
      <c r="A16" s="33">
        <f>'1-συμβολαια'!A16</f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19" customFormat="1">
      <c r="A17" s="33">
        <f>'1-συμβολαια'!A17</f>
        <v>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19" customFormat="1">
      <c r="A18" s="33">
        <f>'1-συμβολαια'!A18</f>
        <v>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19" customFormat="1">
      <c r="A19" s="33">
        <f>'1-συμβολαια'!A19</f>
        <v>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19" customFormat="1">
      <c r="A20" s="33">
        <f>'1-συμβολαια'!A20</f>
        <v>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19" customFormat="1">
      <c r="A21" s="33">
        <f>'1-συμβολαια'!A21</f>
        <v>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s="19" customFormat="1">
      <c r="A22" s="33">
        <f>'1-συμβολαια'!A22</f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s="19" customFormat="1">
      <c r="A23" s="33">
        <f>'1-συμβολαια'!A23</f>
        <v>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19" customFormat="1">
      <c r="A24" s="33">
        <f>'1-συμβολαια'!A24</f>
        <v>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s="19" customFormat="1">
      <c r="A25" s="33">
        <f>'1-συμβολαια'!A25</f>
        <v>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19" customFormat="1">
      <c r="A26" s="33">
        <f>'1-συμβολαια'!A26</f>
        <v>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s="19" customFormat="1">
      <c r="A27" s="33">
        <f>'1-συμβολαια'!A27</f>
        <v>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s="19" customFormat="1">
      <c r="A28" s="33">
        <f>'1-συμβολαια'!A28</f>
        <v>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s="19" customFormat="1">
      <c r="A29" s="33">
        <f>'1-συμβολαια'!A29</f>
        <v>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s="19" customFormat="1">
      <c r="A30" s="33">
        <f>'1-συμβολαια'!A30</f>
        <v>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s="19" customFormat="1">
      <c r="A31" s="33">
        <f>'1-συμβολαια'!A31</f>
        <v>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s="19" customFormat="1">
      <c r="A32" s="33">
        <f>'1-συμβολαια'!A32</f>
        <v>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s="19" customFormat="1">
      <c r="A33" s="33">
        <f>'1-συμβολαια'!A33</f>
        <v>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s="19" customFormat="1">
      <c r="A34" s="33">
        <f>'1-συμβολαια'!A34</f>
        <v>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s="19" customFormat="1">
      <c r="A35" s="33">
        <f>'1-συμβολαια'!A35</f>
        <v>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s="19" customFormat="1">
      <c r="A36" s="33">
        <f>'1-συμβολαια'!A36</f>
        <v>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19" customFormat="1">
      <c r="A37" s="33">
        <f>'1-συμβολαια'!A37</f>
        <v>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s="19" customFormat="1">
      <c r="A38" s="33">
        <f>'1-συμβολαια'!A38</f>
        <v>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s="19" customFormat="1">
      <c r="A39" s="33">
        <f>'1-συμβολαια'!A39</f>
        <v>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s="19" customFormat="1">
      <c r="A40" s="33">
        <f>'1-συμβολαια'!A40</f>
        <v>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s="19" customFormat="1">
      <c r="A41" s="33">
        <f>'1-συμβολαια'!A41</f>
        <v>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s="19" customFormat="1">
      <c r="A42" s="33">
        <f>'1-συμβολαια'!A42</f>
        <v>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s="19" customFormat="1">
      <c r="A43" s="33">
        <f>'1-συμβολαια'!A43</f>
        <v>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s="19" customFormat="1">
      <c r="A44" s="33">
        <f>'1-συμβολαια'!A44</f>
        <v>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s="19" customFormat="1">
      <c r="A45" s="33">
        <f>'1-συμβολαια'!A45</f>
        <v>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s="19" customFormat="1">
      <c r="A46" s="33">
        <f>'1-συμβολαια'!A46</f>
        <v>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19" customFormat="1">
      <c r="A47" s="33">
        <f>'1-συμβολαια'!A47</f>
        <v>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19" customFormat="1">
      <c r="A48" s="33">
        <f>'1-συμβολαια'!A48</f>
        <v>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s="19" customFormat="1">
      <c r="A49" s="33">
        <f>'1-συμβολαια'!A49</f>
        <v>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s="19" customFormat="1">
      <c r="A50" s="33">
        <f>'1-συμβολαια'!A50</f>
        <v>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s="19" customFormat="1">
      <c r="A51" s="33">
        <f>'1-συμβολαια'!A51</f>
        <v>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s="19" customFormat="1">
      <c r="A52" s="33">
        <f>'1-συμβολαια'!A52</f>
        <v>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s="19" customFormat="1">
      <c r="A53" s="33">
        <f>'1-συμβολαια'!A53</f>
        <v>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19" customFormat="1">
      <c r="A54" s="33">
        <f>'1-συμβολαια'!A54</f>
        <v>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19" customFormat="1">
      <c r="A55" s="33">
        <f>'1-συμβολαια'!A55</f>
        <v>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s="19" customFormat="1">
      <c r="A56" s="33">
        <f>'1-συμβολαια'!A56</f>
        <v>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s="19" customFormat="1">
      <c r="A57" s="33">
        <f>'1-συμβολαια'!A57</f>
        <v>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s="19" customFormat="1">
      <c r="A58" s="33">
        <f>'1-συμβολαια'!A58</f>
        <v>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s="19" customFormat="1">
      <c r="A59" s="33">
        <f>'1-συμβολαια'!A59</f>
        <v>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s="19" customFormat="1">
      <c r="A60" s="33">
        <f>'1-συμβολαια'!A60</f>
        <v>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19" customFormat="1">
      <c r="A61" s="33">
        <f>'1-συμβολαια'!A61</f>
        <v>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s="19" customFormat="1">
      <c r="A62" s="33">
        <f>'1-συμβολαια'!A62</f>
        <v>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s="19" customFormat="1">
      <c r="A63" s="33">
        <f>'1-συμβολαια'!A63</f>
        <v>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s="19" customFormat="1">
      <c r="A64" s="33">
        <f>'1-συμβολαια'!A64</f>
        <v>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s="19" customFormat="1">
      <c r="A65" s="33">
        <f>'1-συμβολαια'!A65</f>
        <v>0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19" customFormat="1">
      <c r="A66" s="33">
        <f>'1-συμβολαια'!A66</f>
        <v>0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s="19" customFormat="1">
      <c r="A67" s="33">
        <f>'1-συμβολαια'!A67</f>
        <v>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s="19" customFormat="1">
      <c r="A68" s="33">
        <f>'1-συμβολαια'!A68</f>
        <v>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s="19" customFormat="1">
      <c r="A69" s="33">
        <f>'1-συμβολαια'!A69</f>
        <v>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s="19" customFormat="1">
      <c r="A70" s="33">
        <f>'1-συμβολαια'!A70</f>
        <v>0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s="19" customFormat="1">
      <c r="A71" s="33">
        <f>'1-συμβολαια'!A71</f>
        <v>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s="19" customFormat="1">
      <c r="A72" s="33">
        <f>'1-συμβολαια'!A72</f>
        <v>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s="19" customFormat="1">
      <c r="A73" s="33">
        <f>'1-συμβολαια'!A73</f>
        <v>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s="19" customFormat="1">
      <c r="A74" s="33">
        <f>'1-συμβολαια'!A74</f>
        <v>0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s="19" customFormat="1">
      <c r="A75" s="33">
        <f>'1-συμβολαια'!A75</f>
        <v>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s="19" customFormat="1">
      <c r="A76" s="33">
        <f>'1-συμβολαια'!A76</f>
        <v>0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s="19" customFormat="1">
      <c r="A77" s="33">
        <f>'1-συμβολαια'!A77</f>
        <v>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s="19" customFormat="1">
      <c r="A78" s="33">
        <f>'1-συμβολαια'!A78</f>
        <v>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s="19" customFormat="1">
      <c r="A79" s="33">
        <f>'1-συμβολαια'!A79</f>
        <v>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s="19" customFormat="1">
      <c r="A80" s="33">
        <f>'1-συμβολαια'!A80</f>
        <v>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s="19" customFormat="1">
      <c r="A81" s="33">
        <f>'1-συμβολαια'!A81</f>
        <v>0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s="19" customFormat="1">
      <c r="A82" s="33">
        <f>'1-συμβολαια'!A82</f>
        <v>0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s="19" customFormat="1">
      <c r="A83" s="33">
        <f>'1-συμβολαια'!A83</f>
        <v>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s="19" customFormat="1">
      <c r="A84" s="33">
        <f>'1-συμβολαια'!A84</f>
        <v>0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s="19" customFormat="1">
      <c r="A85" s="33">
        <f>'1-συμβολαια'!A85</f>
        <v>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s="19" customFormat="1">
      <c r="A86" s="33">
        <f>'1-συμβολαια'!A86</f>
        <v>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s="19" customFormat="1">
      <c r="A87" s="33">
        <f>'1-συμβολαια'!A87</f>
        <v>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s="19" customFormat="1">
      <c r="A88" s="33">
        <f>'1-συμβολαια'!A88</f>
        <v>0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s="19" customFormat="1">
      <c r="A89" s="33">
        <f>'1-συμβολαια'!A89</f>
        <v>0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s="19" customFormat="1">
      <c r="A90" s="33">
        <f>'1-συμβολαια'!A90</f>
        <v>0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s="19" customFormat="1">
      <c r="A91" s="33">
        <f>'1-συμβολαια'!A91</f>
        <v>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s="19" customFormat="1">
      <c r="A92" s="33">
        <f>'1-συμβολαια'!A92</f>
        <v>0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s="19" customFormat="1">
      <c r="A93" s="33">
        <f>'1-συμβολαια'!A93</f>
        <v>0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s="19" customFormat="1">
      <c r="A94" s="33">
        <f>'1-συμβολαια'!A94</f>
        <v>0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s="19" customFormat="1">
      <c r="A95" s="33">
        <f>'1-συμβολαια'!A95</f>
        <v>0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s="19" customFormat="1">
      <c r="A96" s="33">
        <f>'1-συμβολαια'!A96</f>
        <v>0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19" customFormat="1">
      <c r="A97" s="33">
        <f>'1-συμβολαια'!A97</f>
        <v>0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s="19" customFormat="1">
      <c r="A98" s="33">
        <f>'1-συμβολαια'!A98</f>
        <v>0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s="19" customFormat="1">
      <c r="A99" s="33">
        <f>'1-συμβολαια'!A99</f>
        <v>0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s="19" customFormat="1">
      <c r="A100" s="33">
        <f>'1-συμβολαια'!A100</f>
        <v>0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s="19" customFormat="1">
      <c r="A101" s="33">
        <f>'1-συμβολαια'!A101</f>
        <v>0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s="19" customFormat="1">
      <c r="A102" s="33">
        <f>'1-συμβολαια'!A102</f>
        <v>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s="19" customFormat="1">
      <c r="A103" s="33">
        <f>'1-συμβολαια'!A103</f>
        <v>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s="19" customFormat="1">
      <c r="A104" s="33">
        <f>'1-συμβολαια'!A104</f>
        <v>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s="19" customFormat="1">
      <c r="A105" s="33">
        <f>'1-συμβολαια'!A105</f>
        <v>0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s="19" customFormat="1">
      <c r="A106" s="33">
        <f>'1-συμβολαια'!A106</f>
        <v>0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s="19" customFormat="1">
      <c r="A107" s="33">
        <f>'1-συμβολαια'!A107</f>
        <v>0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s="19" customFormat="1">
      <c r="A108" s="33">
        <f>'1-συμβολαια'!A108</f>
        <v>0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s="19" customFormat="1">
      <c r="A109" s="33">
        <f>'1-συμβολαια'!A109</f>
        <v>0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s="19" customFormat="1">
      <c r="A110" s="33">
        <f>'1-συμβολαια'!A110</f>
        <v>0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s="19" customFormat="1">
      <c r="A111" s="33">
        <f>'1-συμβολαια'!A111</f>
        <v>0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s="19" customFormat="1">
      <c r="A112" s="33">
        <f>'1-συμβολαια'!A112</f>
        <v>0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s="19" customFormat="1">
      <c r="A113" s="33">
        <f>'1-συμβολαια'!A113</f>
        <v>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s="19" customFormat="1">
      <c r="A114" s="33">
        <f>'1-συμβολαια'!A114</f>
        <v>0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s="19" customFormat="1">
      <c r="A115" s="33">
        <f>'1-συμβολαια'!A115</f>
        <v>0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19" customFormat="1">
      <c r="A116" s="33">
        <f>'1-συμβολαια'!A116</f>
        <v>0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s="19" customFormat="1">
      <c r="A117" s="33">
        <f>'1-συμβολαια'!A117</f>
        <v>0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s="19" customFormat="1">
      <c r="A118" s="33">
        <f>'1-συμβολαια'!A118</f>
        <v>0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s="19" customFormat="1">
      <c r="A119" s="33">
        <f>'1-συμβολαια'!A119</f>
        <v>0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s="19" customFormat="1">
      <c r="A120" s="33">
        <f>'1-συμβολαια'!A120</f>
        <v>0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s="19" customFormat="1">
      <c r="A121" s="33">
        <f>'1-συμβολαια'!A121</f>
        <v>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s="19" customFormat="1">
      <c r="A122" s="33">
        <f>'1-συμβολαια'!A122</f>
        <v>0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s="19" customFormat="1">
      <c r="A123" s="33">
        <f>'1-συμβολαια'!A123</f>
        <v>0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s="19" customFormat="1">
      <c r="A124" s="33">
        <f>'1-συμβολαια'!A124</f>
        <v>0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s="19" customFormat="1">
      <c r="A125" s="33">
        <f>'1-συμβολαια'!A125</f>
        <v>0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s="19" customFormat="1">
      <c r="A126" s="33">
        <f>'1-συμβολαια'!A126</f>
        <v>0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s="19" customFormat="1">
      <c r="A127" s="33">
        <f>'1-συμβολαια'!A127</f>
        <v>0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s="19" customFormat="1">
      <c r="A128" s="33">
        <f>'1-συμβολαια'!A128</f>
        <v>0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s="19" customFormat="1">
      <c r="A129" s="33">
        <f>'1-συμβολαια'!A129</f>
        <v>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s="19" customFormat="1">
      <c r="A130" s="33">
        <f>'1-συμβολαια'!A130</f>
        <v>0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s="19" customFormat="1">
      <c r="A131" s="33">
        <f>'1-συμβολαια'!A131</f>
        <v>0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s="19" customFormat="1">
      <c r="A132" s="33">
        <f>'1-συμβολαια'!A132</f>
        <v>0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s="19" customFormat="1">
      <c r="A133" s="33">
        <f>'1-συμβολαια'!A133</f>
        <v>0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s="19" customFormat="1">
      <c r="A134" s="33">
        <f>'1-συμβολαια'!A134</f>
        <v>0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s="19" customFormat="1">
      <c r="A135" s="33">
        <f>'1-συμβολαια'!A135</f>
        <v>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s="19" customFormat="1">
      <c r="A136" s="33">
        <f>'1-συμβολαια'!A136</f>
        <v>0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s="19" customFormat="1">
      <c r="A137" s="33">
        <f>'1-συμβολαια'!A137</f>
        <v>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s="19" customFormat="1">
      <c r="A138" s="33">
        <f>'1-συμβολαια'!A138</f>
        <v>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s="19" customFormat="1">
      <c r="A139" s="33">
        <f>'1-συμβολαια'!A139</f>
        <v>0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s="19" customFormat="1">
      <c r="A140" s="33">
        <f>'1-συμβολαια'!A140</f>
        <v>0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s="19" customFormat="1">
      <c r="A141" s="33">
        <f>'1-συμβολαια'!A141</f>
        <v>0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s="19" customFormat="1">
      <c r="A142" s="33">
        <f>'1-συμβολαια'!A142</f>
        <v>0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s="19" customFormat="1">
      <c r="A143" s="33">
        <f>'1-συμβολαια'!A143</f>
        <v>0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s="19" customFormat="1">
      <c r="A144" s="33">
        <f>'1-συμβολαια'!A144</f>
        <v>0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s="19" customFormat="1">
      <c r="A145" s="33">
        <f>'1-συμβολαια'!A145</f>
        <v>0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s="19" customFormat="1">
      <c r="A146" s="33">
        <f>'1-συμβολαια'!A146</f>
        <v>0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s="19" customFormat="1">
      <c r="A147" s="33">
        <f>'1-συμβολαια'!A147</f>
        <v>0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s="19" customFormat="1">
      <c r="A148" s="33">
        <f>'1-συμβολαια'!A148</f>
        <v>0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s="19" customFormat="1">
      <c r="A149" s="33">
        <f>'1-συμβολαια'!A149</f>
        <v>0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s="19" customFormat="1">
      <c r="A150" s="33">
        <f>'1-συμβολαια'!A150</f>
        <v>0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1:17" s="19" customFormat="1">
      <c r="A151" s="33">
        <f>'1-συμβολαια'!A151</f>
        <v>0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s="19" customFormat="1">
      <c r="A152" s="33">
        <f>'1-συμβολαια'!A152</f>
        <v>0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s="19" customFormat="1">
      <c r="A153" s="33">
        <f>'1-συμβολαια'!A153</f>
        <v>0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s="19" customFormat="1">
      <c r="A154" s="33">
        <f>'1-συμβολαια'!A154</f>
        <v>0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s="19" customFormat="1">
      <c r="A155" s="33">
        <f>'1-συμβολαια'!A155</f>
        <v>0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s="19" customFormat="1">
      <c r="A156" s="33">
        <f>'1-συμβολαια'!A156</f>
        <v>0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s="19" customFormat="1">
      <c r="A157" s="33">
        <f>'1-συμβολαια'!A157</f>
        <v>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s="19" customFormat="1">
      <c r="A158" s="33">
        <f>'1-συμβολαια'!A158</f>
        <v>0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s="19" customFormat="1">
      <c r="A159" s="33">
        <f>'1-συμβολαια'!A159</f>
        <v>0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s="19" customFormat="1">
      <c r="A160" s="33">
        <f>'1-συμβολαια'!A160</f>
        <v>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s="19" customFormat="1">
      <c r="A161" s="33">
        <f>'1-συμβολαια'!A161</f>
        <v>0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s="19" customFormat="1">
      <c r="A162" s="33">
        <f>'1-συμβολαια'!A162</f>
        <v>0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s="19" customFormat="1">
      <c r="A163" s="33">
        <f>'1-συμβολαια'!A163</f>
        <v>0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s="19" customFormat="1">
      <c r="A164" s="33">
        <f>'1-συμβολαια'!A164</f>
        <v>0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s="19" customFormat="1">
      <c r="A165" s="33">
        <f>'1-συμβολαια'!A165</f>
        <v>0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s="19" customFormat="1">
      <c r="A166" s="33">
        <f>'1-συμβολαια'!A166</f>
        <v>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s="19" customFormat="1">
      <c r="A167" s="33">
        <f>'1-συμβολαια'!A167</f>
        <v>0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s="19" customFormat="1">
      <c r="A168" s="33">
        <f>'1-συμβολαια'!A168</f>
        <v>0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s="19" customFormat="1">
      <c r="A169" s="33">
        <f>'1-συμβολαια'!A169</f>
        <v>0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s="19" customFormat="1">
      <c r="A170" s="33">
        <f>'1-συμβολαια'!A170</f>
        <v>0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s="19" customFormat="1">
      <c r="A171" s="33">
        <f>'1-συμβολαια'!A171</f>
        <v>0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s="19" customFormat="1">
      <c r="A172" s="33">
        <f>'1-συμβολαια'!A172</f>
        <v>0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s="19" customFormat="1">
      <c r="A173" s="33">
        <f>'1-συμβολαια'!A173</f>
        <v>0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6" spans="1:17" ht="15.75" customHeight="1">
      <c r="B176" s="495" t="s">
        <v>138</v>
      </c>
      <c r="C176" s="495"/>
      <c r="D176" s="495"/>
      <c r="E176" s="495"/>
      <c r="F176" s="495"/>
      <c r="G176" s="495"/>
      <c r="H176" s="495"/>
      <c r="I176" s="495"/>
      <c r="J176" s="495"/>
      <c r="K176" s="495"/>
      <c r="L176" s="3"/>
      <c r="M176" s="3"/>
      <c r="N176" s="3"/>
      <c r="O176" s="3"/>
      <c r="P176" s="3"/>
      <c r="Q176" s="3"/>
    </row>
    <row r="177" spans="3:21" ht="15.75" customHeight="1">
      <c r="C177" s="496" t="s">
        <v>139</v>
      </c>
      <c r="D177" s="496"/>
      <c r="E177" s="496"/>
      <c r="F177" s="496"/>
      <c r="G177" s="496"/>
      <c r="H177" s="496"/>
      <c r="I177" s="496"/>
      <c r="J177" s="496"/>
      <c r="K177" s="496"/>
      <c r="L177" s="3"/>
      <c r="M177" s="3"/>
      <c r="N177" s="3"/>
      <c r="O177" s="3"/>
      <c r="P177" s="3"/>
      <c r="Q177" s="3"/>
    </row>
    <row r="178" spans="3:21" ht="15.75" customHeight="1">
      <c r="D178" s="495" t="s">
        <v>413</v>
      </c>
      <c r="E178" s="495"/>
      <c r="F178" s="495"/>
      <c r="G178" s="495"/>
      <c r="H178" s="495"/>
      <c r="I178" s="495"/>
      <c r="J178" s="495"/>
      <c r="K178" s="495"/>
      <c r="L178" s="495"/>
      <c r="M178" s="495"/>
      <c r="N178" s="495"/>
      <c r="O178" s="495"/>
      <c r="P178" s="3"/>
      <c r="Q178" s="3"/>
    </row>
    <row r="179" spans="3:21" ht="15.75" customHeight="1">
      <c r="F179" s="495" t="s">
        <v>141</v>
      </c>
      <c r="G179" s="495"/>
      <c r="H179" s="495"/>
      <c r="I179" s="495"/>
      <c r="J179" s="495"/>
      <c r="K179" s="495"/>
      <c r="L179" s="495"/>
      <c r="M179" s="3"/>
      <c r="N179" s="3"/>
      <c r="O179" s="3"/>
      <c r="P179" s="3"/>
      <c r="Q179" s="3"/>
    </row>
    <row r="180" spans="3:21" ht="15.75" customHeight="1">
      <c r="G180" s="496" t="s">
        <v>142</v>
      </c>
      <c r="H180" s="496"/>
      <c r="I180" s="496"/>
      <c r="J180" s="496"/>
      <c r="K180" s="496"/>
      <c r="L180" s="496"/>
      <c r="M180" s="496"/>
      <c r="N180" s="496"/>
      <c r="O180" s="496"/>
      <c r="P180" s="496"/>
      <c r="Q180" s="3"/>
    </row>
    <row r="181" spans="3:21" ht="15.75" customHeight="1">
      <c r="H181" s="495" t="s">
        <v>143</v>
      </c>
      <c r="I181" s="495"/>
      <c r="J181" s="495"/>
      <c r="K181" s="495"/>
      <c r="L181" s="495"/>
      <c r="M181" s="495"/>
      <c r="N181" s="495"/>
      <c r="O181" s="495"/>
      <c r="P181" s="3"/>
      <c r="Q181" s="3"/>
    </row>
    <row r="182" spans="3:21" ht="15.75">
      <c r="I182" s="494" t="s">
        <v>168</v>
      </c>
      <c r="J182" s="494"/>
      <c r="K182" s="494"/>
      <c r="L182" s="494"/>
      <c r="M182" s="494"/>
      <c r="N182" s="494"/>
      <c r="O182" s="494"/>
      <c r="P182" s="494"/>
      <c r="Q182" s="494"/>
      <c r="R182" s="494"/>
      <c r="S182" s="494"/>
    </row>
    <row r="183" spans="3:21" ht="15.75" customHeight="1">
      <c r="J183" s="495" t="s">
        <v>144</v>
      </c>
      <c r="K183" s="495"/>
      <c r="L183" s="495"/>
      <c r="M183" s="495"/>
      <c r="N183" s="495"/>
      <c r="O183" s="495"/>
      <c r="P183" s="495"/>
      <c r="Q183" s="495"/>
    </row>
    <row r="184" spans="3:21" ht="15.75" customHeight="1">
      <c r="J184" s="3"/>
      <c r="K184" s="496" t="s">
        <v>145</v>
      </c>
      <c r="L184" s="496"/>
      <c r="M184" s="496"/>
      <c r="N184" s="496"/>
      <c r="O184" s="496"/>
      <c r="P184" s="496"/>
      <c r="Q184" s="496"/>
      <c r="R184" s="496"/>
    </row>
    <row r="185" spans="3:21" ht="15.75" customHeight="1">
      <c r="J185" s="3"/>
      <c r="K185" s="3"/>
      <c r="L185" s="495" t="s">
        <v>146</v>
      </c>
      <c r="M185" s="495"/>
      <c r="N185" s="495"/>
      <c r="O185" s="495"/>
      <c r="P185" s="495"/>
      <c r="Q185" s="495"/>
      <c r="R185" s="495"/>
      <c r="S185" s="495"/>
      <c r="T185" s="495"/>
      <c r="U185" s="495"/>
    </row>
  </sheetData>
  <mergeCells count="14">
    <mergeCell ref="A1:Q1"/>
    <mergeCell ref="B2:D2"/>
    <mergeCell ref="E2:H2"/>
    <mergeCell ref="I2:L2"/>
    <mergeCell ref="F179:L179"/>
    <mergeCell ref="B176:K176"/>
    <mergeCell ref="C177:K177"/>
    <mergeCell ref="D178:O178"/>
    <mergeCell ref="I182:S182"/>
    <mergeCell ref="J183:Q183"/>
    <mergeCell ref="K184:R184"/>
    <mergeCell ref="L185:U185"/>
    <mergeCell ref="G180:P180"/>
    <mergeCell ref="H181:O18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2"/>
  <sheetViews>
    <sheetView topLeftCell="A157" workbookViewId="0">
      <selection activeCell="A80" sqref="A80:A173"/>
    </sheetView>
  </sheetViews>
  <sheetFormatPr defaultRowHeight="11.25"/>
  <cols>
    <col min="1" max="1" width="7.42578125" style="8" bestFit="1" customWidth="1"/>
    <col min="2" max="7" width="5.7109375" style="117" bestFit="1" customWidth="1"/>
    <col min="8" max="8" width="46.140625" style="117" customWidth="1"/>
    <col min="9" max="9" width="6.5703125" style="117" customWidth="1"/>
    <col min="10" max="10" width="52.85546875" style="117" customWidth="1"/>
    <col min="11" max="15" width="5.7109375" style="117" bestFit="1" customWidth="1"/>
    <col min="16" max="20" width="5.28515625" style="117" bestFit="1" customWidth="1"/>
    <col min="21" max="16384" width="9.140625" style="3"/>
  </cols>
  <sheetData>
    <row r="1" spans="1:20" ht="15.75">
      <c r="A1" s="497" t="s">
        <v>82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</row>
    <row r="2" spans="1:20" s="9" customFormat="1" ht="23.25" customHeight="1">
      <c r="A2" s="140" t="s">
        <v>19</v>
      </c>
      <c r="B2" s="498" t="s">
        <v>29</v>
      </c>
      <c r="C2" s="499"/>
      <c r="D2" s="500"/>
      <c r="E2" s="501" t="s">
        <v>101</v>
      </c>
      <c r="F2" s="502"/>
      <c r="G2" s="503"/>
      <c r="H2" s="507" t="s">
        <v>101</v>
      </c>
      <c r="I2" s="508"/>
      <c r="J2" s="509"/>
      <c r="K2" s="504" t="s">
        <v>101</v>
      </c>
      <c r="L2" s="505"/>
      <c r="M2" s="506"/>
      <c r="N2" s="96" t="s">
        <v>36</v>
      </c>
      <c r="O2" s="96" t="s">
        <v>37</v>
      </c>
      <c r="P2" s="96" t="s">
        <v>38</v>
      </c>
      <c r="Q2" s="96" t="s">
        <v>39</v>
      </c>
      <c r="R2" s="96" t="s">
        <v>40</v>
      </c>
      <c r="S2" s="96" t="s">
        <v>41</v>
      </c>
      <c r="T2" s="96" t="s">
        <v>42</v>
      </c>
    </row>
    <row r="3" spans="1:20" s="19" customFormat="1">
      <c r="A3" s="33">
        <f>'1-συμβολαια'!A3</f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s="19" customFormat="1">
      <c r="A4" s="33">
        <f>'1-συμβολαια'!A4</f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s="19" customFormat="1">
      <c r="A5" s="33">
        <f>'1-συμβολαια'!A5</f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s="19" customFormat="1">
      <c r="A6" s="33">
        <f>'1-συμβολαια'!A6</f>
        <v>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s="19" customFormat="1">
      <c r="A7" s="33">
        <f>'1-συμβολαια'!A7</f>
        <v>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0" s="19" customFormat="1">
      <c r="A8" s="33">
        <f>'1-συμβολαια'!A8</f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s="19" customFormat="1">
      <c r="A9" s="33">
        <f>'1-συμβολαια'!A9</f>
        <v>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</row>
    <row r="10" spans="1:20" s="19" customFormat="1">
      <c r="A10" s="33">
        <f>'1-συμβολαια'!A10</f>
        <v>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20" s="19" customFormat="1">
      <c r="A11" s="33">
        <f>'1-συμβολαια'!A11</f>
        <v>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</row>
    <row r="12" spans="1:20" s="19" customFormat="1">
      <c r="A12" s="33">
        <f>'1-συμβολαια'!A12</f>
        <v>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0" s="19" customFormat="1">
      <c r="A13" s="33">
        <f>'1-συμβολαια'!A13</f>
        <v>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20" s="19" customFormat="1">
      <c r="A14" s="33">
        <f>'1-συμβολαια'!A14</f>
        <v>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</row>
    <row r="15" spans="1:20" s="19" customFormat="1">
      <c r="A15" s="33">
        <f>'1-συμβολαια'!A15</f>
        <v>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pans="1:20" s="19" customFormat="1">
      <c r="A16" s="33">
        <f>'1-συμβολαια'!A16</f>
        <v>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20" s="19" customFormat="1">
      <c r="A17" s="33">
        <f>'1-συμβολαια'!A17</f>
        <v>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</row>
    <row r="18" spans="1:20" s="19" customFormat="1">
      <c r="A18" s="33">
        <f>'1-συμβολαια'!A18</f>
        <v>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spans="1:20" s="19" customFormat="1">
      <c r="A19" s="33">
        <f>'1-συμβολαια'!A19</f>
        <v>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1:20" s="19" customFormat="1">
      <c r="A20" s="33">
        <f>'1-συμβολαια'!A20</f>
        <v>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pans="1:20" s="19" customFormat="1">
      <c r="A21" s="33">
        <f>'1-συμβολαια'!A21</f>
        <v>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</row>
    <row r="22" spans="1:20" s="19" customFormat="1">
      <c r="A22" s="33">
        <f>'1-συμβολαια'!A22</f>
        <v>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</row>
    <row r="23" spans="1:20" s="19" customFormat="1">
      <c r="A23" s="33">
        <f>'1-συμβολαια'!A23</f>
        <v>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</row>
    <row r="24" spans="1:20" s="19" customFormat="1">
      <c r="A24" s="33">
        <f>'1-συμβολαια'!A24</f>
        <v>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</row>
    <row r="25" spans="1:20" s="19" customFormat="1">
      <c r="A25" s="33">
        <f>'1-συμβολαια'!A25</f>
        <v>0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</row>
    <row r="26" spans="1:20" s="19" customFormat="1">
      <c r="A26" s="33">
        <f>'1-συμβολαια'!A26</f>
        <v>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</row>
    <row r="27" spans="1:20" s="19" customFormat="1">
      <c r="A27" s="33">
        <f>'1-συμβολαια'!A27</f>
        <v>0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</row>
    <row r="28" spans="1:20" s="19" customFormat="1">
      <c r="A28" s="33">
        <f>'1-συμβολαια'!A28</f>
        <v>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</row>
    <row r="29" spans="1:20" s="19" customFormat="1">
      <c r="A29" s="33">
        <f>'1-συμβολαια'!A29</f>
        <v>0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</row>
    <row r="30" spans="1:20" s="19" customFormat="1">
      <c r="A30" s="33">
        <f>'1-συμβολαια'!A30</f>
        <v>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s="19" customFormat="1">
      <c r="A31" s="33">
        <f>'1-συμβολαια'!A31</f>
        <v>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</row>
    <row r="32" spans="1:20" s="19" customFormat="1">
      <c r="A32" s="33">
        <f>'1-συμβολαια'!A32</f>
        <v>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</row>
    <row r="33" spans="1:20" s="19" customFormat="1">
      <c r="A33" s="33">
        <f>'1-συμβολαια'!A33</f>
        <v>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</row>
    <row r="34" spans="1:20" s="19" customFormat="1">
      <c r="A34" s="33">
        <f>'1-συμβολαια'!A34</f>
        <v>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</row>
    <row r="35" spans="1:20" s="19" customFormat="1">
      <c r="A35" s="33">
        <f>'1-συμβολαια'!A35</f>
        <v>0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</row>
    <row r="36" spans="1:20" s="19" customFormat="1">
      <c r="A36" s="33">
        <f>'1-συμβολαια'!A36</f>
        <v>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</row>
    <row r="37" spans="1:20" s="19" customFormat="1">
      <c r="A37" s="33">
        <f>'1-συμβολαια'!A37</f>
        <v>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</row>
    <row r="38" spans="1:20" s="19" customFormat="1">
      <c r="A38" s="33">
        <f>'1-συμβολαια'!A38</f>
        <v>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0" s="19" customFormat="1">
      <c r="A39" s="33">
        <f>'1-συμβολαια'!A39</f>
        <v>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</row>
    <row r="40" spans="1:20" s="19" customFormat="1">
      <c r="A40" s="33">
        <f>'1-συμβολαια'!A40</f>
        <v>0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</row>
    <row r="41" spans="1:20" s="19" customFormat="1">
      <c r="A41" s="33">
        <f>'1-συμβολαια'!A41</f>
        <v>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</row>
    <row r="42" spans="1:20" s="19" customFormat="1">
      <c r="A42" s="33">
        <f>'1-συμβολαια'!A42</f>
        <v>0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</row>
    <row r="43" spans="1:20" s="19" customFormat="1">
      <c r="A43" s="33">
        <f>'1-συμβολαια'!A43</f>
        <v>0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</row>
    <row r="44" spans="1:20" s="19" customFormat="1">
      <c r="A44" s="33">
        <f>'1-συμβολαια'!A44</f>
        <v>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</row>
    <row r="45" spans="1:20" s="19" customFormat="1">
      <c r="A45" s="33">
        <f>'1-συμβολαια'!A45</f>
        <v>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</row>
    <row r="46" spans="1:20" s="19" customFormat="1">
      <c r="A46" s="33">
        <f>'1-συμβολαια'!A46</f>
        <v>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9" customFormat="1">
      <c r="A47" s="33">
        <f>'1-συμβολαια'!A47</f>
        <v>0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</row>
    <row r="48" spans="1:20" s="19" customFormat="1">
      <c r="A48" s="33">
        <f>'1-συμβολαια'!A48</f>
        <v>0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</row>
    <row r="49" spans="1:20" s="19" customFormat="1">
      <c r="A49" s="33">
        <f>'1-συμβολαια'!A49</f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</row>
    <row r="50" spans="1:20" s="19" customFormat="1">
      <c r="A50" s="33">
        <f>'1-συμβολαια'!A50</f>
        <v>0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</row>
    <row r="51" spans="1:20" s="19" customFormat="1">
      <c r="A51" s="33">
        <f>'1-συμβολαια'!A51</f>
        <v>0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s="19" customFormat="1">
      <c r="A52" s="33">
        <f>'1-συμβολαια'!A52</f>
        <v>0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</row>
    <row r="53" spans="1:20" s="19" customFormat="1">
      <c r="A53" s="33">
        <f>'1-συμβολαια'!A53</f>
        <v>0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</row>
    <row r="54" spans="1:20" s="19" customFormat="1">
      <c r="A54" s="33">
        <f>'1-συμβολαια'!A54</f>
        <v>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</row>
    <row r="55" spans="1:20" s="19" customFormat="1">
      <c r="A55" s="33">
        <f>'1-συμβολαια'!A55</f>
        <v>0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</row>
    <row r="56" spans="1:20" s="19" customFormat="1">
      <c r="A56" s="33">
        <f>'1-συμβολαια'!A56</f>
        <v>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</row>
    <row r="57" spans="1:20" s="19" customFormat="1">
      <c r="A57" s="33">
        <f>'1-συμβολαια'!A57</f>
        <v>0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  <row r="58" spans="1:20" s="19" customFormat="1">
      <c r="A58" s="33">
        <f>'1-συμβολαια'!A58</f>
        <v>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1:20" s="19" customFormat="1">
      <c r="A59" s="33">
        <f>'1-συμβολαια'!A59</f>
        <v>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  <row r="60" spans="1:20" s="19" customFormat="1">
      <c r="A60" s="33">
        <f>'1-συμβολαια'!A60</f>
        <v>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</row>
    <row r="61" spans="1:20" s="19" customFormat="1">
      <c r="A61" s="33">
        <f>'1-συμβολαια'!A61</f>
        <v>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</row>
    <row r="62" spans="1:20" s="19" customFormat="1">
      <c r="A62" s="33">
        <f>'1-συμβολαια'!A62</f>
        <v>0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s="19" customFormat="1">
      <c r="A63" s="33">
        <f>'1-συμβολαια'!A63</f>
        <v>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</row>
    <row r="64" spans="1:20" s="19" customFormat="1">
      <c r="A64" s="33">
        <f>'1-συμβολαια'!A64</f>
        <v>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</row>
    <row r="65" spans="1:20" s="19" customFormat="1">
      <c r="A65" s="33">
        <f>'1-συμβολαια'!A65</f>
        <v>0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</row>
    <row r="66" spans="1:20" s="19" customFormat="1">
      <c r="A66" s="33">
        <f>'1-συμβολαια'!A66</f>
        <v>0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</row>
    <row r="67" spans="1:20" s="19" customFormat="1">
      <c r="A67" s="33">
        <f>'1-συμβολαια'!A67</f>
        <v>0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</row>
    <row r="68" spans="1:20" s="19" customFormat="1">
      <c r="A68" s="33">
        <f>'1-συμβολαια'!A68</f>
        <v>0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</row>
    <row r="69" spans="1:20" s="19" customFormat="1">
      <c r="A69" s="33">
        <f>'1-συμβολαια'!A69</f>
        <v>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</row>
    <row r="70" spans="1:20" s="19" customFormat="1">
      <c r="A70" s="33">
        <f>'1-συμβολαια'!A70</f>
        <v>0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</row>
    <row r="71" spans="1:20" s="19" customFormat="1">
      <c r="A71" s="33">
        <f>'1-συμβολαια'!A71</f>
        <v>0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</row>
    <row r="72" spans="1:20" s="19" customFormat="1">
      <c r="A72" s="33">
        <f>'1-συμβολαια'!A72</f>
        <v>0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</row>
    <row r="73" spans="1:20" s="19" customFormat="1">
      <c r="A73" s="33">
        <f>'1-συμβολαια'!A73</f>
        <v>0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</row>
    <row r="74" spans="1:20" s="19" customFormat="1">
      <c r="A74" s="33">
        <f>'1-συμβολαια'!A74</f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</row>
    <row r="75" spans="1:20" s="19" customFormat="1">
      <c r="A75" s="33">
        <f>'1-συμβολαια'!A75</f>
        <v>0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</row>
    <row r="76" spans="1:20" s="19" customFormat="1">
      <c r="A76" s="33">
        <f>'1-συμβολαια'!A76</f>
        <v>0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</row>
    <row r="77" spans="1:20" s="19" customFormat="1">
      <c r="A77" s="33">
        <f>'1-συμβολαια'!A77</f>
        <v>0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</row>
    <row r="78" spans="1:20" s="19" customFormat="1">
      <c r="A78" s="33">
        <f>'1-συμβολαια'!A78</f>
        <v>0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</row>
    <row r="79" spans="1:20" s="19" customFormat="1">
      <c r="A79" s="33">
        <f>'1-συμβολαια'!A79</f>
        <v>0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</row>
    <row r="80" spans="1:20" s="19" customFormat="1">
      <c r="A80" s="33">
        <f>'1-συμβολαια'!A80</f>
        <v>0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</row>
    <row r="81" spans="1:20" s="19" customFormat="1">
      <c r="A81" s="33">
        <f>'1-συμβολαια'!A81</f>
        <v>0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</row>
    <row r="82" spans="1:20" s="19" customFormat="1">
      <c r="A82" s="33">
        <f>'1-συμβολαια'!A82</f>
        <v>0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spans="1:20" s="19" customFormat="1">
      <c r="A83" s="33">
        <f>'1-συμβολαια'!A83</f>
        <v>0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</row>
    <row r="84" spans="1:20" s="19" customFormat="1">
      <c r="A84" s="33">
        <f>'1-συμβολαια'!A84</f>
        <v>0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</row>
    <row r="85" spans="1:20" s="19" customFormat="1">
      <c r="A85" s="33">
        <f>'1-συμβολαια'!A85</f>
        <v>0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</row>
    <row r="86" spans="1:20" s="19" customFormat="1">
      <c r="A86" s="33">
        <f>'1-συμβολαια'!A86</f>
        <v>0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</row>
    <row r="87" spans="1:20" s="19" customFormat="1">
      <c r="A87" s="33">
        <f>'1-συμβολαια'!A87</f>
        <v>0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</row>
    <row r="88" spans="1:20" s="19" customFormat="1">
      <c r="A88" s="33">
        <f>'1-συμβολαια'!A88</f>
        <v>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</row>
    <row r="89" spans="1:20" s="19" customFormat="1">
      <c r="A89" s="33">
        <f>'1-συμβολαια'!A89</f>
        <v>0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</row>
    <row r="90" spans="1:20" s="19" customFormat="1">
      <c r="A90" s="33">
        <f>'1-συμβολαια'!A90</f>
        <v>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</row>
    <row r="91" spans="1:20" s="19" customFormat="1">
      <c r="A91" s="33">
        <f>'1-συμβολαια'!A91</f>
        <v>0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</row>
    <row r="92" spans="1:20" s="19" customFormat="1">
      <c r="A92" s="33">
        <f>'1-συμβολαια'!A92</f>
        <v>0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</row>
    <row r="93" spans="1:20" s="19" customFormat="1">
      <c r="A93" s="33">
        <f>'1-συμβολαια'!A93</f>
        <v>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94" spans="1:20" s="19" customFormat="1">
      <c r="A94" s="33">
        <f>'1-συμβολαια'!A94</f>
        <v>0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</row>
    <row r="95" spans="1:20" s="19" customFormat="1">
      <c r="A95" s="33">
        <f>'1-συμβολαια'!A95</f>
        <v>0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</row>
    <row r="96" spans="1:20" s="19" customFormat="1">
      <c r="A96" s="33">
        <f>'1-συμβολαια'!A96</f>
        <v>0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</row>
    <row r="97" spans="1:20" s="19" customFormat="1">
      <c r="A97" s="33">
        <f>'1-συμβολαια'!A97</f>
        <v>0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</row>
    <row r="98" spans="1:20" s="19" customFormat="1">
      <c r="A98" s="33">
        <f>'1-συμβολαια'!A98</f>
        <v>0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</row>
    <row r="99" spans="1:20" s="19" customFormat="1">
      <c r="A99" s="33">
        <f>'1-συμβολαια'!A99</f>
        <v>0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</row>
    <row r="100" spans="1:20" s="19" customFormat="1">
      <c r="A100" s="33">
        <f>'1-συμβολαια'!A100</f>
        <v>0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</row>
    <row r="101" spans="1:20" s="19" customFormat="1">
      <c r="A101" s="33">
        <f>'1-συμβολαια'!A101</f>
        <v>0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</row>
    <row r="102" spans="1:20" s="19" customFormat="1">
      <c r="A102" s="33">
        <f>'1-συμβολαια'!A102</f>
        <v>0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</row>
    <row r="103" spans="1:20" s="19" customFormat="1">
      <c r="A103" s="33">
        <f>'1-συμβολαια'!A103</f>
        <v>0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</row>
    <row r="104" spans="1:20" s="19" customFormat="1">
      <c r="A104" s="33">
        <f>'1-συμβολαια'!A104</f>
        <v>0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</row>
    <row r="105" spans="1:20" s="19" customFormat="1">
      <c r="A105" s="33">
        <f>'1-συμβολαια'!A105</f>
        <v>0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</row>
    <row r="106" spans="1:20" s="19" customFormat="1">
      <c r="A106" s="33">
        <f>'1-συμβολαια'!A106</f>
        <v>0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</row>
    <row r="107" spans="1:20" s="19" customFormat="1">
      <c r="A107" s="33">
        <f>'1-συμβολαια'!A107</f>
        <v>0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</row>
    <row r="108" spans="1:20" s="19" customFormat="1">
      <c r="A108" s="33">
        <f>'1-συμβολαια'!A108</f>
        <v>0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</row>
    <row r="109" spans="1:20" s="19" customFormat="1">
      <c r="A109" s="33">
        <f>'1-συμβολαια'!A109</f>
        <v>0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</row>
    <row r="110" spans="1:20" s="19" customFormat="1">
      <c r="A110" s="33">
        <f>'1-συμβολαια'!A110</f>
        <v>0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</row>
    <row r="111" spans="1:20" s="19" customFormat="1">
      <c r="A111" s="33">
        <f>'1-συμβολαια'!A111</f>
        <v>0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</row>
    <row r="112" spans="1:20" s="19" customFormat="1">
      <c r="A112" s="33">
        <f>'1-συμβολαια'!A112</f>
        <v>0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</row>
    <row r="113" spans="1:20" s="19" customFormat="1">
      <c r="A113" s="33">
        <f>'1-συμβολαια'!A113</f>
        <v>0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</row>
    <row r="114" spans="1:20" s="19" customFormat="1">
      <c r="A114" s="33">
        <f>'1-συμβολαια'!A114</f>
        <v>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</row>
    <row r="115" spans="1:20" s="19" customFormat="1">
      <c r="A115" s="33">
        <f>'1-συμβολαια'!A115</f>
        <v>0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</row>
    <row r="116" spans="1:20" s="19" customFormat="1">
      <c r="A116" s="33">
        <f>'1-συμβολαια'!A116</f>
        <v>0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</row>
    <row r="117" spans="1:20" s="19" customFormat="1">
      <c r="A117" s="33">
        <f>'1-συμβολαια'!A117</f>
        <v>0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</row>
    <row r="118" spans="1:20" s="19" customFormat="1">
      <c r="A118" s="33">
        <f>'1-συμβολαια'!A118</f>
        <v>0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</row>
    <row r="119" spans="1:20" s="19" customFormat="1">
      <c r="A119" s="33">
        <f>'1-συμβολαια'!A119</f>
        <v>0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</row>
    <row r="120" spans="1:20" s="19" customFormat="1">
      <c r="A120" s="33">
        <f>'1-συμβολαια'!A120</f>
        <v>0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</row>
    <row r="121" spans="1:20" s="19" customFormat="1">
      <c r="A121" s="33">
        <f>'1-συμβολαια'!A121</f>
        <v>0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</row>
    <row r="122" spans="1:20" s="19" customFormat="1">
      <c r="A122" s="33">
        <f>'1-συμβολαια'!A122</f>
        <v>0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</row>
    <row r="123" spans="1:20" s="19" customFormat="1">
      <c r="A123" s="33">
        <f>'1-συμβολαια'!A123</f>
        <v>0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</row>
    <row r="124" spans="1:20" s="19" customFormat="1">
      <c r="A124" s="33">
        <f>'1-συμβολαια'!A124</f>
        <v>0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</row>
    <row r="125" spans="1:20" s="19" customFormat="1">
      <c r="A125" s="33">
        <f>'1-συμβολαια'!A125</f>
        <v>0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</row>
    <row r="126" spans="1:20" s="19" customFormat="1">
      <c r="A126" s="33">
        <f>'1-συμβολαια'!A126</f>
        <v>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</row>
    <row r="127" spans="1:20" s="19" customFormat="1">
      <c r="A127" s="33">
        <f>'1-συμβολαια'!A127</f>
        <v>0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</row>
    <row r="128" spans="1:20" s="19" customFormat="1">
      <c r="A128" s="33">
        <f>'1-συμβολαια'!A128</f>
        <v>0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</row>
    <row r="129" spans="1:20" s="19" customFormat="1">
      <c r="A129" s="33">
        <f>'1-συμβολαια'!A129</f>
        <v>0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</row>
    <row r="130" spans="1:20" s="19" customFormat="1">
      <c r="A130" s="33">
        <f>'1-συμβολαια'!A130</f>
        <v>0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</row>
    <row r="131" spans="1:20" s="19" customFormat="1">
      <c r="A131" s="33">
        <f>'1-συμβολαια'!A131</f>
        <v>0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</row>
    <row r="132" spans="1:20" s="19" customFormat="1">
      <c r="A132" s="33">
        <f>'1-συμβολαια'!A132</f>
        <v>0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</row>
    <row r="133" spans="1:20" s="19" customFormat="1">
      <c r="A133" s="33">
        <f>'1-συμβολαια'!A133</f>
        <v>0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</row>
    <row r="134" spans="1:20" s="19" customFormat="1">
      <c r="A134" s="33">
        <f>'1-συμβολαια'!A134</f>
        <v>0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</row>
    <row r="135" spans="1:20" s="19" customFormat="1">
      <c r="A135" s="33">
        <f>'1-συμβολαια'!A135</f>
        <v>0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</row>
    <row r="136" spans="1:20" s="19" customFormat="1">
      <c r="A136" s="33">
        <f>'1-συμβολαια'!A136</f>
        <v>0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</row>
    <row r="137" spans="1:20" s="19" customFormat="1">
      <c r="A137" s="33">
        <f>'1-συμβολαια'!A137</f>
        <v>0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</row>
    <row r="138" spans="1:20" s="19" customFormat="1">
      <c r="A138" s="33">
        <f>'1-συμβολαια'!A138</f>
        <v>0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</row>
    <row r="139" spans="1:20" s="19" customFormat="1">
      <c r="A139" s="33">
        <f>'1-συμβολαια'!A139</f>
        <v>0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</row>
    <row r="140" spans="1:20" s="19" customFormat="1">
      <c r="A140" s="33">
        <f>'1-συμβολαια'!A140</f>
        <v>0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</row>
    <row r="141" spans="1:20" s="19" customFormat="1">
      <c r="A141" s="33">
        <f>'1-συμβολαια'!A141</f>
        <v>0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</row>
    <row r="142" spans="1:20" s="19" customFormat="1">
      <c r="A142" s="33">
        <f>'1-συμβολαια'!A142</f>
        <v>0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</row>
    <row r="143" spans="1:20" s="19" customFormat="1">
      <c r="A143" s="33">
        <f>'1-συμβολαια'!A143</f>
        <v>0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</row>
    <row r="144" spans="1:20" s="19" customFormat="1">
      <c r="A144" s="33">
        <f>'1-συμβολαια'!A144</f>
        <v>0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</row>
    <row r="145" spans="1:20" s="19" customFormat="1">
      <c r="A145" s="33">
        <f>'1-συμβολαια'!A145</f>
        <v>0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</row>
    <row r="146" spans="1:20" s="19" customFormat="1">
      <c r="A146" s="33">
        <f>'1-συμβολαια'!A146</f>
        <v>0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</row>
    <row r="147" spans="1:20" s="19" customFormat="1">
      <c r="A147" s="33">
        <f>'1-συμβολαια'!A147</f>
        <v>0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</row>
    <row r="148" spans="1:20" s="19" customFormat="1">
      <c r="A148" s="33">
        <f>'1-συμβολαια'!A148</f>
        <v>0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</row>
    <row r="149" spans="1:20" s="19" customFormat="1">
      <c r="A149" s="33">
        <f>'1-συμβολαια'!A149</f>
        <v>0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</row>
    <row r="150" spans="1:20" s="19" customFormat="1">
      <c r="A150" s="33">
        <f>'1-συμβολαια'!A150</f>
        <v>0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</row>
    <row r="151" spans="1:20" s="19" customFormat="1">
      <c r="A151" s="33">
        <f>'1-συμβολαια'!A151</f>
        <v>0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</row>
    <row r="152" spans="1:20" s="19" customFormat="1">
      <c r="A152" s="33">
        <f>'1-συμβολαια'!A152</f>
        <v>0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</row>
    <row r="153" spans="1:20" s="19" customFormat="1">
      <c r="A153" s="33">
        <f>'1-συμβολαια'!A153</f>
        <v>0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</row>
    <row r="154" spans="1:20" s="19" customFormat="1">
      <c r="A154" s="33">
        <f>'1-συμβολαια'!A154</f>
        <v>0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</row>
    <row r="155" spans="1:20" s="19" customFormat="1">
      <c r="A155" s="33">
        <f>'1-συμβολαια'!A155</f>
        <v>0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</row>
    <row r="156" spans="1:20" s="19" customFormat="1">
      <c r="A156" s="33">
        <f>'1-συμβολαια'!A156</f>
        <v>0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</row>
    <row r="157" spans="1:20" s="19" customFormat="1">
      <c r="A157" s="33">
        <f>'1-συμβολαια'!A157</f>
        <v>0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</row>
    <row r="158" spans="1:20" s="19" customFormat="1">
      <c r="A158" s="33">
        <f>'1-συμβολαια'!A158</f>
        <v>0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</row>
    <row r="159" spans="1:20" s="19" customFormat="1">
      <c r="A159" s="33">
        <f>'1-συμβολαια'!A159</f>
        <v>0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</row>
    <row r="160" spans="1:20" s="19" customFormat="1">
      <c r="A160" s="33">
        <f>'1-συμβολαια'!A160</f>
        <v>0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</row>
    <row r="161" spans="1:20" s="19" customFormat="1">
      <c r="A161" s="33">
        <f>'1-συμβολαια'!A161</f>
        <v>0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</row>
    <row r="162" spans="1:20" s="19" customFormat="1">
      <c r="A162" s="33">
        <f>'1-συμβολαια'!A162</f>
        <v>0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</row>
    <row r="163" spans="1:20" s="19" customFormat="1">
      <c r="A163" s="33">
        <f>'1-συμβολαια'!A163</f>
        <v>0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</row>
    <row r="164" spans="1:20" s="19" customFormat="1">
      <c r="A164" s="33">
        <f>'1-συμβολαια'!A164</f>
        <v>0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</row>
    <row r="165" spans="1:20" s="19" customFormat="1">
      <c r="A165" s="33">
        <f>'1-συμβολαια'!A165</f>
        <v>0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</row>
    <row r="166" spans="1:20" s="19" customFormat="1">
      <c r="A166" s="33">
        <f>'1-συμβολαια'!A166</f>
        <v>0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</row>
    <row r="167" spans="1:20" s="19" customFormat="1">
      <c r="A167" s="33">
        <f>'1-συμβολαια'!A167</f>
        <v>0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</row>
    <row r="168" spans="1:20" s="19" customFormat="1">
      <c r="A168" s="33">
        <f>'1-συμβολαια'!A168</f>
        <v>0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</row>
    <row r="169" spans="1:20" s="19" customFormat="1">
      <c r="A169" s="33">
        <f>'1-συμβολαια'!A169</f>
        <v>0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</row>
    <row r="170" spans="1:20" s="19" customFormat="1">
      <c r="A170" s="33">
        <f>'1-συμβολαια'!A170</f>
        <v>0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</row>
    <row r="171" spans="1:20" s="19" customFormat="1">
      <c r="A171" s="33">
        <f>'1-συμβολαια'!A171</f>
        <v>0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</row>
    <row r="172" spans="1:20" s="19" customFormat="1">
      <c r="A172" s="33">
        <f>'1-συμβολαια'!A172</f>
        <v>0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</row>
    <row r="173" spans="1:20" s="19" customFormat="1">
      <c r="A173" s="33">
        <f>'1-συμβολαια'!A173</f>
        <v>0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</row>
    <row r="175" spans="1:20" ht="15.75">
      <c r="B175" s="495" t="s">
        <v>147</v>
      </c>
      <c r="C175" s="495"/>
      <c r="D175" s="495"/>
      <c r="E175" s="495"/>
      <c r="F175" s="495"/>
      <c r="G175" s="495"/>
      <c r="H175" s="495"/>
      <c r="I175" s="204"/>
      <c r="J175" s="6"/>
      <c r="K175" s="6"/>
      <c r="L175" s="3"/>
      <c r="M175" s="3"/>
      <c r="N175" s="3"/>
      <c r="O175" s="3"/>
    </row>
    <row r="176" spans="1:20" ht="15.75">
      <c r="B176" s="6"/>
      <c r="C176" s="496" t="s">
        <v>148</v>
      </c>
      <c r="D176" s="496"/>
      <c r="E176" s="496"/>
      <c r="F176" s="496"/>
      <c r="G176" s="496"/>
      <c r="H176" s="496"/>
      <c r="I176" s="496"/>
      <c r="J176" s="6"/>
      <c r="K176" s="6"/>
      <c r="L176" s="3"/>
      <c r="M176" s="3"/>
      <c r="N176" s="3"/>
      <c r="O176" s="3"/>
    </row>
    <row r="177" spans="2:15" ht="15.75" customHeight="1">
      <c r="B177" s="6"/>
      <c r="C177" s="6"/>
      <c r="D177" s="495" t="s">
        <v>149</v>
      </c>
      <c r="E177" s="495"/>
      <c r="F177" s="495"/>
      <c r="G177" s="495"/>
      <c r="H177" s="495"/>
      <c r="I177" s="495"/>
      <c r="J177" s="495"/>
      <c r="K177" s="495"/>
      <c r="L177" s="3"/>
      <c r="M177" s="3"/>
      <c r="N177" s="3"/>
      <c r="O177" s="3"/>
    </row>
    <row r="178" spans="2:15" ht="15.75" customHeight="1">
      <c r="B178" s="6"/>
      <c r="C178" s="6"/>
      <c r="D178" s="6"/>
      <c r="E178" s="510" t="s">
        <v>154</v>
      </c>
      <c r="F178" s="510"/>
      <c r="G178" s="510"/>
      <c r="H178" s="510"/>
      <c r="I178" s="510"/>
      <c r="J178" s="510"/>
      <c r="K178" s="510"/>
      <c r="L178" s="510"/>
      <c r="M178" s="3"/>
      <c r="N178" s="3"/>
      <c r="O178" s="3"/>
    </row>
    <row r="179" spans="2:15" ht="15.75" customHeight="1">
      <c r="B179" s="6"/>
      <c r="C179" s="6"/>
      <c r="D179" s="6"/>
      <c r="E179" s="6"/>
      <c r="F179" s="495" t="s">
        <v>150</v>
      </c>
      <c r="G179" s="495"/>
      <c r="H179" s="495"/>
      <c r="I179" s="495"/>
      <c r="J179" s="495"/>
      <c r="K179" s="495"/>
      <c r="L179" s="495"/>
      <c r="M179" s="3"/>
      <c r="N179" s="3"/>
      <c r="O179" s="3"/>
    </row>
    <row r="180" spans="2:15" ht="15.75" customHeight="1">
      <c r="B180" s="6"/>
      <c r="C180" s="6"/>
      <c r="D180" s="6"/>
      <c r="E180" s="6"/>
      <c r="F180" s="6"/>
      <c r="G180" s="496" t="s">
        <v>151</v>
      </c>
      <c r="H180" s="496"/>
      <c r="I180" s="496"/>
      <c r="J180" s="496"/>
      <c r="K180" s="496"/>
      <c r="L180" s="496"/>
      <c r="M180" s="496"/>
      <c r="N180" s="3"/>
      <c r="O180" s="3"/>
    </row>
    <row r="181" spans="2:15" ht="15.75">
      <c r="B181" s="6"/>
      <c r="C181" s="6"/>
      <c r="D181" s="6"/>
      <c r="E181" s="6"/>
      <c r="F181" s="6"/>
      <c r="G181" s="6"/>
      <c r="H181" s="495" t="s">
        <v>152</v>
      </c>
      <c r="I181" s="495"/>
      <c r="J181" s="495"/>
      <c r="K181" s="495"/>
      <c r="L181" s="495"/>
      <c r="M181" s="495"/>
      <c r="N181" s="495"/>
      <c r="O181" s="3"/>
    </row>
    <row r="182" spans="2:15" ht="15.75">
      <c r="B182" s="6"/>
      <c r="C182" s="6"/>
      <c r="D182" s="6"/>
      <c r="E182" s="6"/>
      <c r="F182" s="6"/>
      <c r="G182" s="6"/>
      <c r="H182" s="6"/>
      <c r="I182" s="496" t="s">
        <v>153</v>
      </c>
      <c r="J182" s="496"/>
      <c r="K182" s="496"/>
      <c r="L182" s="496"/>
      <c r="M182" s="496"/>
      <c r="N182" s="496"/>
      <c r="O182" s="496"/>
    </row>
  </sheetData>
  <mergeCells count="13">
    <mergeCell ref="G180:M180"/>
    <mergeCell ref="H181:N181"/>
    <mergeCell ref="I182:O182"/>
    <mergeCell ref="B175:H175"/>
    <mergeCell ref="C176:I176"/>
    <mergeCell ref="D177:K177"/>
    <mergeCell ref="E178:L178"/>
    <mergeCell ref="F179:L179"/>
    <mergeCell ref="A1:T1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82"/>
  <sheetViews>
    <sheetView zoomScaleNormal="100" workbookViewId="0">
      <pane ySplit="2" topLeftCell="A155" activePane="bottomLeft" state="frozen"/>
      <selection pane="bottomLeft" activeCell="C81" sqref="C81:C173"/>
    </sheetView>
  </sheetViews>
  <sheetFormatPr defaultRowHeight="11.25"/>
  <cols>
    <col min="1" max="1" width="8.140625" style="8" bestFit="1" customWidth="1"/>
    <col min="2" max="2" width="7.28515625" style="3" customWidth="1"/>
    <col min="3" max="3" width="8.7109375" style="8" bestFit="1" customWidth="1"/>
    <col min="4" max="4" width="8.7109375" style="30" customWidth="1"/>
    <col min="5" max="5" width="49" style="133" customWidth="1"/>
    <col min="6" max="6" width="5.85546875" style="3" bestFit="1" customWidth="1"/>
    <col min="7" max="7" width="10.85546875" style="8" customWidth="1"/>
    <col min="8" max="8" width="13.5703125" style="8" customWidth="1"/>
    <col min="9" max="9" width="12" style="8" bestFit="1" customWidth="1"/>
    <col min="10" max="10" width="12" style="3" bestFit="1" customWidth="1"/>
    <col min="11" max="11" width="5.85546875" style="3" bestFit="1" customWidth="1"/>
    <col min="12" max="12" width="10.5703125" style="3" bestFit="1" customWidth="1"/>
    <col min="13" max="13" width="5.85546875" style="3" bestFit="1" customWidth="1"/>
    <col min="14" max="14" width="10.28515625" style="2" bestFit="1" customWidth="1"/>
    <col min="15" max="15" width="6.28515625" style="3" bestFit="1" customWidth="1"/>
    <col min="16" max="16" width="7.140625" style="3" customWidth="1"/>
    <col min="17" max="17" width="6.28515625" style="3" bestFit="1" customWidth="1"/>
    <col min="18" max="18" width="5.5703125" style="9" customWidth="1"/>
    <col min="19" max="20" width="5.5703125" style="124" customWidth="1"/>
    <col min="21" max="21" width="5.5703125" style="117" customWidth="1"/>
    <col min="22" max="25" width="5.5703125" style="3" customWidth="1"/>
    <col min="26" max="26" width="22" style="3" customWidth="1"/>
    <col min="27" max="33" width="5.5703125" style="3" customWidth="1"/>
    <col min="34" max="242" width="9.140625" style="3"/>
    <col min="243" max="243" width="9" style="3" bestFit="1" customWidth="1"/>
    <col min="244" max="244" width="9.85546875" style="3" bestFit="1" customWidth="1"/>
    <col min="245" max="245" width="9.140625" style="3" bestFit="1" customWidth="1"/>
    <col min="246" max="246" width="16" style="3" bestFit="1" customWidth="1"/>
    <col min="247" max="247" width="9" style="3" bestFit="1" customWidth="1"/>
    <col min="248" max="248" width="7.85546875" style="3" bestFit="1" customWidth="1"/>
    <col min="249" max="249" width="11.7109375" style="3" bestFit="1" customWidth="1"/>
    <col min="250" max="250" width="14.28515625" style="3" customWidth="1"/>
    <col min="251" max="251" width="11.7109375" style="3" bestFit="1" customWidth="1"/>
    <col min="252" max="252" width="14.140625" style="3" bestFit="1" customWidth="1"/>
    <col min="253" max="253" width="16.7109375" style="3" customWidth="1"/>
    <col min="254" max="254" width="16.5703125" style="3" customWidth="1"/>
    <col min="255" max="256" width="7.85546875" style="3" bestFit="1" customWidth="1"/>
    <col min="257" max="257" width="8" style="3" bestFit="1" customWidth="1"/>
    <col min="258" max="259" width="7.85546875" style="3" bestFit="1" customWidth="1"/>
    <col min="260" max="260" width="9.7109375" style="3" customWidth="1"/>
    <col min="261" max="261" width="12.85546875" style="3" customWidth="1"/>
    <col min="262" max="498" width="9.140625" style="3"/>
    <col min="499" max="499" width="9" style="3" bestFit="1" customWidth="1"/>
    <col min="500" max="500" width="9.85546875" style="3" bestFit="1" customWidth="1"/>
    <col min="501" max="501" width="9.140625" style="3" bestFit="1" customWidth="1"/>
    <col min="502" max="502" width="16" style="3" bestFit="1" customWidth="1"/>
    <col min="503" max="503" width="9" style="3" bestFit="1" customWidth="1"/>
    <col min="504" max="504" width="7.85546875" style="3" bestFit="1" customWidth="1"/>
    <col min="505" max="505" width="11.7109375" style="3" bestFit="1" customWidth="1"/>
    <col min="506" max="506" width="14.28515625" style="3" customWidth="1"/>
    <col min="507" max="507" width="11.7109375" style="3" bestFit="1" customWidth="1"/>
    <col min="508" max="508" width="14.140625" style="3" bestFit="1" customWidth="1"/>
    <col min="509" max="509" width="16.7109375" style="3" customWidth="1"/>
    <col min="510" max="510" width="16.5703125" style="3" customWidth="1"/>
    <col min="511" max="512" width="7.85546875" style="3" bestFit="1" customWidth="1"/>
    <col min="513" max="513" width="8" style="3" bestFit="1" customWidth="1"/>
    <col min="514" max="515" width="7.85546875" style="3" bestFit="1" customWidth="1"/>
    <col min="516" max="516" width="9.7109375" style="3" customWidth="1"/>
    <col min="517" max="517" width="12.85546875" style="3" customWidth="1"/>
    <col min="518" max="754" width="9.140625" style="3"/>
    <col min="755" max="755" width="9" style="3" bestFit="1" customWidth="1"/>
    <col min="756" max="756" width="9.85546875" style="3" bestFit="1" customWidth="1"/>
    <col min="757" max="757" width="9.140625" style="3" bestFit="1" customWidth="1"/>
    <col min="758" max="758" width="16" style="3" bestFit="1" customWidth="1"/>
    <col min="759" max="759" width="9" style="3" bestFit="1" customWidth="1"/>
    <col min="760" max="760" width="7.85546875" style="3" bestFit="1" customWidth="1"/>
    <col min="761" max="761" width="11.7109375" style="3" bestFit="1" customWidth="1"/>
    <col min="762" max="762" width="14.28515625" style="3" customWidth="1"/>
    <col min="763" max="763" width="11.7109375" style="3" bestFit="1" customWidth="1"/>
    <col min="764" max="764" width="14.140625" style="3" bestFit="1" customWidth="1"/>
    <col min="765" max="765" width="16.7109375" style="3" customWidth="1"/>
    <col min="766" max="766" width="16.5703125" style="3" customWidth="1"/>
    <col min="767" max="768" width="7.85546875" style="3" bestFit="1" customWidth="1"/>
    <col min="769" max="769" width="8" style="3" bestFit="1" customWidth="1"/>
    <col min="770" max="771" width="7.85546875" style="3" bestFit="1" customWidth="1"/>
    <col min="772" max="772" width="9.7109375" style="3" customWidth="1"/>
    <col min="773" max="773" width="12.85546875" style="3" customWidth="1"/>
    <col min="774" max="1010" width="9.140625" style="3"/>
    <col min="1011" max="1011" width="9" style="3" bestFit="1" customWidth="1"/>
    <col min="1012" max="1012" width="9.85546875" style="3" bestFit="1" customWidth="1"/>
    <col min="1013" max="1013" width="9.140625" style="3" bestFit="1" customWidth="1"/>
    <col min="1014" max="1014" width="16" style="3" bestFit="1" customWidth="1"/>
    <col min="1015" max="1015" width="9" style="3" bestFit="1" customWidth="1"/>
    <col min="1016" max="1016" width="7.85546875" style="3" bestFit="1" customWidth="1"/>
    <col min="1017" max="1017" width="11.7109375" style="3" bestFit="1" customWidth="1"/>
    <col min="1018" max="1018" width="14.28515625" style="3" customWidth="1"/>
    <col min="1019" max="1019" width="11.7109375" style="3" bestFit="1" customWidth="1"/>
    <col min="1020" max="1020" width="14.140625" style="3" bestFit="1" customWidth="1"/>
    <col min="1021" max="1021" width="16.7109375" style="3" customWidth="1"/>
    <col min="1022" max="1022" width="16.5703125" style="3" customWidth="1"/>
    <col min="1023" max="1024" width="7.85546875" style="3" bestFit="1" customWidth="1"/>
    <col min="1025" max="1025" width="8" style="3" bestFit="1" customWidth="1"/>
    <col min="1026" max="1027" width="7.85546875" style="3" bestFit="1" customWidth="1"/>
    <col min="1028" max="1028" width="9.7109375" style="3" customWidth="1"/>
    <col min="1029" max="1029" width="12.85546875" style="3" customWidth="1"/>
    <col min="1030" max="1266" width="9.140625" style="3"/>
    <col min="1267" max="1267" width="9" style="3" bestFit="1" customWidth="1"/>
    <col min="1268" max="1268" width="9.85546875" style="3" bestFit="1" customWidth="1"/>
    <col min="1269" max="1269" width="9.140625" style="3" bestFit="1" customWidth="1"/>
    <col min="1270" max="1270" width="16" style="3" bestFit="1" customWidth="1"/>
    <col min="1271" max="1271" width="9" style="3" bestFit="1" customWidth="1"/>
    <col min="1272" max="1272" width="7.85546875" style="3" bestFit="1" customWidth="1"/>
    <col min="1273" max="1273" width="11.7109375" style="3" bestFit="1" customWidth="1"/>
    <col min="1274" max="1274" width="14.28515625" style="3" customWidth="1"/>
    <col min="1275" max="1275" width="11.7109375" style="3" bestFit="1" customWidth="1"/>
    <col min="1276" max="1276" width="14.140625" style="3" bestFit="1" customWidth="1"/>
    <col min="1277" max="1277" width="16.7109375" style="3" customWidth="1"/>
    <col min="1278" max="1278" width="16.5703125" style="3" customWidth="1"/>
    <col min="1279" max="1280" width="7.85546875" style="3" bestFit="1" customWidth="1"/>
    <col min="1281" max="1281" width="8" style="3" bestFit="1" customWidth="1"/>
    <col min="1282" max="1283" width="7.85546875" style="3" bestFit="1" customWidth="1"/>
    <col min="1284" max="1284" width="9.7109375" style="3" customWidth="1"/>
    <col min="1285" max="1285" width="12.85546875" style="3" customWidth="1"/>
    <col min="1286" max="1522" width="9.140625" style="3"/>
    <col min="1523" max="1523" width="9" style="3" bestFit="1" customWidth="1"/>
    <col min="1524" max="1524" width="9.85546875" style="3" bestFit="1" customWidth="1"/>
    <col min="1525" max="1525" width="9.140625" style="3" bestFit="1" customWidth="1"/>
    <col min="1526" max="1526" width="16" style="3" bestFit="1" customWidth="1"/>
    <col min="1527" max="1527" width="9" style="3" bestFit="1" customWidth="1"/>
    <col min="1528" max="1528" width="7.85546875" style="3" bestFit="1" customWidth="1"/>
    <col min="1529" max="1529" width="11.7109375" style="3" bestFit="1" customWidth="1"/>
    <col min="1530" max="1530" width="14.28515625" style="3" customWidth="1"/>
    <col min="1531" max="1531" width="11.7109375" style="3" bestFit="1" customWidth="1"/>
    <col min="1532" max="1532" width="14.140625" style="3" bestFit="1" customWidth="1"/>
    <col min="1533" max="1533" width="16.7109375" style="3" customWidth="1"/>
    <col min="1534" max="1534" width="16.5703125" style="3" customWidth="1"/>
    <col min="1535" max="1536" width="7.85546875" style="3" bestFit="1" customWidth="1"/>
    <col min="1537" max="1537" width="8" style="3" bestFit="1" customWidth="1"/>
    <col min="1538" max="1539" width="7.85546875" style="3" bestFit="1" customWidth="1"/>
    <col min="1540" max="1540" width="9.7109375" style="3" customWidth="1"/>
    <col min="1541" max="1541" width="12.85546875" style="3" customWidth="1"/>
    <col min="1542" max="1778" width="9.140625" style="3"/>
    <col min="1779" max="1779" width="9" style="3" bestFit="1" customWidth="1"/>
    <col min="1780" max="1780" width="9.85546875" style="3" bestFit="1" customWidth="1"/>
    <col min="1781" max="1781" width="9.140625" style="3" bestFit="1" customWidth="1"/>
    <col min="1782" max="1782" width="16" style="3" bestFit="1" customWidth="1"/>
    <col min="1783" max="1783" width="9" style="3" bestFit="1" customWidth="1"/>
    <col min="1784" max="1784" width="7.85546875" style="3" bestFit="1" customWidth="1"/>
    <col min="1785" max="1785" width="11.7109375" style="3" bestFit="1" customWidth="1"/>
    <col min="1786" max="1786" width="14.28515625" style="3" customWidth="1"/>
    <col min="1787" max="1787" width="11.7109375" style="3" bestFit="1" customWidth="1"/>
    <col min="1788" max="1788" width="14.140625" style="3" bestFit="1" customWidth="1"/>
    <col min="1789" max="1789" width="16.7109375" style="3" customWidth="1"/>
    <col min="1790" max="1790" width="16.5703125" style="3" customWidth="1"/>
    <col min="1791" max="1792" width="7.85546875" style="3" bestFit="1" customWidth="1"/>
    <col min="1793" max="1793" width="8" style="3" bestFit="1" customWidth="1"/>
    <col min="1794" max="1795" width="7.85546875" style="3" bestFit="1" customWidth="1"/>
    <col min="1796" max="1796" width="9.7109375" style="3" customWidth="1"/>
    <col min="1797" max="1797" width="12.85546875" style="3" customWidth="1"/>
    <col min="1798" max="2034" width="9.140625" style="3"/>
    <col min="2035" max="2035" width="9" style="3" bestFit="1" customWidth="1"/>
    <col min="2036" max="2036" width="9.85546875" style="3" bestFit="1" customWidth="1"/>
    <col min="2037" max="2037" width="9.140625" style="3" bestFit="1" customWidth="1"/>
    <col min="2038" max="2038" width="16" style="3" bestFit="1" customWidth="1"/>
    <col min="2039" max="2039" width="9" style="3" bestFit="1" customWidth="1"/>
    <col min="2040" max="2040" width="7.85546875" style="3" bestFit="1" customWidth="1"/>
    <col min="2041" max="2041" width="11.7109375" style="3" bestFit="1" customWidth="1"/>
    <col min="2042" max="2042" width="14.28515625" style="3" customWidth="1"/>
    <col min="2043" max="2043" width="11.7109375" style="3" bestFit="1" customWidth="1"/>
    <col min="2044" max="2044" width="14.140625" style="3" bestFit="1" customWidth="1"/>
    <col min="2045" max="2045" width="16.7109375" style="3" customWidth="1"/>
    <col min="2046" max="2046" width="16.5703125" style="3" customWidth="1"/>
    <col min="2047" max="2048" width="7.85546875" style="3" bestFit="1" customWidth="1"/>
    <col min="2049" max="2049" width="8" style="3" bestFit="1" customWidth="1"/>
    <col min="2050" max="2051" width="7.85546875" style="3" bestFit="1" customWidth="1"/>
    <col min="2052" max="2052" width="9.7109375" style="3" customWidth="1"/>
    <col min="2053" max="2053" width="12.85546875" style="3" customWidth="1"/>
    <col min="2054" max="2290" width="9.140625" style="3"/>
    <col min="2291" max="2291" width="9" style="3" bestFit="1" customWidth="1"/>
    <col min="2292" max="2292" width="9.85546875" style="3" bestFit="1" customWidth="1"/>
    <col min="2293" max="2293" width="9.140625" style="3" bestFit="1" customWidth="1"/>
    <col min="2294" max="2294" width="16" style="3" bestFit="1" customWidth="1"/>
    <col min="2295" max="2295" width="9" style="3" bestFit="1" customWidth="1"/>
    <col min="2296" max="2296" width="7.85546875" style="3" bestFit="1" customWidth="1"/>
    <col min="2297" max="2297" width="11.7109375" style="3" bestFit="1" customWidth="1"/>
    <col min="2298" max="2298" width="14.28515625" style="3" customWidth="1"/>
    <col min="2299" max="2299" width="11.7109375" style="3" bestFit="1" customWidth="1"/>
    <col min="2300" max="2300" width="14.140625" style="3" bestFit="1" customWidth="1"/>
    <col min="2301" max="2301" width="16.7109375" style="3" customWidth="1"/>
    <col min="2302" max="2302" width="16.5703125" style="3" customWidth="1"/>
    <col min="2303" max="2304" width="7.85546875" style="3" bestFit="1" customWidth="1"/>
    <col min="2305" max="2305" width="8" style="3" bestFit="1" customWidth="1"/>
    <col min="2306" max="2307" width="7.85546875" style="3" bestFit="1" customWidth="1"/>
    <col min="2308" max="2308" width="9.7109375" style="3" customWidth="1"/>
    <col min="2309" max="2309" width="12.85546875" style="3" customWidth="1"/>
    <col min="2310" max="2546" width="9.140625" style="3"/>
    <col min="2547" max="2547" width="9" style="3" bestFit="1" customWidth="1"/>
    <col min="2548" max="2548" width="9.85546875" style="3" bestFit="1" customWidth="1"/>
    <col min="2549" max="2549" width="9.140625" style="3" bestFit="1" customWidth="1"/>
    <col min="2550" max="2550" width="16" style="3" bestFit="1" customWidth="1"/>
    <col min="2551" max="2551" width="9" style="3" bestFit="1" customWidth="1"/>
    <col min="2552" max="2552" width="7.85546875" style="3" bestFit="1" customWidth="1"/>
    <col min="2553" max="2553" width="11.7109375" style="3" bestFit="1" customWidth="1"/>
    <col min="2554" max="2554" width="14.28515625" style="3" customWidth="1"/>
    <col min="2555" max="2555" width="11.7109375" style="3" bestFit="1" customWidth="1"/>
    <col min="2556" max="2556" width="14.140625" style="3" bestFit="1" customWidth="1"/>
    <col min="2557" max="2557" width="16.7109375" style="3" customWidth="1"/>
    <col min="2558" max="2558" width="16.5703125" style="3" customWidth="1"/>
    <col min="2559" max="2560" width="7.85546875" style="3" bestFit="1" customWidth="1"/>
    <col min="2561" max="2561" width="8" style="3" bestFit="1" customWidth="1"/>
    <col min="2562" max="2563" width="7.85546875" style="3" bestFit="1" customWidth="1"/>
    <col min="2564" max="2564" width="9.7109375" style="3" customWidth="1"/>
    <col min="2565" max="2565" width="12.85546875" style="3" customWidth="1"/>
    <col min="2566" max="2802" width="9.140625" style="3"/>
    <col min="2803" max="2803" width="9" style="3" bestFit="1" customWidth="1"/>
    <col min="2804" max="2804" width="9.85546875" style="3" bestFit="1" customWidth="1"/>
    <col min="2805" max="2805" width="9.140625" style="3" bestFit="1" customWidth="1"/>
    <col min="2806" max="2806" width="16" style="3" bestFit="1" customWidth="1"/>
    <col min="2807" max="2807" width="9" style="3" bestFit="1" customWidth="1"/>
    <col min="2808" max="2808" width="7.85546875" style="3" bestFit="1" customWidth="1"/>
    <col min="2809" max="2809" width="11.7109375" style="3" bestFit="1" customWidth="1"/>
    <col min="2810" max="2810" width="14.28515625" style="3" customWidth="1"/>
    <col min="2811" max="2811" width="11.7109375" style="3" bestFit="1" customWidth="1"/>
    <col min="2812" max="2812" width="14.140625" style="3" bestFit="1" customWidth="1"/>
    <col min="2813" max="2813" width="16.7109375" style="3" customWidth="1"/>
    <col min="2814" max="2814" width="16.5703125" style="3" customWidth="1"/>
    <col min="2815" max="2816" width="7.85546875" style="3" bestFit="1" customWidth="1"/>
    <col min="2817" max="2817" width="8" style="3" bestFit="1" customWidth="1"/>
    <col min="2818" max="2819" width="7.85546875" style="3" bestFit="1" customWidth="1"/>
    <col min="2820" max="2820" width="9.7109375" style="3" customWidth="1"/>
    <col min="2821" max="2821" width="12.85546875" style="3" customWidth="1"/>
    <col min="2822" max="3058" width="9.140625" style="3"/>
    <col min="3059" max="3059" width="9" style="3" bestFit="1" customWidth="1"/>
    <col min="3060" max="3060" width="9.85546875" style="3" bestFit="1" customWidth="1"/>
    <col min="3061" max="3061" width="9.140625" style="3" bestFit="1" customWidth="1"/>
    <col min="3062" max="3062" width="16" style="3" bestFit="1" customWidth="1"/>
    <col min="3063" max="3063" width="9" style="3" bestFit="1" customWidth="1"/>
    <col min="3064" max="3064" width="7.85546875" style="3" bestFit="1" customWidth="1"/>
    <col min="3065" max="3065" width="11.7109375" style="3" bestFit="1" customWidth="1"/>
    <col min="3066" max="3066" width="14.28515625" style="3" customWidth="1"/>
    <col min="3067" max="3067" width="11.7109375" style="3" bestFit="1" customWidth="1"/>
    <col min="3068" max="3068" width="14.140625" style="3" bestFit="1" customWidth="1"/>
    <col min="3069" max="3069" width="16.7109375" style="3" customWidth="1"/>
    <col min="3070" max="3070" width="16.5703125" style="3" customWidth="1"/>
    <col min="3071" max="3072" width="7.85546875" style="3" bestFit="1" customWidth="1"/>
    <col min="3073" max="3073" width="8" style="3" bestFit="1" customWidth="1"/>
    <col min="3074" max="3075" width="7.85546875" style="3" bestFit="1" customWidth="1"/>
    <col min="3076" max="3076" width="9.7109375" style="3" customWidth="1"/>
    <col min="3077" max="3077" width="12.85546875" style="3" customWidth="1"/>
    <col min="3078" max="3314" width="9.140625" style="3"/>
    <col min="3315" max="3315" width="9" style="3" bestFit="1" customWidth="1"/>
    <col min="3316" max="3316" width="9.85546875" style="3" bestFit="1" customWidth="1"/>
    <col min="3317" max="3317" width="9.140625" style="3" bestFit="1" customWidth="1"/>
    <col min="3318" max="3318" width="16" style="3" bestFit="1" customWidth="1"/>
    <col min="3319" max="3319" width="9" style="3" bestFit="1" customWidth="1"/>
    <col min="3320" max="3320" width="7.85546875" style="3" bestFit="1" customWidth="1"/>
    <col min="3321" max="3321" width="11.7109375" style="3" bestFit="1" customWidth="1"/>
    <col min="3322" max="3322" width="14.28515625" style="3" customWidth="1"/>
    <col min="3323" max="3323" width="11.7109375" style="3" bestFit="1" customWidth="1"/>
    <col min="3324" max="3324" width="14.140625" style="3" bestFit="1" customWidth="1"/>
    <col min="3325" max="3325" width="16.7109375" style="3" customWidth="1"/>
    <col min="3326" max="3326" width="16.5703125" style="3" customWidth="1"/>
    <col min="3327" max="3328" width="7.85546875" style="3" bestFit="1" customWidth="1"/>
    <col min="3329" max="3329" width="8" style="3" bestFit="1" customWidth="1"/>
    <col min="3330" max="3331" width="7.85546875" style="3" bestFit="1" customWidth="1"/>
    <col min="3332" max="3332" width="9.7109375" style="3" customWidth="1"/>
    <col min="3333" max="3333" width="12.85546875" style="3" customWidth="1"/>
    <col min="3334" max="3570" width="9.140625" style="3"/>
    <col min="3571" max="3571" width="9" style="3" bestFit="1" customWidth="1"/>
    <col min="3572" max="3572" width="9.85546875" style="3" bestFit="1" customWidth="1"/>
    <col min="3573" max="3573" width="9.140625" style="3" bestFit="1" customWidth="1"/>
    <col min="3574" max="3574" width="16" style="3" bestFit="1" customWidth="1"/>
    <col min="3575" max="3575" width="9" style="3" bestFit="1" customWidth="1"/>
    <col min="3576" max="3576" width="7.85546875" style="3" bestFit="1" customWidth="1"/>
    <col min="3577" max="3577" width="11.7109375" style="3" bestFit="1" customWidth="1"/>
    <col min="3578" max="3578" width="14.28515625" style="3" customWidth="1"/>
    <col min="3579" max="3579" width="11.7109375" style="3" bestFit="1" customWidth="1"/>
    <col min="3580" max="3580" width="14.140625" style="3" bestFit="1" customWidth="1"/>
    <col min="3581" max="3581" width="16.7109375" style="3" customWidth="1"/>
    <col min="3582" max="3582" width="16.5703125" style="3" customWidth="1"/>
    <col min="3583" max="3584" width="7.85546875" style="3" bestFit="1" customWidth="1"/>
    <col min="3585" max="3585" width="8" style="3" bestFit="1" customWidth="1"/>
    <col min="3586" max="3587" width="7.85546875" style="3" bestFit="1" customWidth="1"/>
    <col min="3588" max="3588" width="9.7109375" style="3" customWidth="1"/>
    <col min="3589" max="3589" width="12.85546875" style="3" customWidth="1"/>
    <col min="3590" max="3826" width="9.140625" style="3"/>
    <col min="3827" max="3827" width="9" style="3" bestFit="1" customWidth="1"/>
    <col min="3828" max="3828" width="9.85546875" style="3" bestFit="1" customWidth="1"/>
    <col min="3829" max="3829" width="9.140625" style="3" bestFit="1" customWidth="1"/>
    <col min="3830" max="3830" width="16" style="3" bestFit="1" customWidth="1"/>
    <col min="3831" max="3831" width="9" style="3" bestFit="1" customWidth="1"/>
    <col min="3832" max="3832" width="7.85546875" style="3" bestFit="1" customWidth="1"/>
    <col min="3833" max="3833" width="11.7109375" style="3" bestFit="1" customWidth="1"/>
    <col min="3834" max="3834" width="14.28515625" style="3" customWidth="1"/>
    <col min="3835" max="3835" width="11.7109375" style="3" bestFit="1" customWidth="1"/>
    <col min="3836" max="3836" width="14.140625" style="3" bestFit="1" customWidth="1"/>
    <col min="3837" max="3837" width="16.7109375" style="3" customWidth="1"/>
    <col min="3838" max="3838" width="16.5703125" style="3" customWidth="1"/>
    <col min="3839" max="3840" width="7.85546875" style="3" bestFit="1" customWidth="1"/>
    <col min="3841" max="3841" width="8" style="3" bestFit="1" customWidth="1"/>
    <col min="3842" max="3843" width="7.85546875" style="3" bestFit="1" customWidth="1"/>
    <col min="3844" max="3844" width="9.7109375" style="3" customWidth="1"/>
    <col min="3845" max="3845" width="12.85546875" style="3" customWidth="1"/>
    <col min="3846" max="4082" width="9.140625" style="3"/>
    <col min="4083" max="4083" width="9" style="3" bestFit="1" customWidth="1"/>
    <col min="4084" max="4084" width="9.85546875" style="3" bestFit="1" customWidth="1"/>
    <col min="4085" max="4085" width="9.140625" style="3" bestFit="1" customWidth="1"/>
    <col min="4086" max="4086" width="16" style="3" bestFit="1" customWidth="1"/>
    <col min="4087" max="4087" width="9" style="3" bestFit="1" customWidth="1"/>
    <col min="4088" max="4088" width="7.85546875" style="3" bestFit="1" customWidth="1"/>
    <col min="4089" max="4089" width="11.7109375" style="3" bestFit="1" customWidth="1"/>
    <col min="4090" max="4090" width="14.28515625" style="3" customWidth="1"/>
    <col min="4091" max="4091" width="11.7109375" style="3" bestFit="1" customWidth="1"/>
    <col min="4092" max="4092" width="14.140625" style="3" bestFit="1" customWidth="1"/>
    <col min="4093" max="4093" width="16.7109375" style="3" customWidth="1"/>
    <col min="4094" max="4094" width="16.5703125" style="3" customWidth="1"/>
    <col min="4095" max="4096" width="7.85546875" style="3" bestFit="1" customWidth="1"/>
    <col min="4097" max="4097" width="8" style="3" bestFit="1" customWidth="1"/>
    <col min="4098" max="4099" width="7.85546875" style="3" bestFit="1" customWidth="1"/>
    <col min="4100" max="4100" width="9.7109375" style="3" customWidth="1"/>
    <col min="4101" max="4101" width="12.85546875" style="3" customWidth="1"/>
    <col min="4102" max="4338" width="9.140625" style="3"/>
    <col min="4339" max="4339" width="9" style="3" bestFit="1" customWidth="1"/>
    <col min="4340" max="4340" width="9.85546875" style="3" bestFit="1" customWidth="1"/>
    <col min="4341" max="4341" width="9.140625" style="3" bestFit="1" customWidth="1"/>
    <col min="4342" max="4342" width="16" style="3" bestFit="1" customWidth="1"/>
    <col min="4343" max="4343" width="9" style="3" bestFit="1" customWidth="1"/>
    <col min="4344" max="4344" width="7.85546875" style="3" bestFit="1" customWidth="1"/>
    <col min="4345" max="4345" width="11.7109375" style="3" bestFit="1" customWidth="1"/>
    <col min="4346" max="4346" width="14.28515625" style="3" customWidth="1"/>
    <col min="4347" max="4347" width="11.7109375" style="3" bestFit="1" customWidth="1"/>
    <col min="4348" max="4348" width="14.140625" style="3" bestFit="1" customWidth="1"/>
    <col min="4349" max="4349" width="16.7109375" style="3" customWidth="1"/>
    <col min="4350" max="4350" width="16.5703125" style="3" customWidth="1"/>
    <col min="4351" max="4352" width="7.85546875" style="3" bestFit="1" customWidth="1"/>
    <col min="4353" max="4353" width="8" style="3" bestFit="1" customWidth="1"/>
    <col min="4354" max="4355" width="7.85546875" style="3" bestFit="1" customWidth="1"/>
    <col min="4356" max="4356" width="9.7109375" style="3" customWidth="1"/>
    <col min="4357" max="4357" width="12.85546875" style="3" customWidth="1"/>
    <col min="4358" max="4594" width="9.140625" style="3"/>
    <col min="4595" max="4595" width="9" style="3" bestFit="1" customWidth="1"/>
    <col min="4596" max="4596" width="9.85546875" style="3" bestFit="1" customWidth="1"/>
    <col min="4597" max="4597" width="9.140625" style="3" bestFit="1" customWidth="1"/>
    <col min="4598" max="4598" width="16" style="3" bestFit="1" customWidth="1"/>
    <col min="4599" max="4599" width="9" style="3" bestFit="1" customWidth="1"/>
    <col min="4600" max="4600" width="7.85546875" style="3" bestFit="1" customWidth="1"/>
    <col min="4601" max="4601" width="11.7109375" style="3" bestFit="1" customWidth="1"/>
    <col min="4602" max="4602" width="14.28515625" style="3" customWidth="1"/>
    <col min="4603" max="4603" width="11.7109375" style="3" bestFit="1" customWidth="1"/>
    <col min="4604" max="4604" width="14.140625" style="3" bestFit="1" customWidth="1"/>
    <col min="4605" max="4605" width="16.7109375" style="3" customWidth="1"/>
    <col min="4606" max="4606" width="16.5703125" style="3" customWidth="1"/>
    <col min="4607" max="4608" width="7.85546875" style="3" bestFit="1" customWidth="1"/>
    <col min="4609" max="4609" width="8" style="3" bestFit="1" customWidth="1"/>
    <col min="4610" max="4611" width="7.85546875" style="3" bestFit="1" customWidth="1"/>
    <col min="4612" max="4612" width="9.7109375" style="3" customWidth="1"/>
    <col min="4613" max="4613" width="12.85546875" style="3" customWidth="1"/>
    <col min="4614" max="4850" width="9.140625" style="3"/>
    <col min="4851" max="4851" width="9" style="3" bestFit="1" customWidth="1"/>
    <col min="4852" max="4852" width="9.85546875" style="3" bestFit="1" customWidth="1"/>
    <col min="4853" max="4853" width="9.140625" style="3" bestFit="1" customWidth="1"/>
    <col min="4854" max="4854" width="16" style="3" bestFit="1" customWidth="1"/>
    <col min="4855" max="4855" width="9" style="3" bestFit="1" customWidth="1"/>
    <col min="4856" max="4856" width="7.85546875" style="3" bestFit="1" customWidth="1"/>
    <col min="4857" max="4857" width="11.7109375" style="3" bestFit="1" customWidth="1"/>
    <col min="4858" max="4858" width="14.28515625" style="3" customWidth="1"/>
    <col min="4859" max="4859" width="11.7109375" style="3" bestFit="1" customWidth="1"/>
    <col min="4860" max="4860" width="14.140625" style="3" bestFit="1" customWidth="1"/>
    <col min="4861" max="4861" width="16.7109375" style="3" customWidth="1"/>
    <col min="4862" max="4862" width="16.5703125" style="3" customWidth="1"/>
    <col min="4863" max="4864" width="7.85546875" style="3" bestFit="1" customWidth="1"/>
    <col min="4865" max="4865" width="8" style="3" bestFit="1" customWidth="1"/>
    <col min="4866" max="4867" width="7.85546875" style="3" bestFit="1" customWidth="1"/>
    <col min="4868" max="4868" width="9.7109375" style="3" customWidth="1"/>
    <col min="4869" max="4869" width="12.85546875" style="3" customWidth="1"/>
    <col min="4870" max="5106" width="9.140625" style="3"/>
    <col min="5107" max="5107" width="9" style="3" bestFit="1" customWidth="1"/>
    <col min="5108" max="5108" width="9.85546875" style="3" bestFit="1" customWidth="1"/>
    <col min="5109" max="5109" width="9.140625" style="3" bestFit="1" customWidth="1"/>
    <col min="5110" max="5110" width="16" style="3" bestFit="1" customWidth="1"/>
    <col min="5111" max="5111" width="9" style="3" bestFit="1" customWidth="1"/>
    <col min="5112" max="5112" width="7.85546875" style="3" bestFit="1" customWidth="1"/>
    <col min="5113" max="5113" width="11.7109375" style="3" bestFit="1" customWidth="1"/>
    <col min="5114" max="5114" width="14.28515625" style="3" customWidth="1"/>
    <col min="5115" max="5115" width="11.7109375" style="3" bestFit="1" customWidth="1"/>
    <col min="5116" max="5116" width="14.140625" style="3" bestFit="1" customWidth="1"/>
    <col min="5117" max="5117" width="16.7109375" style="3" customWidth="1"/>
    <col min="5118" max="5118" width="16.5703125" style="3" customWidth="1"/>
    <col min="5119" max="5120" width="7.85546875" style="3" bestFit="1" customWidth="1"/>
    <col min="5121" max="5121" width="8" style="3" bestFit="1" customWidth="1"/>
    <col min="5122" max="5123" width="7.85546875" style="3" bestFit="1" customWidth="1"/>
    <col min="5124" max="5124" width="9.7109375" style="3" customWidth="1"/>
    <col min="5125" max="5125" width="12.85546875" style="3" customWidth="1"/>
    <col min="5126" max="5362" width="9.140625" style="3"/>
    <col min="5363" max="5363" width="9" style="3" bestFit="1" customWidth="1"/>
    <col min="5364" max="5364" width="9.85546875" style="3" bestFit="1" customWidth="1"/>
    <col min="5365" max="5365" width="9.140625" style="3" bestFit="1" customWidth="1"/>
    <col min="5366" max="5366" width="16" style="3" bestFit="1" customWidth="1"/>
    <col min="5367" max="5367" width="9" style="3" bestFit="1" customWidth="1"/>
    <col min="5368" max="5368" width="7.85546875" style="3" bestFit="1" customWidth="1"/>
    <col min="5369" max="5369" width="11.7109375" style="3" bestFit="1" customWidth="1"/>
    <col min="5370" max="5370" width="14.28515625" style="3" customWidth="1"/>
    <col min="5371" max="5371" width="11.7109375" style="3" bestFit="1" customWidth="1"/>
    <col min="5372" max="5372" width="14.140625" style="3" bestFit="1" customWidth="1"/>
    <col min="5373" max="5373" width="16.7109375" style="3" customWidth="1"/>
    <col min="5374" max="5374" width="16.5703125" style="3" customWidth="1"/>
    <col min="5375" max="5376" width="7.85546875" style="3" bestFit="1" customWidth="1"/>
    <col min="5377" max="5377" width="8" style="3" bestFit="1" customWidth="1"/>
    <col min="5378" max="5379" width="7.85546875" style="3" bestFit="1" customWidth="1"/>
    <col min="5380" max="5380" width="9.7109375" style="3" customWidth="1"/>
    <col min="5381" max="5381" width="12.85546875" style="3" customWidth="1"/>
    <col min="5382" max="5618" width="9.140625" style="3"/>
    <col min="5619" max="5619" width="9" style="3" bestFit="1" customWidth="1"/>
    <col min="5620" max="5620" width="9.85546875" style="3" bestFit="1" customWidth="1"/>
    <col min="5621" max="5621" width="9.140625" style="3" bestFit="1" customWidth="1"/>
    <col min="5622" max="5622" width="16" style="3" bestFit="1" customWidth="1"/>
    <col min="5623" max="5623" width="9" style="3" bestFit="1" customWidth="1"/>
    <col min="5624" max="5624" width="7.85546875" style="3" bestFit="1" customWidth="1"/>
    <col min="5625" max="5625" width="11.7109375" style="3" bestFit="1" customWidth="1"/>
    <col min="5626" max="5626" width="14.28515625" style="3" customWidth="1"/>
    <col min="5627" max="5627" width="11.7109375" style="3" bestFit="1" customWidth="1"/>
    <col min="5628" max="5628" width="14.140625" style="3" bestFit="1" customWidth="1"/>
    <col min="5629" max="5629" width="16.7109375" style="3" customWidth="1"/>
    <col min="5630" max="5630" width="16.5703125" style="3" customWidth="1"/>
    <col min="5631" max="5632" width="7.85546875" style="3" bestFit="1" customWidth="1"/>
    <col min="5633" max="5633" width="8" style="3" bestFit="1" customWidth="1"/>
    <col min="5634" max="5635" width="7.85546875" style="3" bestFit="1" customWidth="1"/>
    <col min="5636" max="5636" width="9.7109375" style="3" customWidth="1"/>
    <col min="5637" max="5637" width="12.85546875" style="3" customWidth="1"/>
    <col min="5638" max="5874" width="9.140625" style="3"/>
    <col min="5875" max="5875" width="9" style="3" bestFit="1" customWidth="1"/>
    <col min="5876" max="5876" width="9.85546875" style="3" bestFit="1" customWidth="1"/>
    <col min="5877" max="5877" width="9.140625" style="3" bestFit="1" customWidth="1"/>
    <col min="5878" max="5878" width="16" style="3" bestFit="1" customWidth="1"/>
    <col min="5879" max="5879" width="9" style="3" bestFit="1" customWidth="1"/>
    <col min="5880" max="5880" width="7.85546875" style="3" bestFit="1" customWidth="1"/>
    <col min="5881" max="5881" width="11.7109375" style="3" bestFit="1" customWidth="1"/>
    <col min="5882" max="5882" width="14.28515625" style="3" customWidth="1"/>
    <col min="5883" max="5883" width="11.7109375" style="3" bestFit="1" customWidth="1"/>
    <col min="5884" max="5884" width="14.140625" style="3" bestFit="1" customWidth="1"/>
    <col min="5885" max="5885" width="16.7109375" style="3" customWidth="1"/>
    <col min="5886" max="5886" width="16.5703125" style="3" customWidth="1"/>
    <col min="5887" max="5888" width="7.85546875" style="3" bestFit="1" customWidth="1"/>
    <col min="5889" max="5889" width="8" style="3" bestFit="1" customWidth="1"/>
    <col min="5890" max="5891" width="7.85546875" style="3" bestFit="1" customWidth="1"/>
    <col min="5892" max="5892" width="9.7109375" style="3" customWidth="1"/>
    <col min="5893" max="5893" width="12.85546875" style="3" customWidth="1"/>
    <col min="5894" max="6130" width="9.140625" style="3"/>
    <col min="6131" max="6131" width="9" style="3" bestFit="1" customWidth="1"/>
    <col min="6132" max="6132" width="9.85546875" style="3" bestFit="1" customWidth="1"/>
    <col min="6133" max="6133" width="9.140625" style="3" bestFit="1" customWidth="1"/>
    <col min="6134" max="6134" width="16" style="3" bestFit="1" customWidth="1"/>
    <col min="6135" max="6135" width="9" style="3" bestFit="1" customWidth="1"/>
    <col min="6136" max="6136" width="7.85546875" style="3" bestFit="1" customWidth="1"/>
    <col min="6137" max="6137" width="11.7109375" style="3" bestFit="1" customWidth="1"/>
    <col min="6138" max="6138" width="14.28515625" style="3" customWidth="1"/>
    <col min="6139" max="6139" width="11.7109375" style="3" bestFit="1" customWidth="1"/>
    <col min="6140" max="6140" width="14.140625" style="3" bestFit="1" customWidth="1"/>
    <col min="6141" max="6141" width="16.7109375" style="3" customWidth="1"/>
    <col min="6142" max="6142" width="16.5703125" style="3" customWidth="1"/>
    <col min="6143" max="6144" width="7.85546875" style="3" bestFit="1" customWidth="1"/>
    <col min="6145" max="6145" width="8" style="3" bestFit="1" customWidth="1"/>
    <col min="6146" max="6147" width="7.85546875" style="3" bestFit="1" customWidth="1"/>
    <col min="6148" max="6148" width="9.7109375" style="3" customWidth="1"/>
    <col min="6149" max="6149" width="12.85546875" style="3" customWidth="1"/>
    <col min="6150" max="6386" width="9.140625" style="3"/>
    <col min="6387" max="6387" width="9" style="3" bestFit="1" customWidth="1"/>
    <col min="6388" max="6388" width="9.85546875" style="3" bestFit="1" customWidth="1"/>
    <col min="6389" max="6389" width="9.140625" style="3" bestFit="1" customWidth="1"/>
    <col min="6390" max="6390" width="16" style="3" bestFit="1" customWidth="1"/>
    <col min="6391" max="6391" width="9" style="3" bestFit="1" customWidth="1"/>
    <col min="6392" max="6392" width="7.85546875" style="3" bestFit="1" customWidth="1"/>
    <col min="6393" max="6393" width="11.7109375" style="3" bestFit="1" customWidth="1"/>
    <col min="6394" max="6394" width="14.28515625" style="3" customWidth="1"/>
    <col min="6395" max="6395" width="11.7109375" style="3" bestFit="1" customWidth="1"/>
    <col min="6396" max="6396" width="14.140625" style="3" bestFit="1" customWidth="1"/>
    <col min="6397" max="6397" width="16.7109375" style="3" customWidth="1"/>
    <col min="6398" max="6398" width="16.5703125" style="3" customWidth="1"/>
    <col min="6399" max="6400" width="7.85546875" style="3" bestFit="1" customWidth="1"/>
    <col min="6401" max="6401" width="8" style="3" bestFit="1" customWidth="1"/>
    <col min="6402" max="6403" width="7.85546875" style="3" bestFit="1" customWidth="1"/>
    <col min="6404" max="6404" width="9.7109375" style="3" customWidth="1"/>
    <col min="6405" max="6405" width="12.85546875" style="3" customWidth="1"/>
    <col min="6406" max="6642" width="9.140625" style="3"/>
    <col min="6643" max="6643" width="9" style="3" bestFit="1" customWidth="1"/>
    <col min="6644" max="6644" width="9.85546875" style="3" bestFit="1" customWidth="1"/>
    <col min="6645" max="6645" width="9.140625" style="3" bestFit="1" customWidth="1"/>
    <col min="6646" max="6646" width="16" style="3" bestFit="1" customWidth="1"/>
    <col min="6647" max="6647" width="9" style="3" bestFit="1" customWidth="1"/>
    <col min="6648" max="6648" width="7.85546875" style="3" bestFit="1" customWidth="1"/>
    <col min="6649" max="6649" width="11.7109375" style="3" bestFit="1" customWidth="1"/>
    <col min="6650" max="6650" width="14.28515625" style="3" customWidth="1"/>
    <col min="6651" max="6651" width="11.7109375" style="3" bestFit="1" customWidth="1"/>
    <col min="6652" max="6652" width="14.140625" style="3" bestFit="1" customWidth="1"/>
    <col min="6653" max="6653" width="16.7109375" style="3" customWidth="1"/>
    <col min="6654" max="6654" width="16.5703125" style="3" customWidth="1"/>
    <col min="6655" max="6656" width="7.85546875" style="3" bestFit="1" customWidth="1"/>
    <col min="6657" max="6657" width="8" style="3" bestFit="1" customWidth="1"/>
    <col min="6658" max="6659" width="7.85546875" style="3" bestFit="1" customWidth="1"/>
    <col min="6660" max="6660" width="9.7109375" style="3" customWidth="1"/>
    <col min="6661" max="6661" width="12.85546875" style="3" customWidth="1"/>
    <col min="6662" max="6898" width="9.140625" style="3"/>
    <col min="6899" max="6899" width="9" style="3" bestFit="1" customWidth="1"/>
    <col min="6900" max="6900" width="9.85546875" style="3" bestFit="1" customWidth="1"/>
    <col min="6901" max="6901" width="9.140625" style="3" bestFit="1" customWidth="1"/>
    <col min="6902" max="6902" width="16" style="3" bestFit="1" customWidth="1"/>
    <col min="6903" max="6903" width="9" style="3" bestFit="1" customWidth="1"/>
    <col min="6904" max="6904" width="7.85546875" style="3" bestFit="1" customWidth="1"/>
    <col min="6905" max="6905" width="11.7109375" style="3" bestFit="1" customWidth="1"/>
    <col min="6906" max="6906" width="14.28515625" style="3" customWidth="1"/>
    <col min="6907" max="6907" width="11.7109375" style="3" bestFit="1" customWidth="1"/>
    <col min="6908" max="6908" width="14.140625" style="3" bestFit="1" customWidth="1"/>
    <col min="6909" max="6909" width="16.7109375" style="3" customWidth="1"/>
    <col min="6910" max="6910" width="16.5703125" style="3" customWidth="1"/>
    <col min="6911" max="6912" width="7.85546875" style="3" bestFit="1" customWidth="1"/>
    <col min="6913" max="6913" width="8" style="3" bestFit="1" customWidth="1"/>
    <col min="6914" max="6915" width="7.85546875" style="3" bestFit="1" customWidth="1"/>
    <col min="6916" max="6916" width="9.7109375" style="3" customWidth="1"/>
    <col min="6917" max="6917" width="12.85546875" style="3" customWidth="1"/>
    <col min="6918" max="7154" width="9.140625" style="3"/>
    <col min="7155" max="7155" width="9" style="3" bestFit="1" customWidth="1"/>
    <col min="7156" max="7156" width="9.85546875" style="3" bestFit="1" customWidth="1"/>
    <col min="7157" max="7157" width="9.140625" style="3" bestFit="1" customWidth="1"/>
    <col min="7158" max="7158" width="16" style="3" bestFit="1" customWidth="1"/>
    <col min="7159" max="7159" width="9" style="3" bestFit="1" customWidth="1"/>
    <col min="7160" max="7160" width="7.85546875" style="3" bestFit="1" customWidth="1"/>
    <col min="7161" max="7161" width="11.7109375" style="3" bestFit="1" customWidth="1"/>
    <col min="7162" max="7162" width="14.28515625" style="3" customWidth="1"/>
    <col min="7163" max="7163" width="11.7109375" style="3" bestFit="1" customWidth="1"/>
    <col min="7164" max="7164" width="14.140625" style="3" bestFit="1" customWidth="1"/>
    <col min="7165" max="7165" width="16.7109375" style="3" customWidth="1"/>
    <col min="7166" max="7166" width="16.5703125" style="3" customWidth="1"/>
    <col min="7167" max="7168" width="7.85546875" style="3" bestFit="1" customWidth="1"/>
    <col min="7169" max="7169" width="8" style="3" bestFit="1" customWidth="1"/>
    <col min="7170" max="7171" width="7.85546875" style="3" bestFit="1" customWidth="1"/>
    <col min="7172" max="7172" width="9.7109375" style="3" customWidth="1"/>
    <col min="7173" max="7173" width="12.85546875" style="3" customWidth="1"/>
    <col min="7174" max="7410" width="9.140625" style="3"/>
    <col min="7411" max="7411" width="9" style="3" bestFit="1" customWidth="1"/>
    <col min="7412" max="7412" width="9.85546875" style="3" bestFit="1" customWidth="1"/>
    <col min="7413" max="7413" width="9.140625" style="3" bestFit="1" customWidth="1"/>
    <col min="7414" max="7414" width="16" style="3" bestFit="1" customWidth="1"/>
    <col min="7415" max="7415" width="9" style="3" bestFit="1" customWidth="1"/>
    <col min="7416" max="7416" width="7.85546875" style="3" bestFit="1" customWidth="1"/>
    <col min="7417" max="7417" width="11.7109375" style="3" bestFit="1" customWidth="1"/>
    <col min="7418" max="7418" width="14.28515625" style="3" customWidth="1"/>
    <col min="7419" max="7419" width="11.7109375" style="3" bestFit="1" customWidth="1"/>
    <col min="7420" max="7420" width="14.140625" style="3" bestFit="1" customWidth="1"/>
    <col min="7421" max="7421" width="16.7109375" style="3" customWidth="1"/>
    <col min="7422" max="7422" width="16.5703125" style="3" customWidth="1"/>
    <col min="7423" max="7424" width="7.85546875" style="3" bestFit="1" customWidth="1"/>
    <col min="7425" max="7425" width="8" style="3" bestFit="1" customWidth="1"/>
    <col min="7426" max="7427" width="7.85546875" style="3" bestFit="1" customWidth="1"/>
    <col min="7428" max="7428" width="9.7109375" style="3" customWidth="1"/>
    <col min="7429" max="7429" width="12.85546875" style="3" customWidth="1"/>
    <col min="7430" max="7666" width="9.140625" style="3"/>
    <col min="7667" max="7667" width="9" style="3" bestFit="1" customWidth="1"/>
    <col min="7668" max="7668" width="9.85546875" style="3" bestFit="1" customWidth="1"/>
    <col min="7669" max="7669" width="9.140625" style="3" bestFit="1" customWidth="1"/>
    <col min="7670" max="7670" width="16" style="3" bestFit="1" customWidth="1"/>
    <col min="7671" max="7671" width="9" style="3" bestFit="1" customWidth="1"/>
    <col min="7672" max="7672" width="7.85546875" style="3" bestFit="1" customWidth="1"/>
    <col min="7673" max="7673" width="11.7109375" style="3" bestFit="1" customWidth="1"/>
    <col min="7674" max="7674" width="14.28515625" style="3" customWidth="1"/>
    <col min="7675" max="7675" width="11.7109375" style="3" bestFit="1" customWidth="1"/>
    <col min="7676" max="7676" width="14.140625" style="3" bestFit="1" customWidth="1"/>
    <col min="7677" max="7677" width="16.7109375" style="3" customWidth="1"/>
    <col min="7678" max="7678" width="16.5703125" style="3" customWidth="1"/>
    <col min="7679" max="7680" width="7.85546875" style="3" bestFit="1" customWidth="1"/>
    <col min="7681" max="7681" width="8" style="3" bestFit="1" customWidth="1"/>
    <col min="7682" max="7683" width="7.85546875" style="3" bestFit="1" customWidth="1"/>
    <col min="7684" max="7684" width="9.7109375" style="3" customWidth="1"/>
    <col min="7685" max="7685" width="12.85546875" style="3" customWidth="1"/>
    <col min="7686" max="7922" width="9.140625" style="3"/>
    <col min="7923" max="7923" width="9" style="3" bestFit="1" customWidth="1"/>
    <col min="7924" max="7924" width="9.85546875" style="3" bestFit="1" customWidth="1"/>
    <col min="7925" max="7925" width="9.140625" style="3" bestFit="1" customWidth="1"/>
    <col min="7926" max="7926" width="16" style="3" bestFit="1" customWidth="1"/>
    <col min="7927" max="7927" width="9" style="3" bestFit="1" customWidth="1"/>
    <col min="7928" max="7928" width="7.85546875" style="3" bestFit="1" customWidth="1"/>
    <col min="7929" max="7929" width="11.7109375" style="3" bestFit="1" customWidth="1"/>
    <col min="7930" max="7930" width="14.28515625" style="3" customWidth="1"/>
    <col min="7931" max="7931" width="11.7109375" style="3" bestFit="1" customWidth="1"/>
    <col min="7932" max="7932" width="14.140625" style="3" bestFit="1" customWidth="1"/>
    <col min="7933" max="7933" width="16.7109375" style="3" customWidth="1"/>
    <col min="7934" max="7934" width="16.5703125" style="3" customWidth="1"/>
    <col min="7935" max="7936" width="7.85546875" style="3" bestFit="1" customWidth="1"/>
    <col min="7937" max="7937" width="8" style="3" bestFit="1" customWidth="1"/>
    <col min="7938" max="7939" width="7.85546875" style="3" bestFit="1" customWidth="1"/>
    <col min="7940" max="7940" width="9.7109375" style="3" customWidth="1"/>
    <col min="7941" max="7941" width="12.85546875" style="3" customWidth="1"/>
    <col min="7942" max="8178" width="9.140625" style="3"/>
    <col min="8179" max="8179" width="9" style="3" bestFit="1" customWidth="1"/>
    <col min="8180" max="8180" width="9.85546875" style="3" bestFit="1" customWidth="1"/>
    <col min="8181" max="8181" width="9.140625" style="3" bestFit="1" customWidth="1"/>
    <col min="8182" max="8182" width="16" style="3" bestFit="1" customWidth="1"/>
    <col min="8183" max="8183" width="9" style="3" bestFit="1" customWidth="1"/>
    <col min="8184" max="8184" width="7.85546875" style="3" bestFit="1" customWidth="1"/>
    <col min="8185" max="8185" width="11.7109375" style="3" bestFit="1" customWidth="1"/>
    <col min="8186" max="8186" width="14.28515625" style="3" customWidth="1"/>
    <col min="8187" max="8187" width="11.7109375" style="3" bestFit="1" customWidth="1"/>
    <col min="8188" max="8188" width="14.140625" style="3" bestFit="1" customWidth="1"/>
    <col min="8189" max="8189" width="16.7109375" style="3" customWidth="1"/>
    <col min="8190" max="8190" width="16.5703125" style="3" customWidth="1"/>
    <col min="8191" max="8192" width="7.85546875" style="3" bestFit="1" customWidth="1"/>
    <col min="8193" max="8193" width="8" style="3" bestFit="1" customWidth="1"/>
    <col min="8194" max="8195" width="7.85546875" style="3" bestFit="1" customWidth="1"/>
    <col min="8196" max="8196" width="9.7109375" style="3" customWidth="1"/>
    <col min="8197" max="8197" width="12.85546875" style="3" customWidth="1"/>
    <col min="8198" max="8434" width="9.140625" style="3"/>
    <col min="8435" max="8435" width="9" style="3" bestFit="1" customWidth="1"/>
    <col min="8436" max="8436" width="9.85546875" style="3" bestFit="1" customWidth="1"/>
    <col min="8437" max="8437" width="9.140625" style="3" bestFit="1" customWidth="1"/>
    <col min="8438" max="8438" width="16" style="3" bestFit="1" customWidth="1"/>
    <col min="8439" max="8439" width="9" style="3" bestFit="1" customWidth="1"/>
    <col min="8440" max="8440" width="7.85546875" style="3" bestFit="1" customWidth="1"/>
    <col min="8441" max="8441" width="11.7109375" style="3" bestFit="1" customWidth="1"/>
    <col min="8442" max="8442" width="14.28515625" style="3" customWidth="1"/>
    <col min="8443" max="8443" width="11.7109375" style="3" bestFit="1" customWidth="1"/>
    <col min="8444" max="8444" width="14.140625" style="3" bestFit="1" customWidth="1"/>
    <col min="8445" max="8445" width="16.7109375" style="3" customWidth="1"/>
    <col min="8446" max="8446" width="16.5703125" style="3" customWidth="1"/>
    <col min="8447" max="8448" width="7.85546875" style="3" bestFit="1" customWidth="1"/>
    <col min="8449" max="8449" width="8" style="3" bestFit="1" customWidth="1"/>
    <col min="8450" max="8451" width="7.85546875" style="3" bestFit="1" customWidth="1"/>
    <col min="8452" max="8452" width="9.7109375" style="3" customWidth="1"/>
    <col min="8453" max="8453" width="12.85546875" style="3" customWidth="1"/>
    <col min="8454" max="8690" width="9.140625" style="3"/>
    <col min="8691" max="8691" width="9" style="3" bestFit="1" customWidth="1"/>
    <col min="8692" max="8692" width="9.85546875" style="3" bestFit="1" customWidth="1"/>
    <col min="8693" max="8693" width="9.140625" style="3" bestFit="1" customWidth="1"/>
    <col min="8694" max="8694" width="16" style="3" bestFit="1" customWidth="1"/>
    <col min="8695" max="8695" width="9" style="3" bestFit="1" customWidth="1"/>
    <col min="8696" max="8696" width="7.85546875" style="3" bestFit="1" customWidth="1"/>
    <col min="8697" max="8697" width="11.7109375" style="3" bestFit="1" customWidth="1"/>
    <col min="8698" max="8698" width="14.28515625" style="3" customWidth="1"/>
    <col min="8699" max="8699" width="11.7109375" style="3" bestFit="1" customWidth="1"/>
    <col min="8700" max="8700" width="14.140625" style="3" bestFit="1" customWidth="1"/>
    <col min="8701" max="8701" width="16.7109375" style="3" customWidth="1"/>
    <col min="8702" max="8702" width="16.5703125" style="3" customWidth="1"/>
    <col min="8703" max="8704" width="7.85546875" style="3" bestFit="1" customWidth="1"/>
    <col min="8705" max="8705" width="8" style="3" bestFit="1" customWidth="1"/>
    <col min="8706" max="8707" width="7.85546875" style="3" bestFit="1" customWidth="1"/>
    <col min="8708" max="8708" width="9.7109375" style="3" customWidth="1"/>
    <col min="8709" max="8709" width="12.85546875" style="3" customWidth="1"/>
    <col min="8710" max="8946" width="9.140625" style="3"/>
    <col min="8947" max="8947" width="9" style="3" bestFit="1" customWidth="1"/>
    <col min="8948" max="8948" width="9.85546875" style="3" bestFit="1" customWidth="1"/>
    <col min="8949" max="8949" width="9.140625" style="3" bestFit="1" customWidth="1"/>
    <col min="8950" max="8950" width="16" style="3" bestFit="1" customWidth="1"/>
    <col min="8951" max="8951" width="9" style="3" bestFit="1" customWidth="1"/>
    <col min="8952" max="8952" width="7.85546875" style="3" bestFit="1" customWidth="1"/>
    <col min="8953" max="8953" width="11.7109375" style="3" bestFit="1" customWidth="1"/>
    <col min="8954" max="8954" width="14.28515625" style="3" customWidth="1"/>
    <col min="8955" max="8955" width="11.7109375" style="3" bestFit="1" customWidth="1"/>
    <col min="8956" max="8956" width="14.140625" style="3" bestFit="1" customWidth="1"/>
    <col min="8957" max="8957" width="16.7109375" style="3" customWidth="1"/>
    <col min="8958" max="8958" width="16.5703125" style="3" customWidth="1"/>
    <col min="8959" max="8960" width="7.85546875" style="3" bestFit="1" customWidth="1"/>
    <col min="8961" max="8961" width="8" style="3" bestFit="1" customWidth="1"/>
    <col min="8962" max="8963" width="7.85546875" style="3" bestFit="1" customWidth="1"/>
    <col min="8964" max="8964" width="9.7109375" style="3" customWidth="1"/>
    <col min="8965" max="8965" width="12.85546875" style="3" customWidth="1"/>
    <col min="8966" max="9202" width="9.140625" style="3"/>
    <col min="9203" max="9203" width="9" style="3" bestFit="1" customWidth="1"/>
    <col min="9204" max="9204" width="9.85546875" style="3" bestFit="1" customWidth="1"/>
    <col min="9205" max="9205" width="9.140625" style="3" bestFit="1" customWidth="1"/>
    <col min="9206" max="9206" width="16" style="3" bestFit="1" customWidth="1"/>
    <col min="9207" max="9207" width="9" style="3" bestFit="1" customWidth="1"/>
    <col min="9208" max="9208" width="7.85546875" style="3" bestFit="1" customWidth="1"/>
    <col min="9209" max="9209" width="11.7109375" style="3" bestFit="1" customWidth="1"/>
    <col min="9210" max="9210" width="14.28515625" style="3" customWidth="1"/>
    <col min="9211" max="9211" width="11.7109375" style="3" bestFit="1" customWidth="1"/>
    <col min="9212" max="9212" width="14.140625" style="3" bestFit="1" customWidth="1"/>
    <col min="9213" max="9213" width="16.7109375" style="3" customWidth="1"/>
    <col min="9214" max="9214" width="16.5703125" style="3" customWidth="1"/>
    <col min="9215" max="9216" width="7.85546875" style="3" bestFit="1" customWidth="1"/>
    <col min="9217" max="9217" width="8" style="3" bestFit="1" customWidth="1"/>
    <col min="9218" max="9219" width="7.85546875" style="3" bestFit="1" customWidth="1"/>
    <col min="9220" max="9220" width="9.7109375" style="3" customWidth="1"/>
    <col min="9221" max="9221" width="12.85546875" style="3" customWidth="1"/>
    <col min="9222" max="9458" width="9.140625" style="3"/>
    <col min="9459" max="9459" width="9" style="3" bestFit="1" customWidth="1"/>
    <col min="9460" max="9460" width="9.85546875" style="3" bestFit="1" customWidth="1"/>
    <col min="9461" max="9461" width="9.140625" style="3" bestFit="1" customWidth="1"/>
    <col min="9462" max="9462" width="16" style="3" bestFit="1" customWidth="1"/>
    <col min="9463" max="9463" width="9" style="3" bestFit="1" customWidth="1"/>
    <col min="9464" max="9464" width="7.85546875" style="3" bestFit="1" customWidth="1"/>
    <col min="9465" max="9465" width="11.7109375" style="3" bestFit="1" customWidth="1"/>
    <col min="9466" max="9466" width="14.28515625" style="3" customWidth="1"/>
    <col min="9467" max="9467" width="11.7109375" style="3" bestFit="1" customWidth="1"/>
    <col min="9468" max="9468" width="14.140625" style="3" bestFit="1" customWidth="1"/>
    <col min="9469" max="9469" width="16.7109375" style="3" customWidth="1"/>
    <col min="9470" max="9470" width="16.5703125" style="3" customWidth="1"/>
    <col min="9471" max="9472" width="7.85546875" style="3" bestFit="1" customWidth="1"/>
    <col min="9473" max="9473" width="8" style="3" bestFit="1" customWidth="1"/>
    <col min="9474" max="9475" width="7.85546875" style="3" bestFit="1" customWidth="1"/>
    <col min="9476" max="9476" width="9.7109375" style="3" customWidth="1"/>
    <col min="9477" max="9477" width="12.85546875" style="3" customWidth="1"/>
    <col min="9478" max="9714" width="9.140625" style="3"/>
    <col min="9715" max="9715" width="9" style="3" bestFit="1" customWidth="1"/>
    <col min="9716" max="9716" width="9.85546875" style="3" bestFit="1" customWidth="1"/>
    <col min="9717" max="9717" width="9.140625" style="3" bestFit="1" customWidth="1"/>
    <col min="9718" max="9718" width="16" style="3" bestFit="1" customWidth="1"/>
    <col min="9719" max="9719" width="9" style="3" bestFit="1" customWidth="1"/>
    <col min="9720" max="9720" width="7.85546875" style="3" bestFit="1" customWidth="1"/>
    <col min="9721" max="9721" width="11.7109375" style="3" bestFit="1" customWidth="1"/>
    <col min="9722" max="9722" width="14.28515625" style="3" customWidth="1"/>
    <col min="9723" max="9723" width="11.7109375" style="3" bestFit="1" customWidth="1"/>
    <col min="9724" max="9724" width="14.140625" style="3" bestFit="1" customWidth="1"/>
    <col min="9725" max="9725" width="16.7109375" style="3" customWidth="1"/>
    <col min="9726" max="9726" width="16.5703125" style="3" customWidth="1"/>
    <col min="9727" max="9728" width="7.85546875" style="3" bestFit="1" customWidth="1"/>
    <col min="9729" max="9729" width="8" style="3" bestFit="1" customWidth="1"/>
    <col min="9730" max="9731" width="7.85546875" style="3" bestFit="1" customWidth="1"/>
    <col min="9732" max="9732" width="9.7109375" style="3" customWidth="1"/>
    <col min="9733" max="9733" width="12.85546875" style="3" customWidth="1"/>
    <col min="9734" max="9970" width="9.140625" style="3"/>
    <col min="9971" max="9971" width="9" style="3" bestFit="1" customWidth="1"/>
    <col min="9972" max="9972" width="9.85546875" style="3" bestFit="1" customWidth="1"/>
    <col min="9973" max="9973" width="9.140625" style="3" bestFit="1" customWidth="1"/>
    <col min="9974" max="9974" width="16" style="3" bestFit="1" customWidth="1"/>
    <col min="9975" max="9975" width="9" style="3" bestFit="1" customWidth="1"/>
    <col min="9976" max="9976" width="7.85546875" style="3" bestFit="1" customWidth="1"/>
    <col min="9977" max="9977" width="11.7109375" style="3" bestFit="1" customWidth="1"/>
    <col min="9978" max="9978" width="14.28515625" style="3" customWidth="1"/>
    <col min="9979" max="9979" width="11.7109375" style="3" bestFit="1" customWidth="1"/>
    <col min="9980" max="9980" width="14.140625" style="3" bestFit="1" customWidth="1"/>
    <col min="9981" max="9981" width="16.7109375" style="3" customWidth="1"/>
    <col min="9982" max="9982" width="16.5703125" style="3" customWidth="1"/>
    <col min="9983" max="9984" width="7.85546875" style="3" bestFit="1" customWidth="1"/>
    <col min="9985" max="9985" width="8" style="3" bestFit="1" customWidth="1"/>
    <col min="9986" max="9987" width="7.85546875" style="3" bestFit="1" customWidth="1"/>
    <col min="9988" max="9988" width="9.7109375" style="3" customWidth="1"/>
    <col min="9989" max="9989" width="12.85546875" style="3" customWidth="1"/>
    <col min="9990" max="10226" width="9.140625" style="3"/>
    <col min="10227" max="10227" width="9" style="3" bestFit="1" customWidth="1"/>
    <col min="10228" max="10228" width="9.85546875" style="3" bestFit="1" customWidth="1"/>
    <col min="10229" max="10229" width="9.140625" style="3" bestFit="1" customWidth="1"/>
    <col min="10230" max="10230" width="16" style="3" bestFit="1" customWidth="1"/>
    <col min="10231" max="10231" width="9" style="3" bestFit="1" customWidth="1"/>
    <col min="10232" max="10232" width="7.85546875" style="3" bestFit="1" customWidth="1"/>
    <col min="10233" max="10233" width="11.7109375" style="3" bestFit="1" customWidth="1"/>
    <col min="10234" max="10234" width="14.28515625" style="3" customWidth="1"/>
    <col min="10235" max="10235" width="11.7109375" style="3" bestFit="1" customWidth="1"/>
    <col min="10236" max="10236" width="14.140625" style="3" bestFit="1" customWidth="1"/>
    <col min="10237" max="10237" width="16.7109375" style="3" customWidth="1"/>
    <col min="10238" max="10238" width="16.5703125" style="3" customWidth="1"/>
    <col min="10239" max="10240" width="7.85546875" style="3" bestFit="1" customWidth="1"/>
    <col min="10241" max="10241" width="8" style="3" bestFit="1" customWidth="1"/>
    <col min="10242" max="10243" width="7.85546875" style="3" bestFit="1" customWidth="1"/>
    <col min="10244" max="10244" width="9.7109375" style="3" customWidth="1"/>
    <col min="10245" max="10245" width="12.85546875" style="3" customWidth="1"/>
    <col min="10246" max="10482" width="9.140625" style="3"/>
    <col min="10483" max="10483" width="9" style="3" bestFit="1" customWidth="1"/>
    <col min="10484" max="10484" width="9.85546875" style="3" bestFit="1" customWidth="1"/>
    <col min="10485" max="10485" width="9.140625" style="3" bestFit="1" customWidth="1"/>
    <col min="10486" max="10486" width="16" style="3" bestFit="1" customWidth="1"/>
    <col min="10487" max="10487" width="9" style="3" bestFit="1" customWidth="1"/>
    <col min="10488" max="10488" width="7.85546875" style="3" bestFit="1" customWidth="1"/>
    <col min="10489" max="10489" width="11.7109375" style="3" bestFit="1" customWidth="1"/>
    <col min="10490" max="10490" width="14.28515625" style="3" customWidth="1"/>
    <col min="10491" max="10491" width="11.7109375" style="3" bestFit="1" customWidth="1"/>
    <col min="10492" max="10492" width="14.140625" style="3" bestFit="1" customWidth="1"/>
    <col min="10493" max="10493" width="16.7109375" style="3" customWidth="1"/>
    <col min="10494" max="10494" width="16.5703125" style="3" customWidth="1"/>
    <col min="10495" max="10496" width="7.85546875" style="3" bestFit="1" customWidth="1"/>
    <col min="10497" max="10497" width="8" style="3" bestFit="1" customWidth="1"/>
    <col min="10498" max="10499" width="7.85546875" style="3" bestFit="1" customWidth="1"/>
    <col min="10500" max="10500" width="9.7109375" style="3" customWidth="1"/>
    <col min="10501" max="10501" width="12.85546875" style="3" customWidth="1"/>
    <col min="10502" max="10738" width="9.140625" style="3"/>
    <col min="10739" max="10739" width="9" style="3" bestFit="1" customWidth="1"/>
    <col min="10740" max="10740" width="9.85546875" style="3" bestFit="1" customWidth="1"/>
    <col min="10741" max="10741" width="9.140625" style="3" bestFit="1" customWidth="1"/>
    <col min="10742" max="10742" width="16" style="3" bestFit="1" customWidth="1"/>
    <col min="10743" max="10743" width="9" style="3" bestFit="1" customWidth="1"/>
    <col min="10744" max="10744" width="7.85546875" style="3" bestFit="1" customWidth="1"/>
    <col min="10745" max="10745" width="11.7109375" style="3" bestFit="1" customWidth="1"/>
    <col min="10746" max="10746" width="14.28515625" style="3" customWidth="1"/>
    <col min="10747" max="10747" width="11.7109375" style="3" bestFit="1" customWidth="1"/>
    <col min="10748" max="10748" width="14.140625" style="3" bestFit="1" customWidth="1"/>
    <col min="10749" max="10749" width="16.7109375" style="3" customWidth="1"/>
    <col min="10750" max="10750" width="16.5703125" style="3" customWidth="1"/>
    <col min="10751" max="10752" width="7.85546875" style="3" bestFit="1" customWidth="1"/>
    <col min="10753" max="10753" width="8" style="3" bestFit="1" customWidth="1"/>
    <col min="10754" max="10755" width="7.85546875" style="3" bestFit="1" customWidth="1"/>
    <col min="10756" max="10756" width="9.7109375" style="3" customWidth="1"/>
    <col min="10757" max="10757" width="12.85546875" style="3" customWidth="1"/>
    <col min="10758" max="10994" width="9.140625" style="3"/>
    <col min="10995" max="10995" width="9" style="3" bestFit="1" customWidth="1"/>
    <col min="10996" max="10996" width="9.85546875" style="3" bestFit="1" customWidth="1"/>
    <col min="10997" max="10997" width="9.140625" style="3" bestFit="1" customWidth="1"/>
    <col min="10998" max="10998" width="16" style="3" bestFit="1" customWidth="1"/>
    <col min="10999" max="10999" width="9" style="3" bestFit="1" customWidth="1"/>
    <col min="11000" max="11000" width="7.85546875" style="3" bestFit="1" customWidth="1"/>
    <col min="11001" max="11001" width="11.7109375" style="3" bestFit="1" customWidth="1"/>
    <col min="11002" max="11002" width="14.28515625" style="3" customWidth="1"/>
    <col min="11003" max="11003" width="11.7109375" style="3" bestFit="1" customWidth="1"/>
    <col min="11004" max="11004" width="14.140625" style="3" bestFit="1" customWidth="1"/>
    <col min="11005" max="11005" width="16.7109375" style="3" customWidth="1"/>
    <col min="11006" max="11006" width="16.5703125" style="3" customWidth="1"/>
    <col min="11007" max="11008" width="7.85546875" style="3" bestFit="1" customWidth="1"/>
    <col min="11009" max="11009" width="8" style="3" bestFit="1" customWidth="1"/>
    <col min="11010" max="11011" width="7.85546875" style="3" bestFit="1" customWidth="1"/>
    <col min="11012" max="11012" width="9.7109375" style="3" customWidth="1"/>
    <col min="11013" max="11013" width="12.85546875" style="3" customWidth="1"/>
    <col min="11014" max="11250" width="9.140625" style="3"/>
    <col min="11251" max="11251" width="9" style="3" bestFit="1" customWidth="1"/>
    <col min="11252" max="11252" width="9.85546875" style="3" bestFit="1" customWidth="1"/>
    <col min="11253" max="11253" width="9.140625" style="3" bestFit="1" customWidth="1"/>
    <col min="11254" max="11254" width="16" style="3" bestFit="1" customWidth="1"/>
    <col min="11255" max="11255" width="9" style="3" bestFit="1" customWidth="1"/>
    <col min="11256" max="11256" width="7.85546875" style="3" bestFit="1" customWidth="1"/>
    <col min="11257" max="11257" width="11.7109375" style="3" bestFit="1" customWidth="1"/>
    <col min="11258" max="11258" width="14.28515625" style="3" customWidth="1"/>
    <col min="11259" max="11259" width="11.7109375" style="3" bestFit="1" customWidth="1"/>
    <col min="11260" max="11260" width="14.140625" style="3" bestFit="1" customWidth="1"/>
    <col min="11261" max="11261" width="16.7109375" style="3" customWidth="1"/>
    <col min="11262" max="11262" width="16.5703125" style="3" customWidth="1"/>
    <col min="11263" max="11264" width="7.85546875" style="3" bestFit="1" customWidth="1"/>
    <col min="11265" max="11265" width="8" style="3" bestFit="1" customWidth="1"/>
    <col min="11266" max="11267" width="7.85546875" style="3" bestFit="1" customWidth="1"/>
    <col min="11268" max="11268" width="9.7109375" style="3" customWidth="1"/>
    <col min="11269" max="11269" width="12.85546875" style="3" customWidth="1"/>
    <col min="11270" max="11506" width="9.140625" style="3"/>
    <col min="11507" max="11507" width="9" style="3" bestFit="1" customWidth="1"/>
    <col min="11508" max="11508" width="9.85546875" style="3" bestFit="1" customWidth="1"/>
    <col min="11509" max="11509" width="9.140625" style="3" bestFit="1" customWidth="1"/>
    <col min="11510" max="11510" width="16" style="3" bestFit="1" customWidth="1"/>
    <col min="11511" max="11511" width="9" style="3" bestFit="1" customWidth="1"/>
    <col min="11512" max="11512" width="7.85546875" style="3" bestFit="1" customWidth="1"/>
    <col min="11513" max="11513" width="11.7109375" style="3" bestFit="1" customWidth="1"/>
    <col min="11514" max="11514" width="14.28515625" style="3" customWidth="1"/>
    <col min="11515" max="11515" width="11.7109375" style="3" bestFit="1" customWidth="1"/>
    <col min="11516" max="11516" width="14.140625" style="3" bestFit="1" customWidth="1"/>
    <col min="11517" max="11517" width="16.7109375" style="3" customWidth="1"/>
    <col min="11518" max="11518" width="16.5703125" style="3" customWidth="1"/>
    <col min="11519" max="11520" width="7.85546875" style="3" bestFit="1" customWidth="1"/>
    <col min="11521" max="11521" width="8" style="3" bestFit="1" customWidth="1"/>
    <col min="11522" max="11523" width="7.85546875" style="3" bestFit="1" customWidth="1"/>
    <col min="11524" max="11524" width="9.7109375" style="3" customWidth="1"/>
    <col min="11525" max="11525" width="12.85546875" style="3" customWidth="1"/>
    <col min="11526" max="11762" width="9.140625" style="3"/>
    <col min="11763" max="11763" width="9" style="3" bestFit="1" customWidth="1"/>
    <col min="11764" max="11764" width="9.85546875" style="3" bestFit="1" customWidth="1"/>
    <col min="11765" max="11765" width="9.140625" style="3" bestFit="1" customWidth="1"/>
    <col min="11766" max="11766" width="16" style="3" bestFit="1" customWidth="1"/>
    <col min="11767" max="11767" width="9" style="3" bestFit="1" customWidth="1"/>
    <col min="11768" max="11768" width="7.85546875" style="3" bestFit="1" customWidth="1"/>
    <col min="11769" max="11769" width="11.7109375" style="3" bestFit="1" customWidth="1"/>
    <col min="11770" max="11770" width="14.28515625" style="3" customWidth="1"/>
    <col min="11771" max="11771" width="11.7109375" style="3" bestFit="1" customWidth="1"/>
    <col min="11772" max="11772" width="14.140625" style="3" bestFit="1" customWidth="1"/>
    <col min="11773" max="11773" width="16.7109375" style="3" customWidth="1"/>
    <col min="11774" max="11774" width="16.5703125" style="3" customWidth="1"/>
    <col min="11775" max="11776" width="7.85546875" style="3" bestFit="1" customWidth="1"/>
    <col min="11777" max="11777" width="8" style="3" bestFit="1" customWidth="1"/>
    <col min="11778" max="11779" width="7.85546875" style="3" bestFit="1" customWidth="1"/>
    <col min="11780" max="11780" width="9.7109375" style="3" customWidth="1"/>
    <col min="11781" max="11781" width="12.85546875" style="3" customWidth="1"/>
    <col min="11782" max="12018" width="9.140625" style="3"/>
    <col min="12019" max="12019" width="9" style="3" bestFit="1" customWidth="1"/>
    <col min="12020" max="12020" width="9.85546875" style="3" bestFit="1" customWidth="1"/>
    <col min="12021" max="12021" width="9.140625" style="3" bestFit="1" customWidth="1"/>
    <col min="12022" max="12022" width="16" style="3" bestFit="1" customWidth="1"/>
    <col min="12023" max="12023" width="9" style="3" bestFit="1" customWidth="1"/>
    <col min="12024" max="12024" width="7.85546875" style="3" bestFit="1" customWidth="1"/>
    <col min="12025" max="12025" width="11.7109375" style="3" bestFit="1" customWidth="1"/>
    <col min="12026" max="12026" width="14.28515625" style="3" customWidth="1"/>
    <col min="12027" max="12027" width="11.7109375" style="3" bestFit="1" customWidth="1"/>
    <col min="12028" max="12028" width="14.140625" style="3" bestFit="1" customWidth="1"/>
    <col min="12029" max="12029" width="16.7109375" style="3" customWidth="1"/>
    <col min="12030" max="12030" width="16.5703125" style="3" customWidth="1"/>
    <col min="12031" max="12032" width="7.85546875" style="3" bestFit="1" customWidth="1"/>
    <col min="12033" max="12033" width="8" style="3" bestFit="1" customWidth="1"/>
    <col min="12034" max="12035" width="7.85546875" style="3" bestFit="1" customWidth="1"/>
    <col min="12036" max="12036" width="9.7109375" style="3" customWidth="1"/>
    <col min="12037" max="12037" width="12.85546875" style="3" customWidth="1"/>
    <col min="12038" max="12274" width="9.140625" style="3"/>
    <col min="12275" max="12275" width="9" style="3" bestFit="1" customWidth="1"/>
    <col min="12276" max="12276" width="9.85546875" style="3" bestFit="1" customWidth="1"/>
    <col min="12277" max="12277" width="9.140625" style="3" bestFit="1" customWidth="1"/>
    <col min="12278" max="12278" width="16" style="3" bestFit="1" customWidth="1"/>
    <col min="12279" max="12279" width="9" style="3" bestFit="1" customWidth="1"/>
    <col min="12280" max="12280" width="7.85546875" style="3" bestFit="1" customWidth="1"/>
    <col min="12281" max="12281" width="11.7109375" style="3" bestFit="1" customWidth="1"/>
    <col min="12282" max="12282" width="14.28515625" style="3" customWidth="1"/>
    <col min="12283" max="12283" width="11.7109375" style="3" bestFit="1" customWidth="1"/>
    <col min="12284" max="12284" width="14.140625" style="3" bestFit="1" customWidth="1"/>
    <col min="12285" max="12285" width="16.7109375" style="3" customWidth="1"/>
    <col min="12286" max="12286" width="16.5703125" style="3" customWidth="1"/>
    <col min="12287" max="12288" width="7.85546875" style="3" bestFit="1" customWidth="1"/>
    <col min="12289" max="12289" width="8" style="3" bestFit="1" customWidth="1"/>
    <col min="12290" max="12291" width="7.85546875" style="3" bestFit="1" customWidth="1"/>
    <col min="12292" max="12292" width="9.7109375" style="3" customWidth="1"/>
    <col min="12293" max="12293" width="12.85546875" style="3" customWidth="1"/>
    <col min="12294" max="12530" width="9.140625" style="3"/>
    <col min="12531" max="12531" width="9" style="3" bestFit="1" customWidth="1"/>
    <col min="12532" max="12532" width="9.85546875" style="3" bestFit="1" customWidth="1"/>
    <col min="12533" max="12533" width="9.140625" style="3" bestFit="1" customWidth="1"/>
    <col min="12534" max="12534" width="16" style="3" bestFit="1" customWidth="1"/>
    <col min="12535" max="12535" width="9" style="3" bestFit="1" customWidth="1"/>
    <col min="12536" max="12536" width="7.85546875" style="3" bestFit="1" customWidth="1"/>
    <col min="12537" max="12537" width="11.7109375" style="3" bestFit="1" customWidth="1"/>
    <col min="12538" max="12538" width="14.28515625" style="3" customWidth="1"/>
    <col min="12539" max="12539" width="11.7109375" style="3" bestFit="1" customWidth="1"/>
    <col min="12540" max="12540" width="14.140625" style="3" bestFit="1" customWidth="1"/>
    <col min="12541" max="12541" width="16.7109375" style="3" customWidth="1"/>
    <col min="12542" max="12542" width="16.5703125" style="3" customWidth="1"/>
    <col min="12543" max="12544" width="7.85546875" style="3" bestFit="1" customWidth="1"/>
    <col min="12545" max="12545" width="8" style="3" bestFit="1" customWidth="1"/>
    <col min="12546" max="12547" width="7.85546875" style="3" bestFit="1" customWidth="1"/>
    <col min="12548" max="12548" width="9.7109375" style="3" customWidth="1"/>
    <col min="12549" max="12549" width="12.85546875" style="3" customWidth="1"/>
    <col min="12550" max="12786" width="9.140625" style="3"/>
    <col min="12787" max="12787" width="9" style="3" bestFit="1" customWidth="1"/>
    <col min="12788" max="12788" width="9.85546875" style="3" bestFit="1" customWidth="1"/>
    <col min="12789" max="12789" width="9.140625" style="3" bestFit="1" customWidth="1"/>
    <col min="12790" max="12790" width="16" style="3" bestFit="1" customWidth="1"/>
    <col min="12791" max="12791" width="9" style="3" bestFit="1" customWidth="1"/>
    <col min="12792" max="12792" width="7.85546875" style="3" bestFit="1" customWidth="1"/>
    <col min="12793" max="12793" width="11.7109375" style="3" bestFit="1" customWidth="1"/>
    <col min="12794" max="12794" width="14.28515625" style="3" customWidth="1"/>
    <col min="12795" max="12795" width="11.7109375" style="3" bestFit="1" customWidth="1"/>
    <col min="12796" max="12796" width="14.140625" style="3" bestFit="1" customWidth="1"/>
    <col min="12797" max="12797" width="16.7109375" style="3" customWidth="1"/>
    <col min="12798" max="12798" width="16.5703125" style="3" customWidth="1"/>
    <col min="12799" max="12800" width="7.85546875" style="3" bestFit="1" customWidth="1"/>
    <col min="12801" max="12801" width="8" style="3" bestFit="1" customWidth="1"/>
    <col min="12802" max="12803" width="7.85546875" style="3" bestFit="1" customWidth="1"/>
    <col min="12804" max="12804" width="9.7109375" style="3" customWidth="1"/>
    <col min="12805" max="12805" width="12.85546875" style="3" customWidth="1"/>
    <col min="12806" max="13042" width="9.140625" style="3"/>
    <col min="13043" max="13043" width="9" style="3" bestFit="1" customWidth="1"/>
    <col min="13044" max="13044" width="9.85546875" style="3" bestFit="1" customWidth="1"/>
    <col min="13045" max="13045" width="9.140625" style="3" bestFit="1" customWidth="1"/>
    <col min="13046" max="13046" width="16" style="3" bestFit="1" customWidth="1"/>
    <col min="13047" max="13047" width="9" style="3" bestFit="1" customWidth="1"/>
    <col min="13048" max="13048" width="7.85546875" style="3" bestFit="1" customWidth="1"/>
    <col min="13049" max="13049" width="11.7109375" style="3" bestFit="1" customWidth="1"/>
    <col min="13050" max="13050" width="14.28515625" style="3" customWidth="1"/>
    <col min="13051" max="13051" width="11.7109375" style="3" bestFit="1" customWidth="1"/>
    <col min="13052" max="13052" width="14.140625" style="3" bestFit="1" customWidth="1"/>
    <col min="13053" max="13053" width="16.7109375" style="3" customWidth="1"/>
    <col min="13054" max="13054" width="16.5703125" style="3" customWidth="1"/>
    <col min="13055" max="13056" width="7.85546875" style="3" bestFit="1" customWidth="1"/>
    <col min="13057" max="13057" width="8" style="3" bestFit="1" customWidth="1"/>
    <col min="13058" max="13059" width="7.85546875" style="3" bestFit="1" customWidth="1"/>
    <col min="13060" max="13060" width="9.7109375" style="3" customWidth="1"/>
    <col min="13061" max="13061" width="12.85546875" style="3" customWidth="1"/>
    <col min="13062" max="13298" width="9.140625" style="3"/>
    <col min="13299" max="13299" width="9" style="3" bestFit="1" customWidth="1"/>
    <col min="13300" max="13300" width="9.85546875" style="3" bestFit="1" customWidth="1"/>
    <col min="13301" max="13301" width="9.140625" style="3" bestFit="1" customWidth="1"/>
    <col min="13302" max="13302" width="16" style="3" bestFit="1" customWidth="1"/>
    <col min="13303" max="13303" width="9" style="3" bestFit="1" customWidth="1"/>
    <col min="13304" max="13304" width="7.85546875" style="3" bestFit="1" customWidth="1"/>
    <col min="13305" max="13305" width="11.7109375" style="3" bestFit="1" customWidth="1"/>
    <col min="13306" max="13306" width="14.28515625" style="3" customWidth="1"/>
    <col min="13307" max="13307" width="11.7109375" style="3" bestFit="1" customWidth="1"/>
    <col min="13308" max="13308" width="14.140625" style="3" bestFit="1" customWidth="1"/>
    <col min="13309" max="13309" width="16.7109375" style="3" customWidth="1"/>
    <col min="13310" max="13310" width="16.5703125" style="3" customWidth="1"/>
    <col min="13311" max="13312" width="7.85546875" style="3" bestFit="1" customWidth="1"/>
    <col min="13313" max="13313" width="8" style="3" bestFit="1" customWidth="1"/>
    <col min="13314" max="13315" width="7.85546875" style="3" bestFit="1" customWidth="1"/>
    <col min="13316" max="13316" width="9.7109375" style="3" customWidth="1"/>
    <col min="13317" max="13317" width="12.85546875" style="3" customWidth="1"/>
    <col min="13318" max="13554" width="9.140625" style="3"/>
    <col min="13555" max="13555" width="9" style="3" bestFit="1" customWidth="1"/>
    <col min="13556" max="13556" width="9.85546875" style="3" bestFit="1" customWidth="1"/>
    <col min="13557" max="13557" width="9.140625" style="3" bestFit="1" customWidth="1"/>
    <col min="13558" max="13558" width="16" style="3" bestFit="1" customWidth="1"/>
    <col min="13559" max="13559" width="9" style="3" bestFit="1" customWidth="1"/>
    <col min="13560" max="13560" width="7.85546875" style="3" bestFit="1" customWidth="1"/>
    <col min="13561" max="13561" width="11.7109375" style="3" bestFit="1" customWidth="1"/>
    <col min="13562" max="13562" width="14.28515625" style="3" customWidth="1"/>
    <col min="13563" max="13563" width="11.7109375" style="3" bestFit="1" customWidth="1"/>
    <col min="13564" max="13564" width="14.140625" style="3" bestFit="1" customWidth="1"/>
    <col min="13565" max="13565" width="16.7109375" style="3" customWidth="1"/>
    <col min="13566" max="13566" width="16.5703125" style="3" customWidth="1"/>
    <col min="13567" max="13568" width="7.85546875" style="3" bestFit="1" customWidth="1"/>
    <col min="13569" max="13569" width="8" style="3" bestFit="1" customWidth="1"/>
    <col min="13570" max="13571" width="7.85546875" style="3" bestFit="1" customWidth="1"/>
    <col min="13572" max="13572" width="9.7109375" style="3" customWidth="1"/>
    <col min="13573" max="13573" width="12.85546875" style="3" customWidth="1"/>
    <col min="13574" max="13810" width="9.140625" style="3"/>
    <col min="13811" max="13811" width="9" style="3" bestFit="1" customWidth="1"/>
    <col min="13812" max="13812" width="9.85546875" style="3" bestFit="1" customWidth="1"/>
    <col min="13813" max="13813" width="9.140625" style="3" bestFit="1" customWidth="1"/>
    <col min="13814" max="13814" width="16" style="3" bestFit="1" customWidth="1"/>
    <col min="13815" max="13815" width="9" style="3" bestFit="1" customWidth="1"/>
    <col min="13816" max="13816" width="7.85546875" style="3" bestFit="1" customWidth="1"/>
    <col min="13817" max="13817" width="11.7109375" style="3" bestFit="1" customWidth="1"/>
    <col min="13818" max="13818" width="14.28515625" style="3" customWidth="1"/>
    <col min="13819" max="13819" width="11.7109375" style="3" bestFit="1" customWidth="1"/>
    <col min="13820" max="13820" width="14.140625" style="3" bestFit="1" customWidth="1"/>
    <col min="13821" max="13821" width="16.7109375" style="3" customWidth="1"/>
    <col min="13822" max="13822" width="16.5703125" style="3" customWidth="1"/>
    <col min="13823" max="13824" width="7.85546875" style="3" bestFit="1" customWidth="1"/>
    <col min="13825" max="13825" width="8" style="3" bestFit="1" customWidth="1"/>
    <col min="13826" max="13827" width="7.85546875" style="3" bestFit="1" customWidth="1"/>
    <col min="13828" max="13828" width="9.7109375" style="3" customWidth="1"/>
    <col min="13829" max="13829" width="12.85546875" style="3" customWidth="1"/>
    <col min="13830" max="14066" width="9.140625" style="3"/>
    <col min="14067" max="14067" width="9" style="3" bestFit="1" customWidth="1"/>
    <col min="14068" max="14068" width="9.85546875" style="3" bestFit="1" customWidth="1"/>
    <col min="14069" max="14069" width="9.140625" style="3" bestFit="1" customWidth="1"/>
    <col min="14070" max="14070" width="16" style="3" bestFit="1" customWidth="1"/>
    <col min="14071" max="14071" width="9" style="3" bestFit="1" customWidth="1"/>
    <col min="14072" max="14072" width="7.85546875" style="3" bestFit="1" customWidth="1"/>
    <col min="14073" max="14073" width="11.7109375" style="3" bestFit="1" customWidth="1"/>
    <col min="14074" max="14074" width="14.28515625" style="3" customWidth="1"/>
    <col min="14075" max="14075" width="11.7109375" style="3" bestFit="1" customWidth="1"/>
    <col min="14076" max="14076" width="14.140625" style="3" bestFit="1" customWidth="1"/>
    <col min="14077" max="14077" width="16.7109375" style="3" customWidth="1"/>
    <col min="14078" max="14078" width="16.5703125" style="3" customWidth="1"/>
    <col min="14079" max="14080" width="7.85546875" style="3" bestFit="1" customWidth="1"/>
    <col min="14081" max="14081" width="8" style="3" bestFit="1" customWidth="1"/>
    <col min="14082" max="14083" width="7.85546875" style="3" bestFit="1" customWidth="1"/>
    <col min="14084" max="14084" width="9.7109375" style="3" customWidth="1"/>
    <col min="14085" max="14085" width="12.85546875" style="3" customWidth="1"/>
    <col min="14086" max="14322" width="9.140625" style="3"/>
    <col min="14323" max="14323" width="9" style="3" bestFit="1" customWidth="1"/>
    <col min="14324" max="14324" width="9.85546875" style="3" bestFit="1" customWidth="1"/>
    <col min="14325" max="14325" width="9.140625" style="3" bestFit="1" customWidth="1"/>
    <col min="14326" max="14326" width="16" style="3" bestFit="1" customWidth="1"/>
    <col min="14327" max="14327" width="9" style="3" bestFit="1" customWidth="1"/>
    <col min="14328" max="14328" width="7.85546875" style="3" bestFit="1" customWidth="1"/>
    <col min="14329" max="14329" width="11.7109375" style="3" bestFit="1" customWidth="1"/>
    <col min="14330" max="14330" width="14.28515625" style="3" customWidth="1"/>
    <col min="14331" max="14331" width="11.7109375" style="3" bestFit="1" customWidth="1"/>
    <col min="14332" max="14332" width="14.140625" style="3" bestFit="1" customWidth="1"/>
    <col min="14333" max="14333" width="16.7109375" style="3" customWidth="1"/>
    <col min="14334" max="14334" width="16.5703125" style="3" customWidth="1"/>
    <col min="14335" max="14336" width="7.85546875" style="3" bestFit="1" customWidth="1"/>
    <col min="14337" max="14337" width="8" style="3" bestFit="1" customWidth="1"/>
    <col min="14338" max="14339" width="7.85546875" style="3" bestFit="1" customWidth="1"/>
    <col min="14340" max="14340" width="9.7109375" style="3" customWidth="1"/>
    <col min="14341" max="14341" width="12.85546875" style="3" customWidth="1"/>
    <col min="14342" max="14578" width="9.140625" style="3"/>
    <col min="14579" max="14579" width="9" style="3" bestFit="1" customWidth="1"/>
    <col min="14580" max="14580" width="9.85546875" style="3" bestFit="1" customWidth="1"/>
    <col min="14581" max="14581" width="9.140625" style="3" bestFit="1" customWidth="1"/>
    <col min="14582" max="14582" width="16" style="3" bestFit="1" customWidth="1"/>
    <col min="14583" max="14583" width="9" style="3" bestFit="1" customWidth="1"/>
    <col min="14584" max="14584" width="7.85546875" style="3" bestFit="1" customWidth="1"/>
    <col min="14585" max="14585" width="11.7109375" style="3" bestFit="1" customWidth="1"/>
    <col min="14586" max="14586" width="14.28515625" style="3" customWidth="1"/>
    <col min="14587" max="14587" width="11.7109375" style="3" bestFit="1" customWidth="1"/>
    <col min="14588" max="14588" width="14.140625" style="3" bestFit="1" customWidth="1"/>
    <col min="14589" max="14589" width="16.7109375" style="3" customWidth="1"/>
    <col min="14590" max="14590" width="16.5703125" style="3" customWidth="1"/>
    <col min="14591" max="14592" width="7.85546875" style="3" bestFit="1" customWidth="1"/>
    <col min="14593" max="14593" width="8" style="3" bestFit="1" customWidth="1"/>
    <col min="14594" max="14595" width="7.85546875" style="3" bestFit="1" customWidth="1"/>
    <col min="14596" max="14596" width="9.7109375" style="3" customWidth="1"/>
    <col min="14597" max="14597" width="12.85546875" style="3" customWidth="1"/>
    <col min="14598" max="14834" width="9.140625" style="3"/>
    <col min="14835" max="14835" width="9" style="3" bestFit="1" customWidth="1"/>
    <col min="14836" max="14836" width="9.85546875" style="3" bestFit="1" customWidth="1"/>
    <col min="14837" max="14837" width="9.140625" style="3" bestFit="1" customWidth="1"/>
    <col min="14838" max="14838" width="16" style="3" bestFit="1" customWidth="1"/>
    <col min="14839" max="14839" width="9" style="3" bestFit="1" customWidth="1"/>
    <col min="14840" max="14840" width="7.85546875" style="3" bestFit="1" customWidth="1"/>
    <col min="14841" max="14841" width="11.7109375" style="3" bestFit="1" customWidth="1"/>
    <col min="14842" max="14842" width="14.28515625" style="3" customWidth="1"/>
    <col min="14843" max="14843" width="11.7109375" style="3" bestFit="1" customWidth="1"/>
    <col min="14844" max="14844" width="14.140625" style="3" bestFit="1" customWidth="1"/>
    <col min="14845" max="14845" width="16.7109375" style="3" customWidth="1"/>
    <col min="14846" max="14846" width="16.5703125" style="3" customWidth="1"/>
    <col min="14847" max="14848" width="7.85546875" style="3" bestFit="1" customWidth="1"/>
    <col min="14849" max="14849" width="8" style="3" bestFit="1" customWidth="1"/>
    <col min="14850" max="14851" width="7.85546875" style="3" bestFit="1" customWidth="1"/>
    <col min="14852" max="14852" width="9.7109375" style="3" customWidth="1"/>
    <col min="14853" max="14853" width="12.85546875" style="3" customWidth="1"/>
    <col min="14854" max="15090" width="9.140625" style="3"/>
    <col min="15091" max="15091" width="9" style="3" bestFit="1" customWidth="1"/>
    <col min="15092" max="15092" width="9.85546875" style="3" bestFit="1" customWidth="1"/>
    <col min="15093" max="15093" width="9.140625" style="3" bestFit="1" customWidth="1"/>
    <col min="15094" max="15094" width="16" style="3" bestFit="1" customWidth="1"/>
    <col min="15095" max="15095" width="9" style="3" bestFit="1" customWidth="1"/>
    <col min="15096" max="15096" width="7.85546875" style="3" bestFit="1" customWidth="1"/>
    <col min="15097" max="15097" width="11.7109375" style="3" bestFit="1" customWidth="1"/>
    <col min="15098" max="15098" width="14.28515625" style="3" customWidth="1"/>
    <col min="15099" max="15099" width="11.7109375" style="3" bestFit="1" customWidth="1"/>
    <col min="15100" max="15100" width="14.140625" style="3" bestFit="1" customWidth="1"/>
    <col min="15101" max="15101" width="16.7109375" style="3" customWidth="1"/>
    <col min="15102" max="15102" width="16.5703125" style="3" customWidth="1"/>
    <col min="15103" max="15104" width="7.85546875" style="3" bestFit="1" customWidth="1"/>
    <col min="15105" max="15105" width="8" style="3" bestFit="1" customWidth="1"/>
    <col min="15106" max="15107" width="7.85546875" style="3" bestFit="1" customWidth="1"/>
    <col min="15108" max="15108" width="9.7109375" style="3" customWidth="1"/>
    <col min="15109" max="15109" width="12.85546875" style="3" customWidth="1"/>
    <col min="15110" max="15346" width="9.140625" style="3"/>
    <col min="15347" max="15347" width="9" style="3" bestFit="1" customWidth="1"/>
    <col min="15348" max="15348" width="9.85546875" style="3" bestFit="1" customWidth="1"/>
    <col min="15349" max="15349" width="9.140625" style="3" bestFit="1" customWidth="1"/>
    <col min="15350" max="15350" width="16" style="3" bestFit="1" customWidth="1"/>
    <col min="15351" max="15351" width="9" style="3" bestFit="1" customWidth="1"/>
    <col min="15352" max="15352" width="7.85546875" style="3" bestFit="1" customWidth="1"/>
    <col min="15353" max="15353" width="11.7109375" style="3" bestFit="1" customWidth="1"/>
    <col min="15354" max="15354" width="14.28515625" style="3" customWidth="1"/>
    <col min="15355" max="15355" width="11.7109375" style="3" bestFit="1" customWidth="1"/>
    <col min="15356" max="15356" width="14.140625" style="3" bestFit="1" customWidth="1"/>
    <col min="15357" max="15357" width="16.7109375" style="3" customWidth="1"/>
    <col min="15358" max="15358" width="16.5703125" style="3" customWidth="1"/>
    <col min="15359" max="15360" width="7.85546875" style="3" bestFit="1" customWidth="1"/>
    <col min="15361" max="15361" width="8" style="3" bestFit="1" customWidth="1"/>
    <col min="15362" max="15363" width="7.85546875" style="3" bestFit="1" customWidth="1"/>
    <col min="15364" max="15364" width="9.7109375" style="3" customWidth="1"/>
    <col min="15365" max="15365" width="12.85546875" style="3" customWidth="1"/>
    <col min="15366" max="15602" width="9.140625" style="3"/>
    <col min="15603" max="15603" width="9" style="3" bestFit="1" customWidth="1"/>
    <col min="15604" max="15604" width="9.85546875" style="3" bestFit="1" customWidth="1"/>
    <col min="15605" max="15605" width="9.140625" style="3" bestFit="1" customWidth="1"/>
    <col min="15606" max="15606" width="16" style="3" bestFit="1" customWidth="1"/>
    <col min="15607" max="15607" width="9" style="3" bestFit="1" customWidth="1"/>
    <col min="15608" max="15608" width="7.85546875" style="3" bestFit="1" customWidth="1"/>
    <col min="15609" max="15609" width="11.7109375" style="3" bestFit="1" customWidth="1"/>
    <col min="15610" max="15610" width="14.28515625" style="3" customWidth="1"/>
    <col min="15611" max="15611" width="11.7109375" style="3" bestFit="1" customWidth="1"/>
    <col min="15612" max="15612" width="14.140625" style="3" bestFit="1" customWidth="1"/>
    <col min="15613" max="15613" width="16.7109375" style="3" customWidth="1"/>
    <col min="15614" max="15614" width="16.5703125" style="3" customWidth="1"/>
    <col min="15615" max="15616" width="7.85546875" style="3" bestFit="1" customWidth="1"/>
    <col min="15617" max="15617" width="8" style="3" bestFit="1" customWidth="1"/>
    <col min="15618" max="15619" width="7.85546875" style="3" bestFit="1" customWidth="1"/>
    <col min="15620" max="15620" width="9.7109375" style="3" customWidth="1"/>
    <col min="15621" max="15621" width="12.85546875" style="3" customWidth="1"/>
    <col min="15622" max="15858" width="9.140625" style="3"/>
    <col min="15859" max="15859" width="9" style="3" bestFit="1" customWidth="1"/>
    <col min="15860" max="15860" width="9.85546875" style="3" bestFit="1" customWidth="1"/>
    <col min="15861" max="15861" width="9.140625" style="3" bestFit="1" customWidth="1"/>
    <col min="15862" max="15862" width="16" style="3" bestFit="1" customWidth="1"/>
    <col min="15863" max="15863" width="9" style="3" bestFit="1" customWidth="1"/>
    <col min="15864" max="15864" width="7.85546875" style="3" bestFit="1" customWidth="1"/>
    <col min="15865" max="15865" width="11.7109375" style="3" bestFit="1" customWidth="1"/>
    <col min="15866" max="15866" width="14.28515625" style="3" customWidth="1"/>
    <col min="15867" max="15867" width="11.7109375" style="3" bestFit="1" customWidth="1"/>
    <col min="15868" max="15868" width="14.140625" style="3" bestFit="1" customWidth="1"/>
    <col min="15869" max="15869" width="16.7109375" style="3" customWidth="1"/>
    <col min="15870" max="15870" width="16.5703125" style="3" customWidth="1"/>
    <col min="15871" max="15872" width="7.85546875" style="3" bestFit="1" customWidth="1"/>
    <col min="15873" max="15873" width="8" style="3" bestFit="1" customWidth="1"/>
    <col min="15874" max="15875" width="7.85546875" style="3" bestFit="1" customWidth="1"/>
    <col min="15876" max="15876" width="9.7109375" style="3" customWidth="1"/>
    <col min="15877" max="15877" width="12.85546875" style="3" customWidth="1"/>
    <col min="15878" max="16114" width="9.140625" style="3"/>
    <col min="16115" max="16115" width="9" style="3" bestFit="1" customWidth="1"/>
    <col min="16116" max="16116" width="9.85546875" style="3" bestFit="1" customWidth="1"/>
    <col min="16117" max="16117" width="9.140625" style="3" bestFit="1" customWidth="1"/>
    <col min="16118" max="16118" width="16" style="3" bestFit="1" customWidth="1"/>
    <col min="16119" max="16119" width="9" style="3" bestFit="1" customWidth="1"/>
    <col min="16120" max="16120" width="7.85546875" style="3" bestFit="1" customWidth="1"/>
    <col min="16121" max="16121" width="11.7109375" style="3" bestFit="1" customWidth="1"/>
    <col min="16122" max="16122" width="14.28515625" style="3" customWidth="1"/>
    <col min="16123" max="16123" width="11.7109375" style="3" bestFit="1" customWidth="1"/>
    <col min="16124" max="16124" width="14.140625" style="3" bestFit="1" customWidth="1"/>
    <col min="16125" max="16125" width="16.7109375" style="3" customWidth="1"/>
    <col min="16126" max="16126" width="16.5703125" style="3" customWidth="1"/>
    <col min="16127" max="16128" width="7.85546875" style="3" bestFit="1" customWidth="1"/>
    <col min="16129" max="16129" width="8" style="3" bestFit="1" customWidth="1"/>
    <col min="16130" max="16131" width="7.85546875" style="3" bestFit="1" customWidth="1"/>
    <col min="16132" max="16132" width="9.7109375" style="3" customWidth="1"/>
    <col min="16133" max="16133" width="12.85546875" style="3" customWidth="1"/>
    <col min="16134" max="16384" width="9.140625" style="3"/>
  </cols>
  <sheetData>
    <row r="1" spans="1:27" s="54" customFormat="1" ht="15.75" customHeight="1">
      <c r="A1" s="391" t="s">
        <v>71</v>
      </c>
      <c r="B1" s="391"/>
      <c r="C1" s="512" t="s">
        <v>72</v>
      </c>
      <c r="D1" s="512"/>
      <c r="E1" s="391" t="s">
        <v>0</v>
      </c>
      <c r="F1" s="391"/>
      <c r="G1" s="392" t="s">
        <v>10</v>
      </c>
      <c r="H1" s="392"/>
      <c r="I1" s="392"/>
      <c r="J1" s="391" t="s">
        <v>8</v>
      </c>
      <c r="K1" s="391"/>
      <c r="L1" s="513" t="s">
        <v>60</v>
      </c>
      <c r="M1" s="514"/>
      <c r="N1" s="511" t="s">
        <v>69</v>
      </c>
      <c r="O1" s="511"/>
      <c r="P1" s="392" t="s">
        <v>56</v>
      </c>
      <c r="Q1" s="392"/>
      <c r="R1" s="517" t="s">
        <v>47</v>
      </c>
      <c r="S1" s="515" t="s">
        <v>101</v>
      </c>
      <c r="T1" s="515"/>
      <c r="U1" s="515"/>
      <c r="V1" s="515"/>
      <c r="W1" s="515"/>
      <c r="X1" s="515"/>
      <c r="Y1" s="515"/>
      <c r="Z1" s="515"/>
      <c r="AA1" s="515"/>
    </row>
    <row r="2" spans="1:27" s="12" customFormat="1" ht="15.75" customHeight="1" thickBot="1">
      <c r="A2" s="141"/>
      <c r="B2" s="67"/>
      <c r="C2" s="122"/>
      <c r="D2" s="70"/>
      <c r="E2" s="142"/>
      <c r="F2" s="68" t="s">
        <v>73</v>
      </c>
      <c r="G2" s="58" t="s">
        <v>11</v>
      </c>
      <c r="H2" s="56" t="s">
        <v>12</v>
      </c>
      <c r="I2" s="57" t="s">
        <v>29</v>
      </c>
      <c r="J2" s="101" t="s">
        <v>23</v>
      </c>
      <c r="K2" s="69" t="s">
        <v>73</v>
      </c>
      <c r="L2" s="101" t="s">
        <v>23</v>
      </c>
      <c r="M2" s="71" t="s">
        <v>73</v>
      </c>
      <c r="N2" s="77" t="s">
        <v>23</v>
      </c>
      <c r="O2" s="69" t="s">
        <v>73</v>
      </c>
      <c r="P2" s="101" t="s">
        <v>23</v>
      </c>
      <c r="Q2" s="39" t="s">
        <v>73</v>
      </c>
      <c r="R2" s="518"/>
      <c r="S2" s="516"/>
      <c r="T2" s="516"/>
      <c r="U2" s="516"/>
      <c r="V2" s="516"/>
      <c r="W2" s="516"/>
      <c r="X2" s="516"/>
      <c r="Y2" s="516"/>
      <c r="Z2" s="516"/>
      <c r="AA2" s="516"/>
    </row>
    <row r="3" spans="1:27" s="19" customFormat="1">
      <c r="A3" s="14">
        <f>'1-συμβολαια'!A3</f>
        <v>0</v>
      </c>
      <c r="B3" s="66"/>
      <c r="C3" s="115">
        <f>'1-συμβολαια'!B3</f>
        <v>0</v>
      </c>
      <c r="D3" s="20"/>
      <c r="E3" s="132">
        <f>'1-συμβολαια'!C3</f>
        <v>0</v>
      </c>
      <c r="F3" s="15"/>
      <c r="G3" s="16">
        <f>'4-πολλυπρ'!D3</f>
        <v>0</v>
      </c>
      <c r="H3" s="16">
        <f>'4-πολλυπρ'!I3</f>
        <v>0</v>
      </c>
      <c r="I3" s="21"/>
      <c r="J3" s="21">
        <f>'1-συμβολαια'!D3</f>
        <v>0</v>
      </c>
      <c r="K3" s="21"/>
      <c r="L3" s="28">
        <f>'11-χαρτόσ'!D3</f>
        <v>0</v>
      </c>
      <c r="M3" s="22"/>
      <c r="N3" s="18">
        <f>'14β-βιβλΕσΕκτ'!H3-P3</f>
        <v>0</v>
      </c>
      <c r="O3" s="17"/>
      <c r="P3" s="23">
        <f>'5-αντίγραφα'!K3</f>
        <v>0</v>
      </c>
      <c r="Q3" s="24"/>
      <c r="R3" s="25"/>
      <c r="S3" s="208"/>
      <c r="T3" s="208"/>
      <c r="U3" s="209"/>
      <c r="V3" s="210"/>
      <c r="W3" s="210"/>
      <c r="X3" s="210"/>
      <c r="Y3" s="210"/>
      <c r="Z3" s="210"/>
      <c r="AA3" s="210"/>
    </row>
    <row r="4" spans="1:27" s="19" customFormat="1">
      <c r="A4" s="14">
        <f>'1-συμβολαια'!A4</f>
        <v>0</v>
      </c>
      <c r="B4" s="66"/>
      <c r="C4" s="115">
        <f>'1-συμβολαια'!B4</f>
        <v>0</v>
      </c>
      <c r="D4" s="20"/>
      <c r="E4" s="132">
        <f>'1-συμβολαια'!C4</f>
        <v>0</v>
      </c>
      <c r="F4" s="15"/>
      <c r="G4" s="16">
        <f>'4-πολλυπρ'!D4</f>
        <v>0</v>
      </c>
      <c r="H4" s="16">
        <f>'4-πολλυπρ'!I4</f>
        <v>0</v>
      </c>
      <c r="I4" s="21"/>
      <c r="J4" s="21">
        <f>'1-συμβολαια'!D4</f>
        <v>0</v>
      </c>
      <c r="K4" s="21"/>
      <c r="L4" s="28">
        <f>'11-χαρτόσ'!D4</f>
        <v>0</v>
      </c>
      <c r="M4" s="22"/>
      <c r="N4" s="18">
        <f>'14β-βιβλΕσΕκτ'!H4-P4</f>
        <v>0</v>
      </c>
      <c r="O4" s="17"/>
      <c r="P4" s="23">
        <f>'5-αντίγραφα'!K4</f>
        <v>0</v>
      </c>
      <c r="Q4" s="24"/>
      <c r="R4" s="25"/>
      <c r="S4" s="123"/>
      <c r="T4" s="123"/>
      <c r="U4" s="116"/>
      <c r="V4" s="26"/>
      <c r="W4" s="26"/>
      <c r="X4" s="26"/>
      <c r="Y4" s="26"/>
      <c r="Z4" s="26"/>
      <c r="AA4" s="26"/>
    </row>
    <row r="5" spans="1:27" s="19" customFormat="1">
      <c r="A5" s="14">
        <f>'1-συμβολαια'!A5</f>
        <v>0</v>
      </c>
      <c r="B5" s="66"/>
      <c r="C5" s="115">
        <f>'1-συμβολαια'!B5</f>
        <v>0</v>
      </c>
      <c r="D5" s="20"/>
      <c r="E5" s="132">
        <f>'1-συμβολαια'!C5</f>
        <v>0</v>
      </c>
      <c r="F5" s="15"/>
      <c r="G5" s="16">
        <f>'4-πολλυπρ'!D5</f>
        <v>0</v>
      </c>
      <c r="H5" s="16">
        <f>'4-πολλυπρ'!I5</f>
        <v>0</v>
      </c>
      <c r="I5" s="21"/>
      <c r="J5" s="21">
        <f>'1-συμβολαια'!D5</f>
        <v>0</v>
      </c>
      <c r="K5" s="21"/>
      <c r="L5" s="28">
        <f>'11-χαρτόσ'!D5</f>
        <v>0</v>
      </c>
      <c r="M5" s="22"/>
      <c r="N5" s="18">
        <f>'14β-βιβλΕσΕκτ'!H5-P5</f>
        <v>0</v>
      </c>
      <c r="O5" s="17"/>
      <c r="P5" s="23">
        <f>'5-αντίγραφα'!K5</f>
        <v>0</v>
      </c>
      <c r="Q5" s="24"/>
      <c r="R5" s="25"/>
      <c r="S5" s="123"/>
      <c r="T5" s="123"/>
      <c r="U5" s="116"/>
      <c r="V5" s="26"/>
      <c r="W5" s="26"/>
      <c r="X5" s="26"/>
      <c r="Y5" s="26"/>
      <c r="Z5" s="26"/>
      <c r="AA5" s="26"/>
    </row>
    <row r="6" spans="1:27" s="19" customFormat="1">
      <c r="A6" s="14">
        <f>'1-συμβολαια'!A6</f>
        <v>0</v>
      </c>
      <c r="B6" s="66"/>
      <c r="C6" s="115">
        <f>'1-συμβολαια'!B6</f>
        <v>0</v>
      </c>
      <c r="D6" s="20"/>
      <c r="E6" s="132">
        <f>'1-συμβολαια'!C6</f>
        <v>0</v>
      </c>
      <c r="F6" s="15"/>
      <c r="G6" s="16">
        <f>'4-πολλυπρ'!D6</f>
        <v>0</v>
      </c>
      <c r="H6" s="16">
        <f>'4-πολλυπρ'!I6</f>
        <v>0</v>
      </c>
      <c r="I6" s="21"/>
      <c r="J6" s="21">
        <f>'1-συμβολαια'!D6</f>
        <v>0</v>
      </c>
      <c r="K6" s="21"/>
      <c r="L6" s="28">
        <f>'11-χαρτόσ'!D6</f>
        <v>0</v>
      </c>
      <c r="M6" s="22"/>
      <c r="N6" s="18">
        <f>'14β-βιβλΕσΕκτ'!H6-P6</f>
        <v>0</v>
      </c>
      <c r="O6" s="17"/>
      <c r="P6" s="23">
        <f>'5-αντίγραφα'!K6</f>
        <v>0</v>
      </c>
      <c r="Q6" s="24"/>
      <c r="R6" s="25"/>
      <c r="S6" s="123"/>
      <c r="T6" s="123"/>
      <c r="U6" s="116"/>
      <c r="V6" s="26"/>
      <c r="W6" s="26"/>
      <c r="X6" s="26"/>
      <c r="Y6" s="26"/>
      <c r="Z6" s="26"/>
      <c r="AA6" s="26"/>
    </row>
    <row r="7" spans="1:27" s="19" customFormat="1">
      <c r="A7" s="14">
        <f>'1-συμβολαια'!A7</f>
        <v>0</v>
      </c>
      <c r="B7" s="66"/>
      <c r="C7" s="115">
        <f>'1-συμβολαια'!B7</f>
        <v>0</v>
      </c>
      <c r="D7" s="20"/>
      <c r="E7" s="132">
        <f>'1-συμβολαια'!C7</f>
        <v>0</v>
      </c>
      <c r="F7" s="15"/>
      <c r="G7" s="16">
        <f>'4-πολλυπρ'!D7</f>
        <v>0</v>
      </c>
      <c r="H7" s="16">
        <f>'4-πολλυπρ'!I7</f>
        <v>0</v>
      </c>
      <c r="I7" s="21"/>
      <c r="J7" s="21">
        <f>'1-συμβολαια'!D7</f>
        <v>0</v>
      </c>
      <c r="K7" s="21"/>
      <c r="L7" s="28">
        <f>'11-χαρτόσ'!D7</f>
        <v>0</v>
      </c>
      <c r="M7" s="22"/>
      <c r="N7" s="18">
        <f>'14β-βιβλΕσΕκτ'!H7-P7</f>
        <v>0</v>
      </c>
      <c r="O7" s="17"/>
      <c r="P7" s="23">
        <f>'5-αντίγραφα'!K7</f>
        <v>0</v>
      </c>
      <c r="Q7" s="24"/>
      <c r="R7" s="25"/>
      <c r="S7" s="123"/>
      <c r="T7" s="123"/>
      <c r="U7" s="116"/>
      <c r="V7" s="26"/>
      <c r="W7" s="26"/>
      <c r="X7" s="26"/>
      <c r="Y7" s="26"/>
      <c r="Z7" s="26"/>
      <c r="AA7" s="26"/>
    </row>
    <row r="8" spans="1:27" s="19" customFormat="1">
      <c r="A8" s="14">
        <f>'1-συμβολαια'!A8</f>
        <v>0</v>
      </c>
      <c r="B8" s="66"/>
      <c r="C8" s="115">
        <f>'1-συμβολαια'!B8</f>
        <v>0</v>
      </c>
      <c r="D8" s="20"/>
      <c r="E8" s="132">
        <f>'1-συμβολαια'!C8</f>
        <v>0</v>
      </c>
      <c r="F8" s="15"/>
      <c r="G8" s="16">
        <f>'4-πολλυπρ'!D8</f>
        <v>0</v>
      </c>
      <c r="H8" s="16">
        <f>'4-πολλυπρ'!I8</f>
        <v>0</v>
      </c>
      <c r="I8" s="21"/>
      <c r="J8" s="21">
        <f>'1-συμβολαια'!D8</f>
        <v>0</v>
      </c>
      <c r="K8" s="21"/>
      <c r="L8" s="28">
        <f>'11-χαρτόσ'!D8</f>
        <v>0</v>
      </c>
      <c r="M8" s="22"/>
      <c r="N8" s="18">
        <f>'14β-βιβλΕσΕκτ'!H8-P8</f>
        <v>0</v>
      </c>
      <c r="O8" s="17"/>
      <c r="P8" s="23">
        <f>'5-αντίγραφα'!K8</f>
        <v>0</v>
      </c>
      <c r="Q8" s="24"/>
      <c r="R8" s="25"/>
      <c r="S8" s="123"/>
      <c r="T8" s="123"/>
      <c r="U8" s="116"/>
      <c r="V8" s="26"/>
      <c r="W8" s="26"/>
      <c r="X8" s="26"/>
      <c r="Y8" s="26"/>
      <c r="Z8" s="26"/>
      <c r="AA8" s="26"/>
    </row>
    <row r="9" spans="1:27" s="19" customFormat="1">
      <c r="A9" s="14">
        <f>'1-συμβολαια'!A9</f>
        <v>0</v>
      </c>
      <c r="B9" s="66"/>
      <c r="C9" s="115">
        <f>'1-συμβολαια'!B9</f>
        <v>0</v>
      </c>
      <c r="D9" s="20"/>
      <c r="E9" s="132">
        <f>'1-συμβολαια'!C9</f>
        <v>0</v>
      </c>
      <c r="F9" s="15"/>
      <c r="G9" s="16">
        <f>'4-πολλυπρ'!D9</f>
        <v>0</v>
      </c>
      <c r="H9" s="16">
        <f>'4-πολλυπρ'!I9</f>
        <v>0</v>
      </c>
      <c r="I9" s="21"/>
      <c r="J9" s="21">
        <f>'1-συμβολαια'!D9</f>
        <v>0</v>
      </c>
      <c r="K9" s="21"/>
      <c r="L9" s="28">
        <f>'11-χαρτόσ'!D9</f>
        <v>0</v>
      </c>
      <c r="M9" s="22"/>
      <c r="N9" s="18">
        <f>'14β-βιβλΕσΕκτ'!H9-P9</f>
        <v>0</v>
      </c>
      <c r="O9" s="17"/>
      <c r="P9" s="23">
        <f>'5-αντίγραφα'!K9</f>
        <v>0</v>
      </c>
      <c r="Q9" s="24"/>
      <c r="R9" s="25"/>
      <c r="S9" s="123"/>
      <c r="T9" s="123"/>
      <c r="U9" s="116"/>
      <c r="V9" s="26"/>
      <c r="W9" s="26"/>
      <c r="X9" s="26"/>
      <c r="Y9" s="26"/>
      <c r="Z9" s="26"/>
      <c r="AA9" s="26"/>
    </row>
    <row r="10" spans="1:27" s="19" customFormat="1">
      <c r="A10" s="14">
        <f>'1-συμβολαια'!A10</f>
        <v>0</v>
      </c>
      <c r="B10" s="66"/>
      <c r="C10" s="115">
        <f>'1-συμβολαια'!B10</f>
        <v>0</v>
      </c>
      <c r="D10" s="20"/>
      <c r="E10" s="132">
        <f>'1-συμβολαια'!C10</f>
        <v>0</v>
      </c>
      <c r="F10" s="15"/>
      <c r="G10" s="16">
        <f>'4-πολλυπρ'!D10</f>
        <v>0</v>
      </c>
      <c r="H10" s="16">
        <f>'4-πολλυπρ'!I10</f>
        <v>0</v>
      </c>
      <c r="I10" s="21"/>
      <c r="J10" s="21">
        <f>'1-συμβολαια'!D10</f>
        <v>0</v>
      </c>
      <c r="K10" s="21"/>
      <c r="L10" s="28">
        <f>'11-χαρτόσ'!D10</f>
        <v>0</v>
      </c>
      <c r="M10" s="22"/>
      <c r="N10" s="18">
        <f>'14β-βιβλΕσΕκτ'!H10-P10</f>
        <v>0</v>
      </c>
      <c r="O10" s="17"/>
      <c r="P10" s="23">
        <f>'5-αντίγραφα'!K10</f>
        <v>0</v>
      </c>
      <c r="Q10" s="24"/>
      <c r="R10" s="25"/>
      <c r="S10" s="123"/>
      <c r="T10" s="123"/>
      <c r="U10" s="116"/>
      <c r="V10" s="26"/>
      <c r="W10" s="26"/>
      <c r="X10" s="26"/>
      <c r="Y10" s="26"/>
      <c r="Z10" s="26"/>
      <c r="AA10" s="26"/>
    </row>
    <row r="11" spans="1:27" s="19" customFormat="1">
      <c r="A11" s="14">
        <f>'1-συμβολαια'!A11</f>
        <v>0</v>
      </c>
      <c r="B11" s="66"/>
      <c r="C11" s="115">
        <f>'1-συμβολαια'!B11</f>
        <v>0</v>
      </c>
      <c r="D11" s="20"/>
      <c r="E11" s="132">
        <f>'1-συμβολαια'!C11</f>
        <v>0</v>
      </c>
      <c r="F11" s="15"/>
      <c r="G11" s="16">
        <f>'4-πολλυπρ'!D11</f>
        <v>0</v>
      </c>
      <c r="H11" s="16">
        <f>'4-πολλυπρ'!I11</f>
        <v>0</v>
      </c>
      <c r="I11" s="21"/>
      <c r="J11" s="21">
        <f>'1-συμβολαια'!D11</f>
        <v>0</v>
      </c>
      <c r="K11" s="21"/>
      <c r="L11" s="28">
        <f>'11-χαρτόσ'!D11</f>
        <v>0</v>
      </c>
      <c r="M11" s="22"/>
      <c r="N11" s="18">
        <f>'14β-βιβλΕσΕκτ'!H11-P11</f>
        <v>0</v>
      </c>
      <c r="O11" s="17"/>
      <c r="P11" s="23">
        <f>'5-αντίγραφα'!K11</f>
        <v>0</v>
      </c>
      <c r="Q11" s="24"/>
      <c r="R11" s="25"/>
      <c r="S11" s="123"/>
      <c r="T11" s="123"/>
      <c r="U11" s="116"/>
      <c r="V11" s="26"/>
      <c r="W11" s="26"/>
      <c r="X11" s="26"/>
      <c r="Y11" s="26"/>
      <c r="Z11" s="26"/>
      <c r="AA11" s="26"/>
    </row>
    <row r="12" spans="1:27" s="19" customFormat="1">
      <c r="A12" s="14">
        <f>'1-συμβολαια'!A12</f>
        <v>0</v>
      </c>
      <c r="B12" s="66"/>
      <c r="C12" s="115">
        <f>'1-συμβολαια'!B12</f>
        <v>0</v>
      </c>
      <c r="D12" s="20"/>
      <c r="E12" s="132">
        <f>'1-συμβολαια'!C12</f>
        <v>0</v>
      </c>
      <c r="F12" s="15"/>
      <c r="G12" s="16">
        <f>'4-πολλυπρ'!D12</f>
        <v>0</v>
      </c>
      <c r="H12" s="16">
        <f>'4-πολλυπρ'!I12</f>
        <v>0</v>
      </c>
      <c r="I12" s="21"/>
      <c r="J12" s="21">
        <f>'1-συμβολαια'!D12</f>
        <v>0</v>
      </c>
      <c r="K12" s="21"/>
      <c r="L12" s="28">
        <f>'11-χαρτόσ'!D12</f>
        <v>0</v>
      </c>
      <c r="M12" s="22"/>
      <c r="N12" s="18">
        <f>'14β-βιβλΕσΕκτ'!H12-P12</f>
        <v>0</v>
      </c>
      <c r="O12" s="17"/>
      <c r="P12" s="23">
        <f>'5-αντίγραφα'!K12</f>
        <v>0</v>
      </c>
      <c r="Q12" s="24"/>
      <c r="R12" s="25"/>
      <c r="S12" s="123"/>
      <c r="T12" s="123"/>
      <c r="U12" s="116"/>
      <c r="V12" s="26"/>
      <c r="W12" s="26"/>
      <c r="X12" s="26"/>
      <c r="Y12" s="26"/>
      <c r="Z12" s="26"/>
      <c r="AA12" s="26"/>
    </row>
    <row r="13" spans="1:27" s="19" customFormat="1">
      <c r="A13" s="14">
        <f>'1-συμβολαια'!A13</f>
        <v>0</v>
      </c>
      <c r="B13" s="66"/>
      <c r="C13" s="115">
        <f>'1-συμβολαια'!B13</f>
        <v>0</v>
      </c>
      <c r="D13" s="20"/>
      <c r="E13" s="132">
        <f>'1-συμβολαια'!C13</f>
        <v>0</v>
      </c>
      <c r="F13" s="15"/>
      <c r="G13" s="16">
        <f>'4-πολλυπρ'!D13</f>
        <v>0</v>
      </c>
      <c r="H13" s="16">
        <f>'4-πολλυπρ'!I13</f>
        <v>0</v>
      </c>
      <c r="I13" s="21"/>
      <c r="J13" s="21">
        <f>'1-συμβολαια'!D13</f>
        <v>0</v>
      </c>
      <c r="K13" s="21"/>
      <c r="L13" s="28">
        <f>'11-χαρτόσ'!D13</f>
        <v>0</v>
      </c>
      <c r="M13" s="22"/>
      <c r="N13" s="18">
        <f>'14β-βιβλΕσΕκτ'!H13-P13</f>
        <v>0</v>
      </c>
      <c r="O13" s="17"/>
      <c r="P13" s="23">
        <f>'5-αντίγραφα'!K13</f>
        <v>0</v>
      </c>
      <c r="Q13" s="24"/>
      <c r="R13" s="25"/>
      <c r="S13" s="123"/>
      <c r="T13" s="123"/>
      <c r="U13" s="116"/>
      <c r="V13" s="26"/>
      <c r="W13" s="26"/>
      <c r="X13" s="26"/>
      <c r="Y13" s="26"/>
      <c r="Z13" s="26"/>
      <c r="AA13" s="26"/>
    </row>
    <row r="14" spans="1:27" s="19" customFormat="1">
      <c r="A14" s="14">
        <f>'1-συμβολαια'!A14</f>
        <v>0</v>
      </c>
      <c r="B14" s="66"/>
      <c r="C14" s="115">
        <f>'1-συμβολαια'!B14</f>
        <v>0</v>
      </c>
      <c r="D14" s="20"/>
      <c r="E14" s="132">
        <f>'1-συμβολαια'!C14</f>
        <v>0</v>
      </c>
      <c r="F14" s="15"/>
      <c r="G14" s="16">
        <f>'4-πολλυπρ'!D14</f>
        <v>0</v>
      </c>
      <c r="H14" s="16">
        <f>'4-πολλυπρ'!I14</f>
        <v>0</v>
      </c>
      <c r="I14" s="21"/>
      <c r="J14" s="21">
        <f>'1-συμβολαια'!D14</f>
        <v>0</v>
      </c>
      <c r="K14" s="21"/>
      <c r="L14" s="28">
        <f>'11-χαρτόσ'!D14</f>
        <v>0</v>
      </c>
      <c r="M14" s="22"/>
      <c r="N14" s="18">
        <f>'14β-βιβλΕσΕκτ'!H14-P14</f>
        <v>0</v>
      </c>
      <c r="O14" s="17"/>
      <c r="P14" s="23">
        <f>'5-αντίγραφα'!K14</f>
        <v>0</v>
      </c>
      <c r="Q14" s="24"/>
      <c r="R14" s="25"/>
      <c r="S14" s="123"/>
      <c r="T14" s="123"/>
      <c r="U14" s="116"/>
      <c r="V14" s="26"/>
      <c r="W14" s="26"/>
      <c r="X14" s="26"/>
      <c r="Y14" s="26"/>
      <c r="Z14" s="26"/>
      <c r="AA14" s="26"/>
    </row>
    <row r="15" spans="1:27" s="19" customFormat="1">
      <c r="A15" s="14">
        <f>'1-συμβολαια'!A15</f>
        <v>0</v>
      </c>
      <c r="B15" s="66"/>
      <c r="C15" s="115">
        <f>'1-συμβολαια'!B15</f>
        <v>0</v>
      </c>
      <c r="D15" s="20"/>
      <c r="E15" s="132">
        <f>'1-συμβολαια'!C15</f>
        <v>0</v>
      </c>
      <c r="F15" s="15"/>
      <c r="G15" s="16">
        <f>'4-πολλυπρ'!D15</f>
        <v>0</v>
      </c>
      <c r="H15" s="16">
        <f>'4-πολλυπρ'!I15</f>
        <v>0</v>
      </c>
      <c r="I15" s="21"/>
      <c r="J15" s="21">
        <f>'1-συμβολαια'!D15</f>
        <v>0</v>
      </c>
      <c r="K15" s="21"/>
      <c r="L15" s="28">
        <f>'11-χαρτόσ'!D15</f>
        <v>0</v>
      </c>
      <c r="M15" s="22"/>
      <c r="N15" s="18">
        <f>'14β-βιβλΕσΕκτ'!H15-P15</f>
        <v>0</v>
      </c>
      <c r="O15" s="17"/>
      <c r="P15" s="23">
        <f>'5-αντίγραφα'!K15</f>
        <v>0</v>
      </c>
      <c r="Q15" s="24"/>
      <c r="R15" s="25"/>
      <c r="S15" s="123"/>
      <c r="T15" s="123"/>
      <c r="U15" s="116"/>
      <c r="V15" s="26"/>
      <c r="W15" s="26"/>
      <c r="X15" s="26"/>
      <c r="Y15" s="26"/>
      <c r="Z15" s="26"/>
      <c r="AA15" s="26"/>
    </row>
    <row r="16" spans="1:27" s="19" customFormat="1">
      <c r="A16" s="14">
        <f>'1-συμβολαια'!A16</f>
        <v>0</v>
      </c>
      <c r="B16" s="66"/>
      <c r="C16" s="115">
        <f>'1-συμβολαια'!B16</f>
        <v>0</v>
      </c>
      <c r="D16" s="20"/>
      <c r="E16" s="132">
        <f>'1-συμβολαια'!C16</f>
        <v>0</v>
      </c>
      <c r="F16" s="15"/>
      <c r="G16" s="16">
        <f>'4-πολλυπρ'!D16</f>
        <v>0</v>
      </c>
      <c r="H16" s="16">
        <f>'4-πολλυπρ'!I16</f>
        <v>0</v>
      </c>
      <c r="I16" s="21"/>
      <c r="J16" s="21">
        <f>'1-συμβολαια'!D16</f>
        <v>0</v>
      </c>
      <c r="K16" s="21"/>
      <c r="L16" s="28">
        <f>'11-χαρτόσ'!D16</f>
        <v>0</v>
      </c>
      <c r="M16" s="22"/>
      <c r="N16" s="18">
        <f>'14β-βιβλΕσΕκτ'!H16-P16</f>
        <v>0</v>
      </c>
      <c r="O16" s="17"/>
      <c r="P16" s="23">
        <f>'5-αντίγραφα'!K16</f>
        <v>0</v>
      </c>
      <c r="Q16" s="24"/>
      <c r="R16" s="25"/>
      <c r="S16" s="123"/>
      <c r="T16" s="123"/>
      <c r="U16" s="116"/>
      <c r="V16" s="26"/>
      <c r="W16" s="26"/>
      <c r="X16" s="26"/>
      <c r="Y16" s="26"/>
      <c r="Z16" s="26"/>
      <c r="AA16" s="26"/>
    </row>
    <row r="17" spans="1:27" s="19" customFormat="1">
      <c r="A17" s="14">
        <f>'1-συμβολαια'!A17</f>
        <v>0</v>
      </c>
      <c r="B17" s="66"/>
      <c r="C17" s="115">
        <f>'1-συμβολαια'!B17</f>
        <v>0</v>
      </c>
      <c r="D17" s="20"/>
      <c r="E17" s="132">
        <f>'1-συμβολαια'!C17</f>
        <v>0</v>
      </c>
      <c r="F17" s="15"/>
      <c r="G17" s="16">
        <f>'4-πολλυπρ'!D17</f>
        <v>0</v>
      </c>
      <c r="H17" s="16">
        <f>'4-πολλυπρ'!I17</f>
        <v>0</v>
      </c>
      <c r="I17" s="21"/>
      <c r="J17" s="21">
        <f>'1-συμβολαια'!D17</f>
        <v>0</v>
      </c>
      <c r="K17" s="21"/>
      <c r="L17" s="28">
        <f>'11-χαρτόσ'!D17</f>
        <v>0</v>
      </c>
      <c r="M17" s="22"/>
      <c r="N17" s="18">
        <f>'14β-βιβλΕσΕκτ'!H17-P17</f>
        <v>0</v>
      </c>
      <c r="O17" s="17"/>
      <c r="P17" s="23">
        <f>'5-αντίγραφα'!K17</f>
        <v>0</v>
      </c>
      <c r="Q17" s="24"/>
      <c r="R17" s="25"/>
      <c r="S17" s="123"/>
      <c r="T17" s="123"/>
      <c r="U17" s="116"/>
      <c r="V17" s="26"/>
      <c r="W17" s="26"/>
      <c r="X17" s="26"/>
      <c r="Y17" s="26"/>
      <c r="Z17" s="26"/>
      <c r="AA17" s="26"/>
    </row>
    <row r="18" spans="1:27" s="19" customFormat="1">
      <c r="A18" s="14">
        <f>'1-συμβολαια'!A18</f>
        <v>0</v>
      </c>
      <c r="B18" s="66"/>
      <c r="C18" s="115">
        <f>'1-συμβολαια'!B18</f>
        <v>0</v>
      </c>
      <c r="D18" s="20"/>
      <c r="E18" s="132">
        <f>'1-συμβολαια'!C18</f>
        <v>0</v>
      </c>
      <c r="F18" s="15"/>
      <c r="G18" s="16">
        <f>'4-πολλυπρ'!D18</f>
        <v>0</v>
      </c>
      <c r="H18" s="16">
        <f>'4-πολλυπρ'!I18</f>
        <v>0</v>
      </c>
      <c r="I18" s="21"/>
      <c r="J18" s="21">
        <f>'1-συμβολαια'!D18</f>
        <v>0</v>
      </c>
      <c r="K18" s="21"/>
      <c r="L18" s="28">
        <f>'11-χαρτόσ'!D18</f>
        <v>0</v>
      </c>
      <c r="M18" s="22"/>
      <c r="N18" s="18">
        <f>'14β-βιβλΕσΕκτ'!H18-P18</f>
        <v>0</v>
      </c>
      <c r="O18" s="17"/>
      <c r="P18" s="23">
        <f>'5-αντίγραφα'!K18</f>
        <v>0</v>
      </c>
      <c r="Q18" s="24"/>
      <c r="R18" s="25"/>
      <c r="S18" s="123"/>
      <c r="T18" s="123"/>
      <c r="U18" s="116"/>
      <c r="V18" s="26"/>
      <c r="W18" s="26"/>
      <c r="X18" s="26"/>
      <c r="Y18" s="26"/>
      <c r="Z18" s="26"/>
      <c r="AA18" s="26"/>
    </row>
    <row r="19" spans="1:27" s="19" customFormat="1">
      <c r="A19" s="14">
        <f>'1-συμβολαια'!A19</f>
        <v>0</v>
      </c>
      <c r="B19" s="66"/>
      <c r="C19" s="115">
        <f>'1-συμβολαια'!B19</f>
        <v>0</v>
      </c>
      <c r="D19" s="20"/>
      <c r="E19" s="132">
        <f>'1-συμβολαια'!C19</f>
        <v>0</v>
      </c>
      <c r="F19" s="15"/>
      <c r="G19" s="16">
        <f>'4-πολλυπρ'!D19</f>
        <v>0</v>
      </c>
      <c r="H19" s="16">
        <f>'4-πολλυπρ'!I19</f>
        <v>0</v>
      </c>
      <c r="I19" s="21"/>
      <c r="J19" s="21">
        <f>'1-συμβολαια'!D19</f>
        <v>0</v>
      </c>
      <c r="K19" s="21"/>
      <c r="L19" s="28">
        <f>'11-χαρτόσ'!D19</f>
        <v>0</v>
      </c>
      <c r="M19" s="22"/>
      <c r="N19" s="18">
        <f>'14β-βιβλΕσΕκτ'!H19-P19</f>
        <v>0</v>
      </c>
      <c r="O19" s="17"/>
      <c r="P19" s="23">
        <f>'5-αντίγραφα'!K19</f>
        <v>0</v>
      </c>
      <c r="Q19" s="24"/>
      <c r="R19" s="25"/>
      <c r="S19" s="123"/>
      <c r="T19" s="123"/>
      <c r="U19" s="116"/>
      <c r="V19" s="26"/>
      <c r="W19" s="26"/>
      <c r="X19" s="26"/>
      <c r="Y19" s="26"/>
      <c r="Z19" s="26"/>
      <c r="AA19" s="26"/>
    </row>
    <row r="20" spans="1:27" s="19" customFormat="1">
      <c r="A20" s="14">
        <f>'1-συμβολαια'!A20</f>
        <v>0</v>
      </c>
      <c r="B20" s="66"/>
      <c r="C20" s="115">
        <f>'1-συμβολαια'!B20</f>
        <v>0</v>
      </c>
      <c r="D20" s="20"/>
      <c r="E20" s="132">
        <f>'1-συμβολαια'!C20</f>
        <v>0</v>
      </c>
      <c r="F20" s="15"/>
      <c r="G20" s="16">
        <f>'4-πολλυπρ'!D20</f>
        <v>0</v>
      </c>
      <c r="H20" s="16">
        <f>'4-πολλυπρ'!I20</f>
        <v>0</v>
      </c>
      <c r="I20" s="21"/>
      <c r="J20" s="21">
        <f>'1-συμβολαια'!D20</f>
        <v>0</v>
      </c>
      <c r="K20" s="21"/>
      <c r="L20" s="28">
        <f>'11-χαρτόσ'!D20</f>
        <v>0</v>
      </c>
      <c r="M20" s="22"/>
      <c r="N20" s="18">
        <f>'14β-βιβλΕσΕκτ'!H20-P20</f>
        <v>0</v>
      </c>
      <c r="O20" s="17"/>
      <c r="P20" s="23">
        <f>'5-αντίγραφα'!K20</f>
        <v>0</v>
      </c>
      <c r="Q20" s="24"/>
      <c r="R20" s="25"/>
      <c r="S20" s="123"/>
      <c r="T20" s="123"/>
      <c r="U20" s="116"/>
      <c r="V20" s="26"/>
      <c r="W20" s="26"/>
      <c r="X20" s="26"/>
      <c r="Y20" s="26"/>
      <c r="Z20" s="26"/>
      <c r="AA20" s="26"/>
    </row>
    <row r="21" spans="1:27" s="19" customFormat="1">
      <c r="A21" s="14">
        <f>'1-συμβολαια'!A21</f>
        <v>0</v>
      </c>
      <c r="B21" s="66"/>
      <c r="C21" s="115">
        <f>'1-συμβολαια'!B21</f>
        <v>0</v>
      </c>
      <c r="D21" s="20"/>
      <c r="E21" s="132">
        <f>'1-συμβολαια'!C21</f>
        <v>0</v>
      </c>
      <c r="F21" s="15"/>
      <c r="G21" s="16">
        <f>'4-πολλυπρ'!D21</f>
        <v>0</v>
      </c>
      <c r="H21" s="16">
        <f>'4-πολλυπρ'!I21</f>
        <v>0</v>
      </c>
      <c r="I21" s="21"/>
      <c r="J21" s="21">
        <f>'1-συμβολαια'!D21</f>
        <v>0</v>
      </c>
      <c r="K21" s="21"/>
      <c r="L21" s="28">
        <f>'11-χαρτόσ'!D21</f>
        <v>0</v>
      </c>
      <c r="M21" s="22"/>
      <c r="N21" s="18">
        <f>'14β-βιβλΕσΕκτ'!H21-P21</f>
        <v>0</v>
      </c>
      <c r="O21" s="17"/>
      <c r="P21" s="23">
        <f>'5-αντίγραφα'!K21</f>
        <v>0</v>
      </c>
      <c r="Q21" s="24"/>
      <c r="R21" s="25"/>
      <c r="S21" s="123"/>
      <c r="T21" s="123"/>
      <c r="U21" s="116"/>
      <c r="V21" s="26"/>
      <c r="W21" s="26"/>
      <c r="X21" s="26"/>
      <c r="Y21" s="26"/>
      <c r="Z21" s="26"/>
      <c r="AA21" s="26"/>
    </row>
    <row r="22" spans="1:27" s="19" customFormat="1">
      <c r="A22" s="14">
        <f>'1-συμβολαια'!A22</f>
        <v>0</v>
      </c>
      <c r="B22" s="66"/>
      <c r="C22" s="115">
        <f>'1-συμβολαια'!B22</f>
        <v>0</v>
      </c>
      <c r="D22" s="20"/>
      <c r="E22" s="132">
        <f>'1-συμβολαια'!C22</f>
        <v>0</v>
      </c>
      <c r="F22" s="15"/>
      <c r="G22" s="16">
        <f>'4-πολλυπρ'!D22</f>
        <v>0</v>
      </c>
      <c r="H22" s="16">
        <f>'4-πολλυπρ'!I22</f>
        <v>0</v>
      </c>
      <c r="I22" s="21"/>
      <c r="J22" s="21">
        <f>'1-συμβολαια'!D22</f>
        <v>0</v>
      </c>
      <c r="K22" s="21"/>
      <c r="L22" s="28">
        <f>'11-χαρτόσ'!D22</f>
        <v>0</v>
      </c>
      <c r="M22" s="22"/>
      <c r="N22" s="18">
        <f>'14β-βιβλΕσΕκτ'!H22-P22</f>
        <v>0</v>
      </c>
      <c r="O22" s="17"/>
      <c r="P22" s="23">
        <f>'5-αντίγραφα'!K22</f>
        <v>0</v>
      </c>
      <c r="Q22" s="24"/>
      <c r="R22" s="25"/>
      <c r="S22" s="123"/>
      <c r="T22" s="123"/>
      <c r="U22" s="116"/>
      <c r="V22" s="26"/>
      <c r="W22" s="26"/>
      <c r="X22" s="26"/>
      <c r="Y22" s="26"/>
      <c r="Z22" s="26"/>
      <c r="AA22" s="26"/>
    </row>
    <row r="23" spans="1:27" s="19" customFormat="1">
      <c r="A23" s="14">
        <f>'1-συμβολαια'!A23</f>
        <v>0</v>
      </c>
      <c r="B23" s="66"/>
      <c r="C23" s="115">
        <f>'1-συμβολαια'!B23</f>
        <v>0</v>
      </c>
      <c r="D23" s="20"/>
      <c r="E23" s="132">
        <f>'1-συμβολαια'!C23</f>
        <v>0</v>
      </c>
      <c r="F23" s="15"/>
      <c r="G23" s="16">
        <f>'4-πολλυπρ'!D23</f>
        <v>0</v>
      </c>
      <c r="H23" s="16">
        <f>'4-πολλυπρ'!I23</f>
        <v>0</v>
      </c>
      <c r="I23" s="21"/>
      <c r="J23" s="21">
        <f>'1-συμβολαια'!D23</f>
        <v>0</v>
      </c>
      <c r="K23" s="21"/>
      <c r="L23" s="28">
        <f>'11-χαρτόσ'!D23</f>
        <v>0</v>
      </c>
      <c r="M23" s="22"/>
      <c r="N23" s="18">
        <f>'14β-βιβλΕσΕκτ'!H23-P23</f>
        <v>0</v>
      </c>
      <c r="O23" s="17"/>
      <c r="P23" s="23">
        <f>'5-αντίγραφα'!K23</f>
        <v>0</v>
      </c>
      <c r="Q23" s="24"/>
      <c r="R23" s="25"/>
      <c r="S23" s="123"/>
      <c r="T23" s="123"/>
      <c r="U23" s="116"/>
      <c r="V23" s="26"/>
      <c r="W23" s="26"/>
      <c r="X23" s="26"/>
      <c r="Y23" s="26"/>
      <c r="Z23" s="26"/>
      <c r="AA23" s="26"/>
    </row>
    <row r="24" spans="1:27" s="19" customFormat="1">
      <c r="A24" s="14">
        <f>'1-συμβολαια'!A24</f>
        <v>0</v>
      </c>
      <c r="B24" s="66"/>
      <c r="C24" s="115">
        <f>'1-συμβολαια'!B24</f>
        <v>0</v>
      </c>
      <c r="D24" s="20"/>
      <c r="E24" s="132">
        <f>'1-συμβολαια'!C24</f>
        <v>0</v>
      </c>
      <c r="F24" s="15"/>
      <c r="G24" s="16">
        <f>'4-πολλυπρ'!D24</f>
        <v>0</v>
      </c>
      <c r="H24" s="16">
        <f>'4-πολλυπρ'!I24</f>
        <v>0</v>
      </c>
      <c r="I24" s="21"/>
      <c r="J24" s="21">
        <f>'1-συμβολαια'!D24</f>
        <v>0</v>
      </c>
      <c r="K24" s="21"/>
      <c r="L24" s="28">
        <f>'11-χαρτόσ'!D24</f>
        <v>0</v>
      </c>
      <c r="M24" s="22"/>
      <c r="N24" s="18">
        <f>'14β-βιβλΕσΕκτ'!H24-P24</f>
        <v>0</v>
      </c>
      <c r="O24" s="17"/>
      <c r="P24" s="23">
        <f>'5-αντίγραφα'!K24</f>
        <v>0</v>
      </c>
      <c r="Q24" s="24"/>
      <c r="R24" s="25"/>
      <c r="S24" s="123"/>
      <c r="T24" s="123"/>
      <c r="U24" s="116"/>
      <c r="V24" s="26"/>
      <c r="W24" s="26"/>
      <c r="X24" s="26"/>
      <c r="Y24" s="26"/>
      <c r="Z24" s="26"/>
      <c r="AA24" s="26"/>
    </row>
    <row r="25" spans="1:27" s="19" customFormat="1">
      <c r="A25" s="14">
        <f>'1-συμβολαια'!A25</f>
        <v>0</v>
      </c>
      <c r="B25" s="66"/>
      <c r="C25" s="115">
        <f>'1-συμβολαια'!B25</f>
        <v>0</v>
      </c>
      <c r="D25" s="20"/>
      <c r="E25" s="132">
        <f>'1-συμβολαια'!C25</f>
        <v>0</v>
      </c>
      <c r="F25" s="15"/>
      <c r="G25" s="16">
        <f>'4-πολλυπρ'!D25</f>
        <v>0</v>
      </c>
      <c r="H25" s="16">
        <f>'4-πολλυπρ'!I25</f>
        <v>0</v>
      </c>
      <c r="I25" s="21"/>
      <c r="J25" s="21">
        <f>'1-συμβολαια'!D25</f>
        <v>0</v>
      </c>
      <c r="K25" s="21"/>
      <c r="L25" s="28">
        <f>'11-χαρτόσ'!D25</f>
        <v>0</v>
      </c>
      <c r="M25" s="22"/>
      <c r="N25" s="18">
        <f>'14β-βιβλΕσΕκτ'!H25-P25</f>
        <v>0</v>
      </c>
      <c r="O25" s="17"/>
      <c r="P25" s="23">
        <f>'5-αντίγραφα'!K25</f>
        <v>0</v>
      </c>
      <c r="Q25" s="24"/>
      <c r="R25" s="25"/>
      <c r="S25" s="123"/>
      <c r="T25" s="123"/>
      <c r="U25" s="116"/>
      <c r="V25" s="26"/>
      <c r="W25" s="26"/>
      <c r="X25" s="26"/>
      <c r="Y25" s="26"/>
      <c r="Z25" s="26"/>
      <c r="AA25" s="26"/>
    </row>
    <row r="26" spans="1:27" s="19" customFormat="1">
      <c r="A26" s="14">
        <f>'1-συμβολαια'!A26</f>
        <v>0</v>
      </c>
      <c r="B26" s="66"/>
      <c r="C26" s="115">
        <f>'1-συμβολαια'!B26</f>
        <v>0</v>
      </c>
      <c r="D26" s="20"/>
      <c r="E26" s="132">
        <f>'1-συμβολαια'!C26</f>
        <v>0</v>
      </c>
      <c r="F26" s="15"/>
      <c r="G26" s="16">
        <f>'4-πολλυπρ'!D26</f>
        <v>0</v>
      </c>
      <c r="H26" s="16">
        <f>'4-πολλυπρ'!I26</f>
        <v>0</v>
      </c>
      <c r="I26" s="21"/>
      <c r="J26" s="21">
        <f>'1-συμβολαια'!D26</f>
        <v>0</v>
      </c>
      <c r="K26" s="21"/>
      <c r="L26" s="28">
        <f>'11-χαρτόσ'!D26</f>
        <v>0</v>
      </c>
      <c r="M26" s="22"/>
      <c r="N26" s="18">
        <f>'14β-βιβλΕσΕκτ'!H26-P26</f>
        <v>0</v>
      </c>
      <c r="O26" s="17"/>
      <c r="P26" s="23">
        <f>'5-αντίγραφα'!K26</f>
        <v>0</v>
      </c>
      <c r="Q26" s="24"/>
      <c r="R26" s="25"/>
      <c r="S26" s="123"/>
      <c r="T26" s="123"/>
      <c r="U26" s="116"/>
      <c r="V26" s="26"/>
      <c r="W26" s="26"/>
      <c r="X26" s="26"/>
      <c r="Y26" s="26"/>
      <c r="Z26" s="26"/>
      <c r="AA26" s="26"/>
    </row>
    <row r="27" spans="1:27" s="19" customFormat="1">
      <c r="A27" s="14">
        <f>'1-συμβολαια'!A27</f>
        <v>0</v>
      </c>
      <c r="B27" s="66"/>
      <c r="C27" s="115">
        <f>'1-συμβολαια'!B27</f>
        <v>0</v>
      </c>
      <c r="D27" s="20"/>
      <c r="E27" s="132">
        <f>'1-συμβολαια'!C27</f>
        <v>0</v>
      </c>
      <c r="F27" s="15"/>
      <c r="G27" s="16">
        <f>'4-πολλυπρ'!D27</f>
        <v>0</v>
      </c>
      <c r="H27" s="16">
        <f>'4-πολλυπρ'!I27</f>
        <v>0</v>
      </c>
      <c r="I27" s="21"/>
      <c r="J27" s="21">
        <f>'1-συμβολαια'!D27</f>
        <v>0</v>
      </c>
      <c r="K27" s="21"/>
      <c r="L27" s="28">
        <f>'11-χαρτόσ'!D27</f>
        <v>0</v>
      </c>
      <c r="M27" s="22"/>
      <c r="N27" s="18">
        <f>'14β-βιβλΕσΕκτ'!H27-P27</f>
        <v>0</v>
      </c>
      <c r="O27" s="17"/>
      <c r="P27" s="23">
        <f>'5-αντίγραφα'!K27</f>
        <v>0</v>
      </c>
      <c r="Q27" s="24"/>
      <c r="R27" s="25"/>
      <c r="S27" s="123"/>
      <c r="T27" s="123"/>
      <c r="U27" s="116"/>
      <c r="V27" s="26"/>
      <c r="W27" s="26"/>
      <c r="X27" s="26"/>
      <c r="Y27" s="26"/>
      <c r="Z27" s="26"/>
      <c r="AA27" s="26"/>
    </row>
    <row r="28" spans="1:27" s="19" customFormat="1">
      <c r="A28" s="14">
        <f>'1-συμβολαια'!A28</f>
        <v>0</v>
      </c>
      <c r="B28" s="66"/>
      <c r="C28" s="115">
        <f>'1-συμβολαια'!B28</f>
        <v>0</v>
      </c>
      <c r="D28" s="20"/>
      <c r="E28" s="132">
        <f>'1-συμβολαια'!C28</f>
        <v>0</v>
      </c>
      <c r="F28" s="15"/>
      <c r="G28" s="16">
        <f>'4-πολλυπρ'!D28</f>
        <v>0</v>
      </c>
      <c r="H28" s="16">
        <f>'4-πολλυπρ'!I28</f>
        <v>0</v>
      </c>
      <c r="I28" s="21"/>
      <c r="J28" s="21">
        <f>'1-συμβολαια'!D28</f>
        <v>0</v>
      </c>
      <c r="K28" s="21"/>
      <c r="L28" s="28">
        <f>'11-χαρτόσ'!D28</f>
        <v>0</v>
      </c>
      <c r="M28" s="22"/>
      <c r="N28" s="18">
        <f>'14β-βιβλΕσΕκτ'!H28-P28</f>
        <v>0</v>
      </c>
      <c r="O28" s="17"/>
      <c r="P28" s="23">
        <f>'5-αντίγραφα'!K28</f>
        <v>0</v>
      </c>
      <c r="Q28" s="24"/>
      <c r="R28" s="25"/>
      <c r="S28" s="123"/>
      <c r="T28" s="123"/>
      <c r="U28" s="116"/>
      <c r="V28" s="26"/>
      <c r="W28" s="26"/>
      <c r="X28" s="26"/>
      <c r="Y28" s="26"/>
      <c r="Z28" s="26"/>
      <c r="AA28" s="26"/>
    </row>
    <row r="29" spans="1:27" s="19" customFormat="1">
      <c r="A29" s="14">
        <f>'1-συμβολαια'!A29</f>
        <v>0</v>
      </c>
      <c r="B29" s="66"/>
      <c r="C29" s="115">
        <f>'1-συμβολαια'!B29</f>
        <v>0</v>
      </c>
      <c r="D29" s="20"/>
      <c r="E29" s="132">
        <f>'1-συμβολαια'!C29</f>
        <v>0</v>
      </c>
      <c r="F29" s="15"/>
      <c r="G29" s="16">
        <f>'4-πολλυπρ'!D29</f>
        <v>0</v>
      </c>
      <c r="H29" s="16">
        <f>'4-πολλυπρ'!I29</f>
        <v>0</v>
      </c>
      <c r="I29" s="21"/>
      <c r="J29" s="21">
        <f>'1-συμβολαια'!D29</f>
        <v>0</v>
      </c>
      <c r="K29" s="21"/>
      <c r="L29" s="28">
        <f>'11-χαρτόσ'!D29</f>
        <v>0</v>
      </c>
      <c r="M29" s="22"/>
      <c r="N29" s="18">
        <f>'14β-βιβλΕσΕκτ'!H29-P29</f>
        <v>0</v>
      </c>
      <c r="O29" s="17"/>
      <c r="P29" s="23">
        <f>'5-αντίγραφα'!K29</f>
        <v>0</v>
      </c>
      <c r="Q29" s="24"/>
      <c r="R29" s="25"/>
      <c r="S29" s="123"/>
      <c r="T29" s="123"/>
      <c r="U29" s="116"/>
      <c r="V29" s="26"/>
      <c r="W29" s="26"/>
      <c r="X29" s="26"/>
      <c r="Y29" s="26"/>
      <c r="Z29" s="26"/>
      <c r="AA29" s="26"/>
    </row>
    <row r="30" spans="1:27" s="19" customFormat="1">
      <c r="A30" s="14">
        <f>'1-συμβολαια'!A30</f>
        <v>0</v>
      </c>
      <c r="B30" s="66"/>
      <c r="C30" s="115">
        <f>'1-συμβολαια'!B30</f>
        <v>0</v>
      </c>
      <c r="D30" s="20"/>
      <c r="E30" s="132">
        <f>'1-συμβολαια'!C30</f>
        <v>0</v>
      </c>
      <c r="F30" s="15"/>
      <c r="G30" s="16">
        <f>'4-πολλυπρ'!D30</f>
        <v>0</v>
      </c>
      <c r="H30" s="16">
        <f>'4-πολλυπρ'!I30</f>
        <v>0</v>
      </c>
      <c r="I30" s="21"/>
      <c r="J30" s="21">
        <f>'1-συμβολαια'!D30</f>
        <v>0</v>
      </c>
      <c r="K30" s="21"/>
      <c r="L30" s="28">
        <f>'11-χαρτόσ'!D30</f>
        <v>0</v>
      </c>
      <c r="M30" s="22"/>
      <c r="N30" s="18">
        <f>'14β-βιβλΕσΕκτ'!H30-P30</f>
        <v>0</v>
      </c>
      <c r="O30" s="17"/>
      <c r="P30" s="23">
        <f>'5-αντίγραφα'!K30</f>
        <v>0</v>
      </c>
      <c r="Q30" s="24"/>
      <c r="R30" s="25"/>
      <c r="S30" s="123"/>
      <c r="T30" s="123"/>
      <c r="U30" s="116"/>
      <c r="V30" s="26"/>
      <c r="W30" s="26"/>
      <c r="X30" s="26"/>
      <c r="Y30" s="26"/>
      <c r="Z30" s="26"/>
      <c r="AA30" s="26"/>
    </row>
    <row r="31" spans="1:27" s="19" customFormat="1">
      <c r="A31" s="14">
        <f>'1-συμβολαια'!A31</f>
        <v>0</v>
      </c>
      <c r="B31" s="66"/>
      <c r="C31" s="115">
        <f>'1-συμβολαια'!B31</f>
        <v>0</v>
      </c>
      <c r="D31" s="20"/>
      <c r="E31" s="132">
        <f>'1-συμβολαια'!C31</f>
        <v>0</v>
      </c>
      <c r="F31" s="15"/>
      <c r="G31" s="16">
        <f>'4-πολλυπρ'!D31</f>
        <v>0</v>
      </c>
      <c r="H31" s="16">
        <f>'4-πολλυπρ'!I31</f>
        <v>0</v>
      </c>
      <c r="I31" s="21"/>
      <c r="J31" s="21">
        <f>'1-συμβολαια'!D31</f>
        <v>0</v>
      </c>
      <c r="K31" s="21"/>
      <c r="L31" s="28">
        <f>'11-χαρτόσ'!D31</f>
        <v>0</v>
      </c>
      <c r="M31" s="22"/>
      <c r="N31" s="18">
        <f>'14β-βιβλΕσΕκτ'!H31-P31</f>
        <v>0</v>
      </c>
      <c r="O31" s="17"/>
      <c r="P31" s="23">
        <f>'5-αντίγραφα'!K31</f>
        <v>0</v>
      </c>
      <c r="Q31" s="24"/>
      <c r="R31" s="25"/>
      <c r="S31" s="123"/>
      <c r="T31" s="123"/>
      <c r="U31" s="116"/>
      <c r="V31" s="26"/>
      <c r="W31" s="26"/>
      <c r="X31" s="26"/>
      <c r="Y31" s="26"/>
      <c r="Z31" s="26"/>
      <c r="AA31" s="26"/>
    </row>
    <row r="32" spans="1:27" s="19" customFormat="1">
      <c r="A32" s="14">
        <f>'1-συμβολαια'!A32</f>
        <v>0</v>
      </c>
      <c r="B32" s="66"/>
      <c r="C32" s="115">
        <f>'1-συμβολαια'!B32</f>
        <v>0</v>
      </c>
      <c r="D32" s="20"/>
      <c r="E32" s="132">
        <f>'1-συμβολαια'!C32</f>
        <v>0</v>
      </c>
      <c r="F32" s="15"/>
      <c r="G32" s="16">
        <f>'4-πολλυπρ'!D32</f>
        <v>0</v>
      </c>
      <c r="H32" s="16">
        <f>'4-πολλυπρ'!I32</f>
        <v>0</v>
      </c>
      <c r="I32" s="21"/>
      <c r="J32" s="21">
        <f>'1-συμβολαια'!D32</f>
        <v>0</v>
      </c>
      <c r="K32" s="21"/>
      <c r="L32" s="28">
        <f>'11-χαρτόσ'!D32</f>
        <v>0</v>
      </c>
      <c r="M32" s="22"/>
      <c r="N32" s="18">
        <f>'14β-βιβλΕσΕκτ'!H32-P32</f>
        <v>0</v>
      </c>
      <c r="O32" s="17"/>
      <c r="P32" s="23">
        <f>'5-αντίγραφα'!K32</f>
        <v>0</v>
      </c>
      <c r="Q32" s="24"/>
      <c r="R32" s="25"/>
      <c r="S32" s="123"/>
      <c r="T32" s="123"/>
      <c r="U32" s="116"/>
      <c r="V32" s="26"/>
      <c r="W32" s="26"/>
      <c r="X32" s="26"/>
      <c r="Y32" s="26"/>
      <c r="Z32" s="26"/>
      <c r="AA32" s="26"/>
    </row>
    <row r="33" spans="1:27" s="19" customFormat="1">
      <c r="A33" s="14">
        <f>'1-συμβολαια'!A33</f>
        <v>0</v>
      </c>
      <c r="B33" s="66"/>
      <c r="C33" s="115">
        <f>'1-συμβολαια'!B33</f>
        <v>0</v>
      </c>
      <c r="D33" s="20"/>
      <c r="E33" s="132">
        <f>'1-συμβολαια'!C33</f>
        <v>0</v>
      </c>
      <c r="F33" s="15"/>
      <c r="G33" s="16">
        <f>'4-πολλυπρ'!D33</f>
        <v>0</v>
      </c>
      <c r="H33" s="16">
        <f>'4-πολλυπρ'!I33</f>
        <v>0</v>
      </c>
      <c r="I33" s="21"/>
      <c r="J33" s="21">
        <f>'1-συμβολαια'!D33</f>
        <v>0</v>
      </c>
      <c r="K33" s="21"/>
      <c r="L33" s="28">
        <f>'11-χαρτόσ'!D33</f>
        <v>0</v>
      </c>
      <c r="M33" s="22"/>
      <c r="N33" s="18">
        <f>'14β-βιβλΕσΕκτ'!H33-P33</f>
        <v>0</v>
      </c>
      <c r="O33" s="17"/>
      <c r="P33" s="23">
        <f>'5-αντίγραφα'!K33</f>
        <v>0</v>
      </c>
      <c r="Q33" s="24"/>
      <c r="R33" s="25"/>
      <c r="S33" s="123"/>
      <c r="T33" s="123"/>
      <c r="U33" s="116"/>
      <c r="V33" s="26"/>
      <c r="W33" s="26"/>
      <c r="X33" s="26"/>
      <c r="Y33" s="26"/>
      <c r="Z33" s="26"/>
      <c r="AA33" s="26"/>
    </row>
    <row r="34" spans="1:27" s="19" customFormat="1">
      <c r="A34" s="14">
        <f>'1-συμβολαια'!A34</f>
        <v>0</v>
      </c>
      <c r="B34" s="66"/>
      <c r="C34" s="115">
        <f>'1-συμβολαια'!B34</f>
        <v>0</v>
      </c>
      <c r="D34" s="20"/>
      <c r="E34" s="132">
        <f>'1-συμβολαια'!C34</f>
        <v>0</v>
      </c>
      <c r="F34" s="15"/>
      <c r="G34" s="16">
        <f>'4-πολλυπρ'!D34</f>
        <v>0</v>
      </c>
      <c r="H34" s="16">
        <f>'4-πολλυπρ'!I34</f>
        <v>0</v>
      </c>
      <c r="I34" s="21"/>
      <c r="J34" s="21">
        <f>'1-συμβολαια'!D34</f>
        <v>0</v>
      </c>
      <c r="K34" s="21"/>
      <c r="L34" s="28">
        <f>'11-χαρτόσ'!D34</f>
        <v>0</v>
      </c>
      <c r="M34" s="22"/>
      <c r="N34" s="18">
        <f>'14β-βιβλΕσΕκτ'!H34-P34</f>
        <v>0</v>
      </c>
      <c r="O34" s="17"/>
      <c r="P34" s="23">
        <f>'5-αντίγραφα'!K34</f>
        <v>0</v>
      </c>
      <c r="Q34" s="24"/>
      <c r="R34" s="25"/>
      <c r="S34" s="123"/>
      <c r="T34" s="123"/>
      <c r="U34" s="116"/>
      <c r="V34" s="26"/>
      <c r="W34" s="26"/>
      <c r="X34" s="26"/>
      <c r="Y34" s="26"/>
      <c r="Z34" s="26"/>
      <c r="AA34" s="26"/>
    </row>
    <row r="35" spans="1:27" s="19" customFormat="1">
      <c r="A35" s="14">
        <f>'1-συμβολαια'!A35</f>
        <v>0</v>
      </c>
      <c r="B35" s="66"/>
      <c r="C35" s="115">
        <f>'1-συμβολαια'!B35</f>
        <v>0</v>
      </c>
      <c r="D35" s="20"/>
      <c r="E35" s="132">
        <f>'1-συμβολαια'!C35</f>
        <v>0</v>
      </c>
      <c r="F35" s="15"/>
      <c r="G35" s="16">
        <f>'4-πολλυπρ'!D35</f>
        <v>0</v>
      </c>
      <c r="H35" s="16">
        <f>'4-πολλυπρ'!I35</f>
        <v>0</v>
      </c>
      <c r="I35" s="21"/>
      <c r="J35" s="21">
        <f>'1-συμβολαια'!D35</f>
        <v>0</v>
      </c>
      <c r="K35" s="21"/>
      <c r="L35" s="28">
        <f>'11-χαρτόσ'!D35</f>
        <v>0</v>
      </c>
      <c r="M35" s="22"/>
      <c r="N35" s="18">
        <f>'14β-βιβλΕσΕκτ'!H35-P35</f>
        <v>0</v>
      </c>
      <c r="O35" s="17"/>
      <c r="P35" s="23">
        <f>'5-αντίγραφα'!K35</f>
        <v>0</v>
      </c>
      <c r="Q35" s="24"/>
      <c r="R35" s="25"/>
      <c r="S35" s="123"/>
      <c r="T35" s="123"/>
      <c r="U35" s="116"/>
      <c r="V35" s="26"/>
      <c r="W35" s="26"/>
      <c r="X35" s="26"/>
      <c r="Y35" s="26"/>
      <c r="Z35" s="26"/>
      <c r="AA35" s="26"/>
    </row>
    <row r="36" spans="1:27" s="19" customFormat="1">
      <c r="A36" s="14">
        <f>'1-συμβολαια'!A36</f>
        <v>0</v>
      </c>
      <c r="B36" s="66"/>
      <c r="C36" s="115">
        <f>'1-συμβολαια'!B36</f>
        <v>0</v>
      </c>
      <c r="D36" s="20"/>
      <c r="E36" s="132">
        <f>'1-συμβολαια'!C36</f>
        <v>0</v>
      </c>
      <c r="F36" s="15"/>
      <c r="G36" s="16">
        <f>'4-πολλυπρ'!D36</f>
        <v>0</v>
      </c>
      <c r="H36" s="16">
        <f>'4-πολλυπρ'!I36</f>
        <v>0</v>
      </c>
      <c r="I36" s="21"/>
      <c r="J36" s="21">
        <f>'1-συμβολαια'!D36</f>
        <v>0</v>
      </c>
      <c r="K36" s="21"/>
      <c r="L36" s="28">
        <f>'11-χαρτόσ'!D36</f>
        <v>0</v>
      </c>
      <c r="M36" s="22"/>
      <c r="N36" s="18">
        <f>'14β-βιβλΕσΕκτ'!H36-P36</f>
        <v>0</v>
      </c>
      <c r="O36" s="17"/>
      <c r="P36" s="23">
        <f>'5-αντίγραφα'!K36</f>
        <v>0</v>
      </c>
      <c r="Q36" s="24"/>
      <c r="R36" s="25"/>
      <c r="S36" s="123"/>
      <c r="T36" s="123"/>
      <c r="U36" s="116"/>
      <c r="V36" s="26"/>
      <c r="W36" s="26"/>
      <c r="X36" s="26"/>
      <c r="Y36" s="26"/>
      <c r="Z36" s="26"/>
      <c r="AA36" s="26"/>
    </row>
    <row r="37" spans="1:27" s="19" customFormat="1">
      <c r="A37" s="14">
        <f>'1-συμβολαια'!A37</f>
        <v>0</v>
      </c>
      <c r="B37" s="66"/>
      <c r="C37" s="115">
        <f>'1-συμβολαια'!B37</f>
        <v>0</v>
      </c>
      <c r="D37" s="20"/>
      <c r="E37" s="132">
        <f>'1-συμβολαια'!C37</f>
        <v>0</v>
      </c>
      <c r="F37" s="15"/>
      <c r="G37" s="16">
        <f>'4-πολλυπρ'!D37</f>
        <v>0</v>
      </c>
      <c r="H37" s="16">
        <f>'4-πολλυπρ'!I37</f>
        <v>0</v>
      </c>
      <c r="I37" s="21"/>
      <c r="J37" s="21">
        <f>'1-συμβολαια'!D37</f>
        <v>0</v>
      </c>
      <c r="K37" s="21"/>
      <c r="L37" s="28">
        <f>'11-χαρτόσ'!D37</f>
        <v>0</v>
      </c>
      <c r="M37" s="22"/>
      <c r="N37" s="18">
        <f>'14β-βιβλΕσΕκτ'!H37-P37</f>
        <v>0</v>
      </c>
      <c r="O37" s="17"/>
      <c r="P37" s="23">
        <f>'5-αντίγραφα'!K37</f>
        <v>0</v>
      </c>
      <c r="Q37" s="24"/>
      <c r="R37" s="25"/>
      <c r="S37" s="123"/>
      <c r="T37" s="123"/>
      <c r="U37" s="116"/>
      <c r="V37" s="26"/>
      <c r="W37" s="26"/>
      <c r="X37" s="26"/>
      <c r="Y37" s="26"/>
      <c r="Z37" s="26"/>
      <c r="AA37" s="26"/>
    </row>
    <row r="38" spans="1:27" s="19" customFormat="1">
      <c r="A38" s="14">
        <f>'1-συμβολαια'!A38</f>
        <v>0</v>
      </c>
      <c r="B38" s="66"/>
      <c r="C38" s="115">
        <f>'1-συμβολαια'!B38</f>
        <v>0</v>
      </c>
      <c r="D38" s="20"/>
      <c r="E38" s="132">
        <f>'1-συμβολαια'!C38</f>
        <v>0</v>
      </c>
      <c r="F38" s="15"/>
      <c r="G38" s="16">
        <f>'4-πολλυπρ'!D38</f>
        <v>0</v>
      </c>
      <c r="H38" s="16">
        <f>'4-πολλυπρ'!I38</f>
        <v>0</v>
      </c>
      <c r="I38" s="21"/>
      <c r="J38" s="21">
        <f>'1-συμβολαια'!D38</f>
        <v>0</v>
      </c>
      <c r="K38" s="21"/>
      <c r="L38" s="28">
        <f>'11-χαρτόσ'!D38</f>
        <v>0</v>
      </c>
      <c r="M38" s="22"/>
      <c r="N38" s="18">
        <f>'14β-βιβλΕσΕκτ'!H38-P38</f>
        <v>0</v>
      </c>
      <c r="O38" s="17"/>
      <c r="P38" s="23">
        <f>'5-αντίγραφα'!K38</f>
        <v>0</v>
      </c>
      <c r="Q38" s="24"/>
      <c r="R38" s="25"/>
      <c r="S38" s="123"/>
      <c r="T38" s="123"/>
      <c r="U38" s="116"/>
      <c r="V38" s="26"/>
      <c r="W38" s="26"/>
      <c r="X38" s="26"/>
      <c r="Y38" s="26"/>
      <c r="Z38" s="26"/>
      <c r="AA38" s="26"/>
    </row>
    <row r="39" spans="1:27" s="19" customFormat="1">
      <c r="A39" s="14">
        <f>'1-συμβολαια'!A39</f>
        <v>0</v>
      </c>
      <c r="B39" s="66"/>
      <c r="C39" s="115">
        <f>'1-συμβολαια'!B39</f>
        <v>0</v>
      </c>
      <c r="D39" s="20"/>
      <c r="E39" s="132">
        <f>'1-συμβολαια'!C39</f>
        <v>0</v>
      </c>
      <c r="F39" s="15"/>
      <c r="G39" s="16">
        <f>'4-πολλυπρ'!D39</f>
        <v>0</v>
      </c>
      <c r="H39" s="16">
        <f>'4-πολλυπρ'!I39</f>
        <v>0</v>
      </c>
      <c r="I39" s="21"/>
      <c r="J39" s="21">
        <f>'1-συμβολαια'!D39</f>
        <v>0</v>
      </c>
      <c r="K39" s="21"/>
      <c r="L39" s="28">
        <f>'11-χαρτόσ'!D39</f>
        <v>0</v>
      </c>
      <c r="M39" s="22"/>
      <c r="N39" s="18">
        <f>'14β-βιβλΕσΕκτ'!H39-P39</f>
        <v>0</v>
      </c>
      <c r="O39" s="17"/>
      <c r="P39" s="23">
        <f>'5-αντίγραφα'!K39</f>
        <v>0</v>
      </c>
      <c r="Q39" s="24"/>
      <c r="R39" s="25"/>
      <c r="S39" s="123"/>
      <c r="T39" s="123"/>
      <c r="U39" s="116"/>
      <c r="V39" s="26"/>
      <c r="W39" s="26"/>
      <c r="X39" s="26"/>
      <c r="Y39" s="26"/>
      <c r="Z39" s="26"/>
      <c r="AA39" s="26"/>
    </row>
    <row r="40" spans="1:27" s="19" customFormat="1">
      <c r="A40" s="14">
        <f>'1-συμβολαια'!A40</f>
        <v>0</v>
      </c>
      <c r="B40" s="66"/>
      <c r="C40" s="115">
        <f>'1-συμβολαια'!B40</f>
        <v>0</v>
      </c>
      <c r="D40" s="20"/>
      <c r="E40" s="132">
        <f>'1-συμβολαια'!C40</f>
        <v>0</v>
      </c>
      <c r="F40" s="15"/>
      <c r="G40" s="16">
        <f>'4-πολλυπρ'!D40</f>
        <v>0</v>
      </c>
      <c r="H40" s="16">
        <f>'4-πολλυπρ'!I40</f>
        <v>0</v>
      </c>
      <c r="I40" s="21"/>
      <c r="J40" s="21">
        <f>'1-συμβολαια'!D40</f>
        <v>0</v>
      </c>
      <c r="K40" s="21"/>
      <c r="L40" s="28">
        <f>'11-χαρτόσ'!D40</f>
        <v>0</v>
      </c>
      <c r="M40" s="22"/>
      <c r="N40" s="18">
        <f>'14β-βιβλΕσΕκτ'!H40-P40</f>
        <v>0</v>
      </c>
      <c r="O40" s="17"/>
      <c r="P40" s="23">
        <f>'5-αντίγραφα'!K40</f>
        <v>0</v>
      </c>
      <c r="Q40" s="24"/>
      <c r="R40" s="25"/>
      <c r="S40" s="123"/>
      <c r="T40" s="123"/>
      <c r="U40" s="116"/>
      <c r="V40" s="26"/>
      <c r="W40" s="26"/>
      <c r="X40" s="26"/>
      <c r="Y40" s="26"/>
      <c r="Z40" s="26"/>
      <c r="AA40" s="26"/>
    </row>
    <row r="41" spans="1:27" s="19" customFormat="1">
      <c r="A41" s="14">
        <f>'1-συμβολαια'!A41</f>
        <v>0</v>
      </c>
      <c r="B41" s="66"/>
      <c r="C41" s="115">
        <f>'1-συμβολαια'!B41</f>
        <v>0</v>
      </c>
      <c r="D41" s="20"/>
      <c r="E41" s="132">
        <f>'1-συμβολαια'!C41</f>
        <v>0</v>
      </c>
      <c r="F41" s="15"/>
      <c r="G41" s="16">
        <f>'4-πολλυπρ'!D41</f>
        <v>0</v>
      </c>
      <c r="H41" s="16">
        <f>'4-πολλυπρ'!I41</f>
        <v>0</v>
      </c>
      <c r="I41" s="21"/>
      <c r="J41" s="21">
        <f>'1-συμβολαια'!D41</f>
        <v>0</v>
      </c>
      <c r="K41" s="21"/>
      <c r="L41" s="28">
        <f>'11-χαρτόσ'!D41</f>
        <v>0</v>
      </c>
      <c r="M41" s="22"/>
      <c r="N41" s="18">
        <f>'14β-βιβλΕσΕκτ'!H41-P41</f>
        <v>0</v>
      </c>
      <c r="O41" s="17"/>
      <c r="P41" s="23">
        <f>'5-αντίγραφα'!K41</f>
        <v>0</v>
      </c>
      <c r="Q41" s="24"/>
      <c r="R41" s="25"/>
      <c r="S41" s="123"/>
      <c r="T41" s="123"/>
      <c r="U41" s="116"/>
      <c r="V41" s="26"/>
      <c r="W41" s="26"/>
      <c r="X41" s="26"/>
      <c r="Y41" s="26"/>
      <c r="Z41" s="26"/>
      <c r="AA41" s="26"/>
    </row>
    <row r="42" spans="1:27" s="19" customFormat="1">
      <c r="A42" s="14">
        <f>'1-συμβολαια'!A42</f>
        <v>0</v>
      </c>
      <c r="B42" s="66"/>
      <c r="C42" s="115">
        <f>'1-συμβολαια'!B42</f>
        <v>0</v>
      </c>
      <c r="D42" s="20"/>
      <c r="E42" s="132">
        <f>'1-συμβολαια'!C42</f>
        <v>0</v>
      </c>
      <c r="F42" s="15"/>
      <c r="G42" s="16">
        <f>'4-πολλυπρ'!D42</f>
        <v>0</v>
      </c>
      <c r="H42" s="16">
        <f>'4-πολλυπρ'!I42</f>
        <v>0</v>
      </c>
      <c r="I42" s="21"/>
      <c r="J42" s="21">
        <f>'1-συμβολαια'!D42</f>
        <v>0</v>
      </c>
      <c r="K42" s="21"/>
      <c r="L42" s="28">
        <f>'11-χαρτόσ'!D42</f>
        <v>0</v>
      </c>
      <c r="M42" s="22"/>
      <c r="N42" s="18">
        <f>'14β-βιβλΕσΕκτ'!H42-P42</f>
        <v>0</v>
      </c>
      <c r="O42" s="17"/>
      <c r="P42" s="23">
        <f>'5-αντίγραφα'!K42</f>
        <v>0</v>
      </c>
      <c r="Q42" s="24"/>
      <c r="R42" s="25"/>
      <c r="S42" s="123"/>
      <c r="T42" s="123"/>
      <c r="U42" s="116"/>
      <c r="V42" s="26"/>
      <c r="W42" s="26"/>
      <c r="X42" s="26"/>
      <c r="Y42" s="26"/>
      <c r="Z42" s="26"/>
      <c r="AA42" s="26"/>
    </row>
    <row r="43" spans="1:27" s="19" customFormat="1">
      <c r="A43" s="14">
        <f>'1-συμβολαια'!A43</f>
        <v>0</v>
      </c>
      <c r="B43" s="66"/>
      <c r="C43" s="115">
        <f>'1-συμβολαια'!B43</f>
        <v>0</v>
      </c>
      <c r="D43" s="20"/>
      <c r="E43" s="132">
        <f>'1-συμβολαια'!C43</f>
        <v>0</v>
      </c>
      <c r="F43" s="15"/>
      <c r="G43" s="16">
        <f>'4-πολλυπρ'!D43</f>
        <v>0</v>
      </c>
      <c r="H43" s="16">
        <f>'4-πολλυπρ'!I43</f>
        <v>0</v>
      </c>
      <c r="I43" s="21"/>
      <c r="J43" s="21">
        <f>'1-συμβολαια'!D43</f>
        <v>0</v>
      </c>
      <c r="K43" s="21"/>
      <c r="L43" s="28">
        <f>'11-χαρτόσ'!D43</f>
        <v>0</v>
      </c>
      <c r="M43" s="22"/>
      <c r="N43" s="18">
        <f>'14β-βιβλΕσΕκτ'!H43-P43</f>
        <v>0</v>
      </c>
      <c r="O43" s="17"/>
      <c r="P43" s="23">
        <f>'5-αντίγραφα'!K43</f>
        <v>0</v>
      </c>
      <c r="Q43" s="24"/>
      <c r="R43" s="25"/>
      <c r="S43" s="123"/>
      <c r="T43" s="123"/>
      <c r="U43" s="116"/>
      <c r="V43" s="26"/>
      <c r="W43" s="26"/>
      <c r="X43" s="26"/>
      <c r="Y43" s="26"/>
      <c r="Z43" s="26"/>
      <c r="AA43" s="26"/>
    </row>
    <row r="44" spans="1:27" s="19" customFormat="1">
      <c r="A44" s="14">
        <f>'1-συμβολαια'!A44</f>
        <v>0</v>
      </c>
      <c r="B44" s="66"/>
      <c r="C44" s="115">
        <f>'1-συμβολαια'!B44</f>
        <v>0</v>
      </c>
      <c r="D44" s="20"/>
      <c r="E44" s="132">
        <f>'1-συμβολαια'!C44</f>
        <v>0</v>
      </c>
      <c r="F44" s="15"/>
      <c r="G44" s="16">
        <f>'4-πολλυπρ'!D44</f>
        <v>0</v>
      </c>
      <c r="H44" s="16">
        <f>'4-πολλυπρ'!I44</f>
        <v>0</v>
      </c>
      <c r="I44" s="21"/>
      <c r="J44" s="21">
        <f>'1-συμβολαια'!D44</f>
        <v>0</v>
      </c>
      <c r="K44" s="21"/>
      <c r="L44" s="28">
        <f>'11-χαρτόσ'!D44</f>
        <v>0</v>
      </c>
      <c r="M44" s="22"/>
      <c r="N44" s="18">
        <f>'14β-βιβλΕσΕκτ'!H44-P44</f>
        <v>0</v>
      </c>
      <c r="O44" s="17"/>
      <c r="P44" s="23">
        <f>'5-αντίγραφα'!K44</f>
        <v>0</v>
      </c>
      <c r="Q44" s="24"/>
      <c r="R44" s="25"/>
      <c r="S44" s="123"/>
      <c r="T44" s="123"/>
      <c r="U44" s="116"/>
      <c r="V44" s="26"/>
      <c r="W44" s="26"/>
      <c r="X44" s="26"/>
      <c r="Y44" s="26"/>
      <c r="Z44" s="26"/>
      <c r="AA44" s="26"/>
    </row>
    <row r="45" spans="1:27" s="19" customFormat="1">
      <c r="A45" s="14">
        <f>'1-συμβολαια'!A45</f>
        <v>0</v>
      </c>
      <c r="B45" s="66"/>
      <c r="C45" s="115">
        <f>'1-συμβολαια'!B45</f>
        <v>0</v>
      </c>
      <c r="D45" s="20"/>
      <c r="E45" s="132">
        <f>'1-συμβολαια'!C45</f>
        <v>0</v>
      </c>
      <c r="F45" s="15"/>
      <c r="G45" s="16">
        <f>'4-πολλυπρ'!D45</f>
        <v>0</v>
      </c>
      <c r="H45" s="16">
        <f>'4-πολλυπρ'!I45</f>
        <v>0</v>
      </c>
      <c r="I45" s="21"/>
      <c r="J45" s="21">
        <f>'1-συμβολαια'!D45</f>
        <v>0</v>
      </c>
      <c r="K45" s="21"/>
      <c r="L45" s="28">
        <f>'11-χαρτόσ'!D45</f>
        <v>0</v>
      </c>
      <c r="M45" s="22"/>
      <c r="N45" s="18">
        <f>'14β-βιβλΕσΕκτ'!H45-P45</f>
        <v>0</v>
      </c>
      <c r="O45" s="17"/>
      <c r="P45" s="23">
        <f>'5-αντίγραφα'!K45</f>
        <v>0</v>
      </c>
      <c r="Q45" s="24"/>
      <c r="R45" s="25"/>
      <c r="S45" s="123"/>
      <c r="T45" s="123"/>
      <c r="U45" s="116"/>
      <c r="V45" s="26"/>
      <c r="W45" s="26"/>
      <c r="X45" s="26"/>
      <c r="Y45" s="26"/>
      <c r="Z45" s="26"/>
      <c r="AA45" s="26"/>
    </row>
    <row r="46" spans="1:27" s="19" customFormat="1">
      <c r="A46" s="14">
        <f>'1-συμβολαια'!A46</f>
        <v>0</v>
      </c>
      <c r="B46" s="66"/>
      <c r="C46" s="115">
        <f>'1-συμβολαια'!B46</f>
        <v>0</v>
      </c>
      <c r="D46" s="20"/>
      <c r="E46" s="132">
        <f>'1-συμβολαια'!C46</f>
        <v>0</v>
      </c>
      <c r="F46" s="15"/>
      <c r="G46" s="16">
        <f>'4-πολλυπρ'!D46</f>
        <v>0</v>
      </c>
      <c r="H46" s="16">
        <f>'4-πολλυπρ'!I46</f>
        <v>0</v>
      </c>
      <c r="I46" s="21"/>
      <c r="J46" s="21">
        <f>'1-συμβολαια'!D46</f>
        <v>0</v>
      </c>
      <c r="K46" s="21"/>
      <c r="L46" s="28">
        <f>'11-χαρτόσ'!D46</f>
        <v>0</v>
      </c>
      <c r="M46" s="22"/>
      <c r="N46" s="18">
        <f>'14β-βιβλΕσΕκτ'!H46-P46</f>
        <v>0</v>
      </c>
      <c r="O46" s="17"/>
      <c r="P46" s="23">
        <f>'5-αντίγραφα'!K46</f>
        <v>0</v>
      </c>
      <c r="Q46" s="24"/>
      <c r="R46" s="25"/>
      <c r="S46" s="123"/>
      <c r="T46" s="123"/>
      <c r="U46" s="116"/>
      <c r="V46" s="26"/>
      <c r="W46" s="26"/>
      <c r="X46" s="26"/>
      <c r="Y46" s="26"/>
      <c r="Z46" s="26"/>
      <c r="AA46" s="26"/>
    </row>
    <row r="47" spans="1:27" s="19" customFormat="1">
      <c r="A47" s="14">
        <f>'1-συμβολαια'!A47</f>
        <v>0</v>
      </c>
      <c r="B47" s="66"/>
      <c r="C47" s="115">
        <f>'1-συμβολαια'!B47</f>
        <v>0</v>
      </c>
      <c r="D47" s="20"/>
      <c r="E47" s="132">
        <f>'1-συμβολαια'!C47</f>
        <v>0</v>
      </c>
      <c r="F47" s="15"/>
      <c r="G47" s="16">
        <f>'4-πολλυπρ'!D47</f>
        <v>0</v>
      </c>
      <c r="H47" s="16">
        <f>'4-πολλυπρ'!I47</f>
        <v>0</v>
      </c>
      <c r="I47" s="21"/>
      <c r="J47" s="21">
        <f>'1-συμβολαια'!D47</f>
        <v>0</v>
      </c>
      <c r="K47" s="21"/>
      <c r="L47" s="28">
        <f>'11-χαρτόσ'!D47</f>
        <v>0</v>
      </c>
      <c r="M47" s="22"/>
      <c r="N47" s="18">
        <f>'14β-βιβλΕσΕκτ'!H47-P47</f>
        <v>0</v>
      </c>
      <c r="O47" s="17"/>
      <c r="P47" s="23">
        <f>'5-αντίγραφα'!K47</f>
        <v>0</v>
      </c>
      <c r="Q47" s="24"/>
      <c r="R47" s="25"/>
      <c r="S47" s="123"/>
      <c r="T47" s="123"/>
      <c r="U47" s="116"/>
      <c r="V47" s="26"/>
      <c r="W47" s="26"/>
      <c r="X47" s="26"/>
      <c r="Y47" s="26"/>
      <c r="Z47" s="26"/>
      <c r="AA47" s="26"/>
    </row>
    <row r="48" spans="1:27" s="19" customFormat="1">
      <c r="A48" s="14">
        <f>'1-συμβολαια'!A48</f>
        <v>0</v>
      </c>
      <c r="B48" s="66"/>
      <c r="C48" s="115">
        <f>'1-συμβολαια'!B48</f>
        <v>0</v>
      </c>
      <c r="D48" s="20"/>
      <c r="E48" s="132">
        <f>'1-συμβολαια'!C48</f>
        <v>0</v>
      </c>
      <c r="F48" s="15"/>
      <c r="G48" s="16">
        <f>'4-πολλυπρ'!D48</f>
        <v>0</v>
      </c>
      <c r="H48" s="16">
        <f>'4-πολλυπρ'!I48</f>
        <v>0</v>
      </c>
      <c r="I48" s="21"/>
      <c r="J48" s="21">
        <f>'1-συμβολαια'!D48</f>
        <v>0</v>
      </c>
      <c r="K48" s="21"/>
      <c r="L48" s="28">
        <f>'11-χαρτόσ'!D48</f>
        <v>0</v>
      </c>
      <c r="M48" s="22"/>
      <c r="N48" s="18">
        <f>'14β-βιβλΕσΕκτ'!H48-P48</f>
        <v>0</v>
      </c>
      <c r="O48" s="17"/>
      <c r="P48" s="23">
        <f>'5-αντίγραφα'!K48</f>
        <v>0</v>
      </c>
      <c r="Q48" s="24"/>
      <c r="R48" s="25"/>
      <c r="S48" s="123"/>
      <c r="T48" s="123"/>
      <c r="U48" s="116"/>
      <c r="V48" s="26"/>
      <c r="W48" s="26"/>
      <c r="X48" s="26"/>
      <c r="Y48" s="26"/>
      <c r="Z48" s="26"/>
      <c r="AA48" s="26"/>
    </row>
    <row r="49" spans="1:27" s="19" customFormat="1">
      <c r="A49" s="14">
        <f>'1-συμβολαια'!A49</f>
        <v>0</v>
      </c>
      <c r="B49" s="66"/>
      <c r="C49" s="115">
        <f>'1-συμβολαια'!B49</f>
        <v>0</v>
      </c>
      <c r="D49" s="20"/>
      <c r="E49" s="132">
        <f>'1-συμβολαια'!C49</f>
        <v>0</v>
      </c>
      <c r="F49" s="15"/>
      <c r="G49" s="16">
        <f>'4-πολλυπρ'!D49</f>
        <v>0</v>
      </c>
      <c r="H49" s="16">
        <f>'4-πολλυπρ'!I49</f>
        <v>0</v>
      </c>
      <c r="I49" s="21"/>
      <c r="J49" s="21">
        <f>'1-συμβολαια'!D49</f>
        <v>0</v>
      </c>
      <c r="K49" s="21"/>
      <c r="L49" s="28">
        <f>'11-χαρτόσ'!D49</f>
        <v>0</v>
      </c>
      <c r="M49" s="22"/>
      <c r="N49" s="18">
        <f>'14β-βιβλΕσΕκτ'!H49-P49</f>
        <v>0</v>
      </c>
      <c r="O49" s="17"/>
      <c r="P49" s="23">
        <f>'5-αντίγραφα'!K49</f>
        <v>0</v>
      </c>
      <c r="Q49" s="24"/>
      <c r="R49" s="25"/>
      <c r="S49" s="123"/>
      <c r="T49" s="123"/>
      <c r="U49" s="116"/>
      <c r="V49" s="26"/>
      <c r="W49" s="26"/>
      <c r="X49" s="26"/>
      <c r="Y49" s="26"/>
      <c r="Z49" s="26"/>
      <c r="AA49" s="26"/>
    </row>
    <row r="50" spans="1:27" s="19" customFormat="1">
      <c r="A50" s="14">
        <f>'1-συμβολαια'!A50</f>
        <v>0</v>
      </c>
      <c r="B50" s="66"/>
      <c r="C50" s="115">
        <f>'1-συμβολαια'!B50</f>
        <v>0</v>
      </c>
      <c r="D50" s="20"/>
      <c r="E50" s="132">
        <f>'1-συμβολαια'!C50</f>
        <v>0</v>
      </c>
      <c r="F50" s="15"/>
      <c r="G50" s="16">
        <f>'4-πολλυπρ'!D50</f>
        <v>0</v>
      </c>
      <c r="H50" s="16">
        <f>'4-πολλυπρ'!I50</f>
        <v>0</v>
      </c>
      <c r="I50" s="21"/>
      <c r="J50" s="21">
        <f>'1-συμβολαια'!D50</f>
        <v>0</v>
      </c>
      <c r="K50" s="21"/>
      <c r="L50" s="28">
        <f>'11-χαρτόσ'!D50</f>
        <v>0</v>
      </c>
      <c r="M50" s="22"/>
      <c r="N50" s="18">
        <f>'14β-βιβλΕσΕκτ'!H50-P50</f>
        <v>0</v>
      </c>
      <c r="O50" s="17"/>
      <c r="P50" s="23">
        <f>'5-αντίγραφα'!K50</f>
        <v>0</v>
      </c>
      <c r="Q50" s="24"/>
      <c r="R50" s="25"/>
      <c r="S50" s="123"/>
      <c r="T50" s="123"/>
      <c r="U50" s="116"/>
      <c r="V50" s="26"/>
      <c r="W50" s="26"/>
      <c r="X50" s="26"/>
      <c r="Y50" s="26"/>
      <c r="Z50" s="26"/>
      <c r="AA50" s="26"/>
    </row>
    <row r="51" spans="1:27" s="19" customFormat="1">
      <c r="A51" s="14">
        <f>'1-συμβολαια'!A51</f>
        <v>0</v>
      </c>
      <c r="B51" s="66"/>
      <c r="C51" s="115">
        <f>'1-συμβολαια'!B51</f>
        <v>0</v>
      </c>
      <c r="D51" s="20"/>
      <c r="E51" s="132">
        <f>'1-συμβολαια'!C51</f>
        <v>0</v>
      </c>
      <c r="F51" s="15"/>
      <c r="G51" s="16">
        <f>'4-πολλυπρ'!D51</f>
        <v>0</v>
      </c>
      <c r="H51" s="16">
        <f>'4-πολλυπρ'!I51</f>
        <v>0</v>
      </c>
      <c r="I51" s="21"/>
      <c r="J51" s="21">
        <f>'1-συμβολαια'!D51</f>
        <v>0</v>
      </c>
      <c r="K51" s="21"/>
      <c r="L51" s="28">
        <f>'11-χαρτόσ'!D51</f>
        <v>0</v>
      </c>
      <c r="M51" s="22"/>
      <c r="N51" s="18">
        <f>'14β-βιβλΕσΕκτ'!H51-P51</f>
        <v>0</v>
      </c>
      <c r="O51" s="17"/>
      <c r="P51" s="23">
        <f>'5-αντίγραφα'!K51</f>
        <v>0</v>
      </c>
      <c r="Q51" s="24"/>
      <c r="R51" s="25"/>
      <c r="S51" s="123"/>
      <c r="T51" s="123"/>
      <c r="U51" s="116"/>
      <c r="V51" s="26"/>
      <c r="W51" s="26"/>
      <c r="X51" s="26"/>
      <c r="Y51" s="26"/>
      <c r="Z51" s="26"/>
      <c r="AA51" s="26"/>
    </row>
    <row r="52" spans="1:27" s="19" customFormat="1">
      <c r="A52" s="14">
        <f>'1-συμβολαια'!A52</f>
        <v>0</v>
      </c>
      <c r="B52" s="66"/>
      <c r="C52" s="115">
        <f>'1-συμβολαια'!B52</f>
        <v>0</v>
      </c>
      <c r="D52" s="20"/>
      <c r="E52" s="132">
        <f>'1-συμβολαια'!C52</f>
        <v>0</v>
      </c>
      <c r="F52" s="15"/>
      <c r="G52" s="16">
        <f>'4-πολλυπρ'!D52</f>
        <v>0</v>
      </c>
      <c r="H52" s="16">
        <f>'4-πολλυπρ'!I52</f>
        <v>0</v>
      </c>
      <c r="I52" s="21"/>
      <c r="J52" s="21">
        <f>'1-συμβολαια'!D52</f>
        <v>0</v>
      </c>
      <c r="K52" s="21"/>
      <c r="L52" s="28">
        <f>'11-χαρτόσ'!D52</f>
        <v>0</v>
      </c>
      <c r="M52" s="22"/>
      <c r="N52" s="18">
        <f>'14β-βιβλΕσΕκτ'!H52-P52</f>
        <v>0</v>
      </c>
      <c r="O52" s="17"/>
      <c r="P52" s="23">
        <f>'5-αντίγραφα'!K52</f>
        <v>0</v>
      </c>
      <c r="Q52" s="24"/>
      <c r="R52" s="25"/>
      <c r="S52" s="123"/>
      <c r="T52" s="123"/>
      <c r="U52" s="116"/>
      <c r="V52" s="26"/>
      <c r="W52" s="26"/>
      <c r="X52" s="26"/>
      <c r="Y52" s="26"/>
      <c r="Z52" s="26"/>
      <c r="AA52" s="26"/>
    </row>
    <row r="53" spans="1:27" s="19" customFormat="1">
      <c r="A53" s="14">
        <f>'1-συμβολαια'!A53</f>
        <v>0</v>
      </c>
      <c r="B53" s="66"/>
      <c r="C53" s="115">
        <f>'1-συμβολαια'!B53</f>
        <v>0</v>
      </c>
      <c r="D53" s="20"/>
      <c r="E53" s="132">
        <f>'1-συμβολαια'!C53</f>
        <v>0</v>
      </c>
      <c r="F53" s="15"/>
      <c r="G53" s="16">
        <f>'4-πολλυπρ'!D53</f>
        <v>0</v>
      </c>
      <c r="H53" s="16">
        <f>'4-πολλυπρ'!I53</f>
        <v>0</v>
      </c>
      <c r="I53" s="21"/>
      <c r="J53" s="21">
        <f>'1-συμβολαια'!D53</f>
        <v>0</v>
      </c>
      <c r="K53" s="21"/>
      <c r="L53" s="28">
        <f>'11-χαρτόσ'!D53</f>
        <v>0</v>
      </c>
      <c r="M53" s="22"/>
      <c r="N53" s="18">
        <f>'14β-βιβλΕσΕκτ'!H53-P53</f>
        <v>0</v>
      </c>
      <c r="O53" s="17"/>
      <c r="P53" s="23">
        <f>'5-αντίγραφα'!K53</f>
        <v>0</v>
      </c>
      <c r="Q53" s="24"/>
      <c r="R53" s="25"/>
      <c r="S53" s="123"/>
      <c r="T53" s="123"/>
      <c r="U53" s="116"/>
      <c r="V53" s="26"/>
      <c r="W53" s="26"/>
      <c r="X53" s="26"/>
      <c r="Y53" s="26"/>
      <c r="Z53" s="26"/>
      <c r="AA53" s="26"/>
    </row>
    <row r="54" spans="1:27" s="19" customFormat="1">
      <c r="A54" s="14">
        <f>'1-συμβολαια'!A54</f>
        <v>0</v>
      </c>
      <c r="B54" s="66"/>
      <c r="C54" s="115">
        <f>'1-συμβολαια'!B54</f>
        <v>0</v>
      </c>
      <c r="D54" s="20"/>
      <c r="E54" s="132">
        <f>'1-συμβολαια'!C54</f>
        <v>0</v>
      </c>
      <c r="F54" s="15"/>
      <c r="G54" s="16">
        <f>'4-πολλυπρ'!D54</f>
        <v>0</v>
      </c>
      <c r="H54" s="16">
        <f>'4-πολλυπρ'!I54</f>
        <v>0</v>
      </c>
      <c r="I54" s="21"/>
      <c r="J54" s="21">
        <f>'1-συμβολαια'!D54</f>
        <v>0</v>
      </c>
      <c r="K54" s="21"/>
      <c r="L54" s="28">
        <f>'11-χαρτόσ'!D54</f>
        <v>0</v>
      </c>
      <c r="M54" s="22"/>
      <c r="N54" s="18">
        <f>'14β-βιβλΕσΕκτ'!H54-P54</f>
        <v>0</v>
      </c>
      <c r="O54" s="17"/>
      <c r="P54" s="23">
        <f>'5-αντίγραφα'!K54</f>
        <v>0</v>
      </c>
      <c r="Q54" s="24"/>
      <c r="R54" s="25"/>
      <c r="S54" s="123"/>
      <c r="T54" s="123"/>
      <c r="U54" s="116"/>
      <c r="V54" s="26"/>
      <c r="W54" s="26"/>
      <c r="X54" s="26"/>
      <c r="Y54" s="26"/>
      <c r="Z54" s="26"/>
      <c r="AA54" s="26"/>
    </row>
    <row r="55" spans="1:27" s="19" customFormat="1">
      <c r="A55" s="14">
        <f>'1-συμβολαια'!A55</f>
        <v>0</v>
      </c>
      <c r="B55" s="66"/>
      <c r="C55" s="115">
        <f>'1-συμβολαια'!B55</f>
        <v>0</v>
      </c>
      <c r="D55" s="20"/>
      <c r="E55" s="132">
        <f>'1-συμβολαια'!C55</f>
        <v>0</v>
      </c>
      <c r="F55" s="15"/>
      <c r="G55" s="16">
        <f>'4-πολλυπρ'!D55</f>
        <v>0</v>
      </c>
      <c r="H55" s="16">
        <f>'4-πολλυπρ'!I55</f>
        <v>0</v>
      </c>
      <c r="I55" s="21"/>
      <c r="J55" s="21">
        <f>'1-συμβολαια'!D55</f>
        <v>0</v>
      </c>
      <c r="K55" s="21"/>
      <c r="L55" s="28">
        <f>'11-χαρτόσ'!D55</f>
        <v>0</v>
      </c>
      <c r="M55" s="22"/>
      <c r="N55" s="18">
        <f>'14β-βιβλΕσΕκτ'!H55-P55</f>
        <v>0</v>
      </c>
      <c r="O55" s="17"/>
      <c r="P55" s="23">
        <f>'5-αντίγραφα'!K55</f>
        <v>0</v>
      </c>
      <c r="Q55" s="24"/>
      <c r="R55" s="25"/>
      <c r="S55" s="123"/>
      <c r="T55" s="123"/>
      <c r="U55" s="116"/>
      <c r="V55" s="26"/>
      <c r="W55" s="26"/>
      <c r="X55" s="26"/>
      <c r="Y55" s="26"/>
      <c r="Z55" s="26"/>
      <c r="AA55" s="26"/>
    </row>
    <row r="56" spans="1:27" s="19" customFormat="1">
      <c r="A56" s="14">
        <f>'1-συμβολαια'!A56</f>
        <v>0</v>
      </c>
      <c r="B56" s="66"/>
      <c r="C56" s="115">
        <f>'1-συμβολαια'!B56</f>
        <v>0</v>
      </c>
      <c r="D56" s="20"/>
      <c r="E56" s="132">
        <f>'1-συμβολαια'!C56</f>
        <v>0</v>
      </c>
      <c r="F56" s="15"/>
      <c r="G56" s="16">
        <f>'4-πολλυπρ'!D56</f>
        <v>0</v>
      </c>
      <c r="H56" s="16">
        <f>'4-πολλυπρ'!I56</f>
        <v>0</v>
      </c>
      <c r="I56" s="21"/>
      <c r="J56" s="21">
        <f>'1-συμβολαια'!D56</f>
        <v>0</v>
      </c>
      <c r="K56" s="21"/>
      <c r="L56" s="28">
        <f>'11-χαρτόσ'!D56</f>
        <v>0</v>
      </c>
      <c r="M56" s="22"/>
      <c r="N56" s="18">
        <f>'14β-βιβλΕσΕκτ'!H56-P56</f>
        <v>0</v>
      </c>
      <c r="O56" s="17"/>
      <c r="P56" s="23">
        <f>'5-αντίγραφα'!K56</f>
        <v>0</v>
      </c>
      <c r="Q56" s="24"/>
      <c r="R56" s="25"/>
      <c r="S56" s="123"/>
      <c r="T56" s="123"/>
      <c r="U56" s="116"/>
      <c r="V56" s="26"/>
      <c r="W56" s="26"/>
      <c r="X56" s="26"/>
      <c r="Y56" s="26"/>
      <c r="Z56" s="26"/>
      <c r="AA56" s="26"/>
    </row>
    <row r="57" spans="1:27" s="19" customFormat="1">
      <c r="A57" s="14">
        <f>'1-συμβολαια'!A57</f>
        <v>0</v>
      </c>
      <c r="B57" s="66"/>
      <c r="C57" s="115">
        <f>'1-συμβολαια'!B57</f>
        <v>0</v>
      </c>
      <c r="D57" s="20"/>
      <c r="E57" s="132">
        <f>'1-συμβολαια'!C57</f>
        <v>0</v>
      </c>
      <c r="F57" s="15"/>
      <c r="G57" s="16">
        <f>'4-πολλυπρ'!D57</f>
        <v>0</v>
      </c>
      <c r="H57" s="16">
        <f>'4-πολλυπρ'!I57</f>
        <v>0</v>
      </c>
      <c r="I57" s="21"/>
      <c r="J57" s="21">
        <f>'1-συμβολαια'!D57</f>
        <v>0</v>
      </c>
      <c r="K57" s="21"/>
      <c r="L57" s="28">
        <f>'11-χαρτόσ'!D57</f>
        <v>0</v>
      </c>
      <c r="M57" s="22"/>
      <c r="N57" s="18">
        <f>'14β-βιβλΕσΕκτ'!H57-P57</f>
        <v>0</v>
      </c>
      <c r="O57" s="17"/>
      <c r="P57" s="23">
        <f>'5-αντίγραφα'!K57</f>
        <v>0</v>
      </c>
      <c r="Q57" s="24"/>
      <c r="R57" s="25"/>
      <c r="S57" s="123"/>
      <c r="T57" s="123"/>
      <c r="U57" s="116"/>
      <c r="V57" s="26"/>
      <c r="W57" s="26"/>
      <c r="X57" s="26"/>
      <c r="Y57" s="26"/>
      <c r="Z57" s="26"/>
      <c r="AA57" s="26"/>
    </row>
    <row r="58" spans="1:27" s="19" customFormat="1">
      <c r="A58" s="14">
        <f>'1-συμβολαια'!A58</f>
        <v>0</v>
      </c>
      <c r="B58" s="66"/>
      <c r="C58" s="115">
        <f>'1-συμβολαια'!B58</f>
        <v>0</v>
      </c>
      <c r="D58" s="20"/>
      <c r="E58" s="132">
        <f>'1-συμβολαια'!C58</f>
        <v>0</v>
      </c>
      <c r="F58" s="15"/>
      <c r="G58" s="16">
        <f>'4-πολλυπρ'!D58</f>
        <v>0</v>
      </c>
      <c r="H58" s="16">
        <f>'4-πολλυπρ'!I58</f>
        <v>0</v>
      </c>
      <c r="I58" s="21"/>
      <c r="J58" s="21">
        <f>'1-συμβολαια'!D58</f>
        <v>0</v>
      </c>
      <c r="K58" s="21"/>
      <c r="L58" s="28">
        <f>'11-χαρτόσ'!D58</f>
        <v>0</v>
      </c>
      <c r="M58" s="22"/>
      <c r="N58" s="18">
        <f>'14β-βιβλΕσΕκτ'!H58-P58</f>
        <v>0</v>
      </c>
      <c r="O58" s="17"/>
      <c r="P58" s="23">
        <f>'5-αντίγραφα'!K58</f>
        <v>0</v>
      </c>
      <c r="Q58" s="24"/>
      <c r="R58" s="25"/>
      <c r="S58" s="123"/>
      <c r="T58" s="123"/>
      <c r="U58" s="116"/>
      <c r="V58" s="26"/>
      <c r="W58" s="26"/>
      <c r="X58" s="26"/>
      <c r="Y58" s="26"/>
      <c r="Z58" s="26"/>
      <c r="AA58" s="26"/>
    </row>
    <row r="59" spans="1:27" s="19" customFormat="1">
      <c r="A59" s="14">
        <f>'1-συμβολαια'!A59</f>
        <v>0</v>
      </c>
      <c r="B59" s="66"/>
      <c r="C59" s="115">
        <f>'1-συμβολαια'!B59</f>
        <v>0</v>
      </c>
      <c r="D59" s="20"/>
      <c r="E59" s="132">
        <f>'1-συμβολαια'!C59</f>
        <v>0</v>
      </c>
      <c r="F59" s="15"/>
      <c r="G59" s="16">
        <f>'4-πολλυπρ'!D59</f>
        <v>0</v>
      </c>
      <c r="H59" s="16">
        <f>'4-πολλυπρ'!I59</f>
        <v>0</v>
      </c>
      <c r="I59" s="21"/>
      <c r="J59" s="21">
        <f>'1-συμβολαια'!D59</f>
        <v>0</v>
      </c>
      <c r="K59" s="21"/>
      <c r="L59" s="28">
        <f>'11-χαρτόσ'!D59</f>
        <v>0</v>
      </c>
      <c r="M59" s="22"/>
      <c r="N59" s="18">
        <f>'14β-βιβλΕσΕκτ'!H59-P59</f>
        <v>0</v>
      </c>
      <c r="O59" s="17"/>
      <c r="P59" s="23">
        <f>'5-αντίγραφα'!K59</f>
        <v>0</v>
      </c>
      <c r="Q59" s="24"/>
      <c r="R59" s="25"/>
      <c r="S59" s="123"/>
      <c r="T59" s="123"/>
      <c r="U59" s="116"/>
      <c r="V59" s="26"/>
      <c r="W59" s="26"/>
      <c r="X59" s="26"/>
      <c r="Y59" s="26"/>
      <c r="Z59" s="26"/>
      <c r="AA59" s="26"/>
    </row>
    <row r="60" spans="1:27" s="19" customFormat="1">
      <c r="A60" s="14">
        <f>'1-συμβολαια'!A60</f>
        <v>0</v>
      </c>
      <c r="B60" s="66"/>
      <c r="C60" s="115">
        <f>'1-συμβολαια'!B60</f>
        <v>0</v>
      </c>
      <c r="D60" s="20"/>
      <c r="E60" s="132">
        <f>'1-συμβολαια'!C60</f>
        <v>0</v>
      </c>
      <c r="F60" s="15"/>
      <c r="G60" s="16">
        <f>'4-πολλυπρ'!D60</f>
        <v>0</v>
      </c>
      <c r="H60" s="16">
        <f>'4-πολλυπρ'!I60</f>
        <v>0</v>
      </c>
      <c r="I60" s="21"/>
      <c r="J60" s="21">
        <f>'1-συμβολαια'!D60</f>
        <v>0</v>
      </c>
      <c r="K60" s="21"/>
      <c r="L60" s="28">
        <f>'11-χαρτόσ'!D60</f>
        <v>0</v>
      </c>
      <c r="M60" s="22"/>
      <c r="N60" s="18">
        <f>'14β-βιβλΕσΕκτ'!H60-P60</f>
        <v>0</v>
      </c>
      <c r="O60" s="17"/>
      <c r="P60" s="23">
        <f>'5-αντίγραφα'!K60</f>
        <v>0</v>
      </c>
      <c r="Q60" s="24"/>
      <c r="R60" s="25"/>
      <c r="S60" s="123"/>
      <c r="T60" s="123"/>
      <c r="U60" s="116"/>
      <c r="V60" s="26"/>
      <c r="W60" s="26"/>
      <c r="X60" s="26"/>
      <c r="Y60" s="26"/>
      <c r="Z60" s="26"/>
      <c r="AA60" s="26"/>
    </row>
    <row r="61" spans="1:27" s="19" customFormat="1">
      <c r="A61" s="14">
        <f>'1-συμβολαια'!A61</f>
        <v>0</v>
      </c>
      <c r="B61" s="66"/>
      <c r="C61" s="115">
        <f>'1-συμβολαια'!B61</f>
        <v>0</v>
      </c>
      <c r="D61" s="20"/>
      <c r="E61" s="132">
        <f>'1-συμβολαια'!C61</f>
        <v>0</v>
      </c>
      <c r="F61" s="15"/>
      <c r="G61" s="16">
        <f>'4-πολλυπρ'!D61</f>
        <v>0</v>
      </c>
      <c r="H61" s="16">
        <f>'4-πολλυπρ'!I61</f>
        <v>0</v>
      </c>
      <c r="I61" s="21"/>
      <c r="J61" s="21">
        <f>'1-συμβολαια'!D61</f>
        <v>0</v>
      </c>
      <c r="K61" s="21"/>
      <c r="L61" s="28">
        <f>'11-χαρτόσ'!D61</f>
        <v>0</v>
      </c>
      <c r="M61" s="22"/>
      <c r="N61" s="18">
        <f>'14β-βιβλΕσΕκτ'!H61-P61</f>
        <v>0</v>
      </c>
      <c r="O61" s="17"/>
      <c r="P61" s="23">
        <f>'5-αντίγραφα'!K61</f>
        <v>0</v>
      </c>
      <c r="Q61" s="24"/>
      <c r="R61" s="25"/>
      <c r="S61" s="123"/>
      <c r="T61" s="123"/>
      <c r="U61" s="116"/>
      <c r="V61" s="26"/>
      <c r="W61" s="26"/>
      <c r="X61" s="26"/>
      <c r="Y61" s="26"/>
      <c r="Z61" s="26"/>
      <c r="AA61" s="26"/>
    </row>
    <row r="62" spans="1:27" s="19" customFormat="1">
      <c r="A62" s="14">
        <f>'1-συμβολαια'!A62</f>
        <v>0</v>
      </c>
      <c r="B62" s="66"/>
      <c r="C62" s="115">
        <f>'1-συμβολαια'!B62</f>
        <v>0</v>
      </c>
      <c r="D62" s="20"/>
      <c r="E62" s="132">
        <f>'1-συμβολαια'!C62</f>
        <v>0</v>
      </c>
      <c r="F62" s="15"/>
      <c r="G62" s="16">
        <f>'4-πολλυπρ'!D62</f>
        <v>0</v>
      </c>
      <c r="H62" s="16">
        <f>'4-πολλυπρ'!I62</f>
        <v>0</v>
      </c>
      <c r="I62" s="21"/>
      <c r="J62" s="21">
        <f>'1-συμβολαια'!D62</f>
        <v>0</v>
      </c>
      <c r="K62" s="21"/>
      <c r="L62" s="28">
        <f>'11-χαρτόσ'!D62</f>
        <v>0</v>
      </c>
      <c r="M62" s="22"/>
      <c r="N62" s="18">
        <f>'14β-βιβλΕσΕκτ'!H62-P62</f>
        <v>0</v>
      </c>
      <c r="O62" s="17"/>
      <c r="P62" s="23">
        <f>'5-αντίγραφα'!K62</f>
        <v>0</v>
      </c>
      <c r="Q62" s="24"/>
      <c r="R62" s="25"/>
      <c r="S62" s="123"/>
      <c r="T62" s="123"/>
      <c r="U62" s="116"/>
      <c r="V62" s="26"/>
      <c r="W62" s="26"/>
      <c r="X62" s="26"/>
      <c r="Y62" s="26"/>
      <c r="Z62" s="26"/>
      <c r="AA62" s="26"/>
    </row>
    <row r="63" spans="1:27" s="19" customFormat="1">
      <c r="A63" s="14">
        <f>'1-συμβολαια'!A63</f>
        <v>0</v>
      </c>
      <c r="B63" s="66"/>
      <c r="C63" s="115">
        <f>'1-συμβολαια'!B63</f>
        <v>0</v>
      </c>
      <c r="D63" s="20"/>
      <c r="E63" s="132">
        <f>'1-συμβολαια'!C63</f>
        <v>0</v>
      </c>
      <c r="F63" s="15"/>
      <c r="G63" s="16">
        <f>'4-πολλυπρ'!D63</f>
        <v>0</v>
      </c>
      <c r="H63" s="16">
        <f>'4-πολλυπρ'!I63</f>
        <v>0</v>
      </c>
      <c r="I63" s="21"/>
      <c r="J63" s="21">
        <f>'1-συμβολαια'!D63</f>
        <v>0</v>
      </c>
      <c r="K63" s="21"/>
      <c r="L63" s="28">
        <f>'11-χαρτόσ'!D63</f>
        <v>0</v>
      </c>
      <c r="M63" s="22"/>
      <c r="N63" s="18">
        <f>'14β-βιβλΕσΕκτ'!H63-P63</f>
        <v>0</v>
      </c>
      <c r="O63" s="17"/>
      <c r="P63" s="23">
        <f>'5-αντίγραφα'!K63</f>
        <v>0</v>
      </c>
      <c r="Q63" s="24"/>
      <c r="R63" s="25"/>
      <c r="S63" s="123"/>
      <c r="T63" s="123"/>
      <c r="U63" s="116"/>
      <c r="V63" s="26"/>
      <c r="W63" s="26"/>
      <c r="X63" s="26"/>
      <c r="Y63" s="26"/>
      <c r="Z63" s="26"/>
      <c r="AA63" s="26"/>
    </row>
    <row r="64" spans="1:27" s="19" customFormat="1">
      <c r="A64" s="14">
        <f>'1-συμβολαια'!A64</f>
        <v>0</v>
      </c>
      <c r="B64" s="66"/>
      <c r="C64" s="115">
        <f>'1-συμβολαια'!B64</f>
        <v>0</v>
      </c>
      <c r="D64" s="20"/>
      <c r="E64" s="132">
        <f>'1-συμβολαια'!C64</f>
        <v>0</v>
      </c>
      <c r="F64" s="15"/>
      <c r="G64" s="16">
        <f>'4-πολλυπρ'!D64</f>
        <v>0</v>
      </c>
      <c r="H64" s="16">
        <f>'4-πολλυπρ'!I64</f>
        <v>0</v>
      </c>
      <c r="I64" s="21"/>
      <c r="J64" s="21">
        <f>'1-συμβολαια'!D64</f>
        <v>0</v>
      </c>
      <c r="K64" s="21"/>
      <c r="L64" s="28">
        <f>'11-χαρτόσ'!D64</f>
        <v>0</v>
      </c>
      <c r="M64" s="22"/>
      <c r="N64" s="18">
        <f>'14β-βιβλΕσΕκτ'!H64-P64</f>
        <v>0</v>
      </c>
      <c r="O64" s="17"/>
      <c r="P64" s="23">
        <f>'5-αντίγραφα'!K64</f>
        <v>0</v>
      </c>
      <c r="Q64" s="24"/>
      <c r="R64" s="25"/>
      <c r="S64" s="123"/>
      <c r="T64" s="123"/>
      <c r="U64" s="116"/>
      <c r="V64" s="26"/>
      <c r="W64" s="26"/>
      <c r="X64" s="26"/>
      <c r="Y64" s="26"/>
      <c r="Z64" s="26"/>
      <c r="AA64" s="26"/>
    </row>
    <row r="65" spans="1:27" s="19" customFormat="1">
      <c r="A65" s="14">
        <f>'1-συμβολαια'!A65</f>
        <v>0</v>
      </c>
      <c r="B65" s="66"/>
      <c r="C65" s="115">
        <f>'1-συμβολαια'!B65</f>
        <v>0</v>
      </c>
      <c r="D65" s="20"/>
      <c r="E65" s="132">
        <f>'1-συμβολαια'!C65</f>
        <v>0</v>
      </c>
      <c r="F65" s="15"/>
      <c r="G65" s="16">
        <f>'4-πολλυπρ'!D65</f>
        <v>0</v>
      </c>
      <c r="H65" s="16">
        <f>'4-πολλυπρ'!I65</f>
        <v>0</v>
      </c>
      <c r="I65" s="21"/>
      <c r="J65" s="21">
        <f>'1-συμβολαια'!D65</f>
        <v>0</v>
      </c>
      <c r="K65" s="21"/>
      <c r="L65" s="28">
        <f>'11-χαρτόσ'!D65</f>
        <v>0</v>
      </c>
      <c r="M65" s="22"/>
      <c r="N65" s="18">
        <f>'14β-βιβλΕσΕκτ'!H65-P65</f>
        <v>0</v>
      </c>
      <c r="O65" s="17"/>
      <c r="P65" s="23">
        <f>'5-αντίγραφα'!K65</f>
        <v>0</v>
      </c>
      <c r="Q65" s="24"/>
      <c r="R65" s="25"/>
      <c r="S65" s="123"/>
      <c r="T65" s="123"/>
      <c r="U65" s="116"/>
      <c r="V65" s="26"/>
      <c r="W65" s="26"/>
      <c r="X65" s="26"/>
      <c r="Y65" s="26"/>
      <c r="Z65" s="26"/>
      <c r="AA65" s="26"/>
    </row>
    <row r="66" spans="1:27" s="19" customFormat="1">
      <c r="A66" s="14">
        <f>'1-συμβολαια'!A66</f>
        <v>0</v>
      </c>
      <c r="B66" s="66"/>
      <c r="C66" s="115">
        <f>'1-συμβολαια'!B66</f>
        <v>0</v>
      </c>
      <c r="D66" s="20"/>
      <c r="E66" s="132">
        <f>'1-συμβολαια'!C66</f>
        <v>0</v>
      </c>
      <c r="F66" s="15"/>
      <c r="G66" s="16">
        <f>'4-πολλυπρ'!D66</f>
        <v>0</v>
      </c>
      <c r="H66" s="16">
        <f>'4-πολλυπρ'!I66</f>
        <v>0</v>
      </c>
      <c r="I66" s="21"/>
      <c r="J66" s="21">
        <f>'1-συμβολαια'!D66</f>
        <v>0</v>
      </c>
      <c r="K66" s="21"/>
      <c r="L66" s="28">
        <f>'11-χαρτόσ'!D66</f>
        <v>0</v>
      </c>
      <c r="M66" s="22"/>
      <c r="N66" s="18">
        <f>'14β-βιβλΕσΕκτ'!H66-P66</f>
        <v>0</v>
      </c>
      <c r="O66" s="17"/>
      <c r="P66" s="23">
        <f>'5-αντίγραφα'!K66</f>
        <v>0</v>
      </c>
      <c r="Q66" s="24"/>
      <c r="R66" s="25"/>
      <c r="S66" s="123"/>
      <c r="T66" s="123"/>
      <c r="U66" s="116"/>
      <c r="V66" s="26"/>
      <c r="W66" s="26"/>
      <c r="X66" s="26"/>
      <c r="Y66" s="26"/>
      <c r="Z66" s="26"/>
      <c r="AA66" s="26"/>
    </row>
    <row r="67" spans="1:27" s="19" customFormat="1">
      <c r="A67" s="14">
        <f>'1-συμβολαια'!A67</f>
        <v>0</v>
      </c>
      <c r="B67" s="66"/>
      <c r="C67" s="115">
        <f>'1-συμβολαια'!B67</f>
        <v>0</v>
      </c>
      <c r="D67" s="20"/>
      <c r="E67" s="132">
        <f>'1-συμβολαια'!C67</f>
        <v>0</v>
      </c>
      <c r="F67" s="15"/>
      <c r="G67" s="16">
        <f>'4-πολλυπρ'!D67</f>
        <v>0</v>
      </c>
      <c r="H67" s="16">
        <f>'4-πολλυπρ'!I67</f>
        <v>0</v>
      </c>
      <c r="I67" s="21"/>
      <c r="J67" s="21">
        <f>'1-συμβολαια'!D67</f>
        <v>0</v>
      </c>
      <c r="K67" s="21"/>
      <c r="L67" s="28">
        <f>'11-χαρτόσ'!D67</f>
        <v>0</v>
      </c>
      <c r="M67" s="22"/>
      <c r="N67" s="18">
        <f>'14β-βιβλΕσΕκτ'!H67-P67</f>
        <v>0</v>
      </c>
      <c r="O67" s="17"/>
      <c r="P67" s="23">
        <f>'5-αντίγραφα'!K67</f>
        <v>0</v>
      </c>
      <c r="Q67" s="24"/>
      <c r="R67" s="25"/>
      <c r="S67" s="123"/>
      <c r="T67" s="123"/>
      <c r="U67" s="116"/>
      <c r="V67" s="26"/>
      <c r="W67" s="26"/>
      <c r="X67" s="26"/>
      <c r="Y67" s="26"/>
      <c r="Z67" s="26"/>
      <c r="AA67" s="26"/>
    </row>
    <row r="68" spans="1:27" s="19" customFormat="1">
      <c r="A68" s="14">
        <f>'1-συμβολαια'!A68</f>
        <v>0</v>
      </c>
      <c r="B68" s="66"/>
      <c r="C68" s="115">
        <f>'1-συμβολαια'!B68</f>
        <v>0</v>
      </c>
      <c r="D68" s="20"/>
      <c r="E68" s="132">
        <f>'1-συμβολαια'!C68</f>
        <v>0</v>
      </c>
      <c r="F68" s="15"/>
      <c r="G68" s="16">
        <f>'4-πολλυπρ'!D68</f>
        <v>0</v>
      </c>
      <c r="H68" s="16">
        <f>'4-πολλυπρ'!I68</f>
        <v>0</v>
      </c>
      <c r="I68" s="21"/>
      <c r="J68" s="21">
        <f>'1-συμβολαια'!D68</f>
        <v>0</v>
      </c>
      <c r="K68" s="21"/>
      <c r="L68" s="28">
        <f>'11-χαρτόσ'!D68</f>
        <v>0</v>
      </c>
      <c r="M68" s="22"/>
      <c r="N68" s="18">
        <f>'14β-βιβλΕσΕκτ'!H68-P68</f>
        <v>0</v>
      </c>
      <c r="O68" s="17"/>
      <c r="P68" s="23">
        <f>'5-αντίγραφα'!K68</f>
        <v>0</v>
      </c>
      <c r="Q68" s="24"/>
      <c r="R68" s="25"/>
      <c r="S68" s="123"/>
      <c r="T68" s="123"/>
      <c r="U68" s="116"/>
      <c r="V68" s="26"/>
      <c r="W68" s="26"/>
      <c r="X68" s="26"/>
      <c r="Y68" s="26"/>
      <c r="Z68" s="26"/>
      <c r="AA68" s="26"/>
    </row>
    <row r="69" spans="1:27" s="19" customFormat="1">
      <c r="A69" s="14">
        <f>'1-συμβολαια'!A69</f>
        <v>0</v>
      </c>
      <c r="B69" s="66"/>
      <c r="C69" s="115">
        <f>'1-συμβολαια'!B69</f>
        <v>0</v>
      </c>
      <c r="D69" s="20"/>
      <c r="E69" s="132">
        <f>'1-συμβολαια'!C69</f>
        <v>0</v>
      </c>
      <c r="F69" s="15"/>
      <c r="G69" s="16">
        <f>'4-πολλυπρ'!D69</f>
        <v>0</v>
      </c>
      <c r="H69" s="16">
        <f>'4-πολλυπρ'!I69</f>
        <v>0</v>
      </c>
      <c r="I69" s="21"/>
      <c r="J69" s="21">
        <f>'1-συμβολαια'!D69</f>
        <v>0</v>
      </c>
      <c r="K69" s="21"/>
      <c r="L69" s="28">
        <f>'11-χαρτόσ'!D69</f>
        <v>0</v>
      </c>
      <c r="M69" s="22"/>
      <c r="N69" s="18">
        <f>'14β-βιβλΕσΕκτ'!H69-P69</f>
        <v>0</v>
      </c>
      <c r="O69" s="17"/>
      <c r="P69" s="23">
        <f>'5-αντίγραφα'!K69</f>
        <v>0</v>
      </c>
      <c r="Q69" s="24"/>
      <c r="R69" s="25"/>
      <c r="S69" s="123"/>
      <c r="T69" s="123"/>
      <c r="U69" s="116"/>
      <c r="V69" s="26"/>
      <c r="W69" s="26"/>
      <c r="X69" s="26"/>
      <c r="Y69" s="26"/>
      <c r="Z69" s="26"/>
      <c r="AA69" s="26"/>
    </row>
    <row r="70" spans="1:27" s="19" customFormat="1">
      <c r="A70" s="14">
        <f>'1-συμβολαια'!A70</f>
        <v>0</v>
      </c>
      <c r="B70" s="66"/>
      <c r="C70" s="115">
        <f>'1-συμβολαια'!B70</f>
        <v>0</v>
      </c>
      <c r="D70" s="20"/>
      <c r="E70" s="132">
        <f>'1-συμβολαια'!C70</f>
        <v>0</v>
      </c>
      <c r="F70" s="15"/>
      <c r="G70" s="16">
        <f>'4-πολλυπρ'!D70</f>
        <v>0</v>
      </c>
      <c r="H70" s="16">
        <f>'4-πολλυπρ'!I70</f>
        <v>0</v>
      </c>
      <c r="I70" s="21"/>
      <c r="J70" s="21">
        <f>'1-συμβολαια'!D70</f>
        <v>0</v>
      </c>
      <c r="K70" s="21"/>
      <c r="L70" s="28">
        <f>'11-χαρτόσ'!D70</f>
        <v>0</v>
      </c>
      <c r="M70" s="22"/>
      <c r="N70" s="18">
        <f>'14β-βιβλΕσΕκτ'!H70-P70</f>
        <v>0</v>
      </c>
      <c r="O70" s="17"/>
      <c r="P70" s="23">
        <f>'5-αντίγραφα'!K70</f>
        <v>0</v>
      </c>
      <c r="Q70" s="24"/>
      <c r="R70" s="25"/>
      <c r="S70" s="123"/>
      <c r="T70" s="123"/>
      <c r="U70" s="116"/>
      <c r="V70" s="26"/>
      <c r="W70" s="26"/>
      <c r="X70" s="26"/>
      <c r="Y70" s="26"/>
      <c r="Z70" s="26"/>
      <c r="AA70" s="26"/>
    </row>
    <row r="71" spans="1:27" s="19" customFormat="1">
      <c r="A71" s="14">
        <f>'1-συμβολαια'!A71</f>
        <v>0</v>
      </c>
      <c r="B71" s="66"/>
      <c r="C71" s="115">
        <f>'1-συμβολαια'!B71</f>
        <v>0</v>
      </c>
      <c r="D71" s="20"/>
      <c r="E71" s="132">
        <f>'1-συμβολαια'!C71</f>
        <v>0</v>
      </c>
      <c r="F71" s="15"/>
      <c r="G71" s="16">
        <f>'4-πολλυπρ'!D71</f>
        <v>0</v>
      </c>
      <c r="H71" s="16">
        <f>'4-πολλυπρ'!I71</f>
        <v>0</v>
      </c>
      <c r="I71" s="21"/>
      <c r="J71" s="21">
        <f>'1-συμβολαια'!D71</f>
        <v>0</v>
      </c>
      <c r="K71" s="21"/>
      <c r="L71" s="28">
        <f>'11-χαρτόσ'!D71</f>
        <v>0</v>
      </c>
      <c r="M71" s="22"/>
      <c r="N71" s="18">
        <f>'14β-βιβλΕσΕκτ'!H71-P71</f>
        <v>0</v>
      </c>
      <c r="O71" s="17"/>
      <c r="P71" s="23">
        <f>'5-αντίγραφα'!K71</f>
        <v>0</v>
      </c>
      <c r="Q71" s="24"/>
      <c r="R71" s="25"/>
      <c r="S71" s="123"/>
      <c r="T71" s="123"/>
      <c r="U71" s="116"/>
      <c r="V71" s="26"/>
      <c r="W71" s="26"/>
      <c r="X71" s="26"/>
      <c r="Y71" s="26"/>
      <c r="Z71" s="26"/>
      <c r="AA71" s="26"/>
    </row>
    <row r="72" spans="1:27" s="19" customFormat="1">
      <c r="A72" s="14">
        <f>'1-συμβολαια'!A72</f>
        <v>0</v>
      </c>
      <c r="B72" s="66"/>
      <c r="C72" s="115">
        <f>'1-συμβολαια'!B72</f>
        <v>0</v>
      </c>
      <c r="D72" s="20"/>
      <c r="E72" s="132">
        <f>'1-συμβολαια'!C72</f>
        <v>0</v>
      </c>
      <c r="F72" s="15"/>
      <c r="G72" s="16">
        <f>'4-πολλυπρ'!D72</f>
        <v>0</v>
      </c>
      <c r="H72" s="16">
        <f>'4-πολλυπρ'!I72</f>
        <v>0</v>
      </c>
      <c r="I72" s="21"/>
      <c r="J72" s="21">
        <f>'1-συμβολαια'!D72</f>
        <v>0</v>
      </c>
      <c r="K72" s="21"/>
      <c r="L72" s="28">
        <f>'11-χαρτόσ'!D72</f>
        <v>0</v>
      </c>
      <c r="M72" s="22"/>
      <c r="N72" s="18">
        <f>'14β-βιβλΕσΕκτ'!H72-P72</f>
        <v>0</v>
      </c>
      <c r="O72" s="17"/>
      <c r="P72" s="23">
        <f>'5-αντίγραφα'!K72</f>
        <v>0</v>
      </c>
      <c r="Q72" s="24"/>
      <c r="R72" s="25"/>
      <c r="S72" s="123"/>
      <c r="T72" s="123"/>
      <c r="U72" s="116"/>
      <c r="V72" s="26"/>
      <c r="W72" s="26"/>
      <c r="X72" s="26"/>
      <c r="Y72" s="26"/>
      <c r="Z72" s="26"/>
      <c r="AA72" s="26"/>
    </row>
    <row r="73" spans="1:27" s="19" customFormat="1">
      <c r="A73" s="14">
        <f>'1-συμβολαια'!A73</f>
        <v>0</v>
      </c>
      <c r="B73" s="66"/>
      <c r="C73" s="115">
        <f>'1-συμβολαια'!B73</f>
        <v>0</v>
      </c>
      <c r="D73" s="20"/>
      <c r="E73" s="132">
        <f>'1-συμβολαια'!C73</f>
        <v>0</v>
      </c>
      <c r="F73" s="15"/>
      <c r="G73" s="16">
        <f>'4-πολλυπρ'!D73</f>
        <v>0</v>
      </c>
      <c r="H73" s="16">
        <f>'4-πολλυπρ'!I73</f>
        <v>0</v>
      </c>
      <c r="I73" s="21"/>
      <c r="J73" s="21">
        <f>'1-συμβολαια'!D73</f>
        <v>0</v>
      </c>
      <c r="K73" s="21"/>
      <c r="L73" s="28">
        <f>'11-χαρτόσ'!D73</f>
        <v>0</v>
      </c>
      <c r="M73" s="22"/>
      <c r="N73" s="18">
        <f>'14β-βιβλΕσΕκτ'!H73-P73</f>
        <v>0</v>
      </c>
      <c r="O73" s="17"/>
      <c r="P73" s="23">
        <f>'5-αντίγραφα'!K73</f>
        <v>0</v>
      </c>
      <c r="Q73" s="24"/>
      <c r="R73" s="25"/>
      <c r="S73" s="123"/>
      <c r="T73" s="123"/>
      <c r="U73" s="116"/>
      <c r="V73" s="26"/>
      <c r="W73" s="26"/>
      <c r="X73" s="26"/>
      <c r="Y73" s="26"/>
      <c r="Z73" s="26"/>
      <c r="AA73" s="26"/>
    </row>
    <row r="74" spans="1:27" s="19" customFormat="1">
      <c r="A74" s="14">
        <f>'1-συμβολαια'!A74</f>
        <v>0</v>
      </c>
      <c r="B74" s="66"/>
      <c r="C74" s="115">
        <f>'1-συμβολαια'!B74</f>
        <v>0</v>
      </c>
      <c r="D74" s="20"/>
      <c r="E74" s="132">
        <f>'1-συμβολαια'!C74</f>
        <v>0</v>
      </c>
      <c r="F74" s="15"/>
      <c r="G74" s="16">
        <f>'4-πολλυπρ'!D74</f>
        <v>0</v>
      </c>
      <c r="H74" s="16">
        <f>'4-πολλυπρ'!I74</f>
        <v>0</v>
      </c>
      <c r="I74" s="21"/>
      <c r="J74" s="21">
        <f>'1-συμβολαια'!D74</f>
        <v>0</v>
      </c>
      <c r="K74" s="21"/>
      <c r="L74" s="28">
        <f>'11-χαρτόσ'!D74</f>
        <v>0</v>
      </c>
      <c r="M74" s="22"/>
      <c r="N74" s="18">
        <f>'14β-βιβλΕσΕκτ'!H74-P74</f>
        <v>0</v>
      </c>
      <c r="O74" s="17"/>
      <c r="P74" s="23">
        <f>'5-αντίγραφα'!K74</f>
        <v>0</v>
      </c>
      <c r="Q74" s="24"/>
      <c r="R74" s="25"/>
      <c r="S74" s="123"/>
      <c r="T74" s="123"/>
      <c r="U74" s="116"/>
      <c r="V74" s="26"/>
      <c r="W74" s="26"/>
      <c r="X74" s="26"/>
      <c r="Y74" s="26"/>
      <c r="Z74" s="26"/>
      <c r="AA74" s="26"/>
    </row>
    <row r="75" spans="1:27" s="19" customFormat="1">
      <c r="A75" s="14">
        <f>'1-συμβολαια'!A75</f>
        <v>0</v>
      </c>
      <c r="B75" s="66"/>
      <c r="C75" s="115">
        <f>'1-συμβολαια'!B75</f>
        <v>0</v>
      </c>
      <c r="D75" s="20"/>
      <c r="E75" s="132">
        <f>'1-συμβολαια'!C75</f>
        <v>0</v>
      </c>
      <c r="F75" s="15"/>
      <c r="G75" s="16">
        <f>'4-πολλυπρ'!D75</f>
        <v>0</v>
      </c>
      <c r="H75" s="16">
        <f>'4-πολλυπρ'!I75</f>
        <v>0</v>
      </c>
      <c r="I75" s="21"/>
      <c r="J75" s="21">
        <f>'1-συμβολαια'!D75</f>
        <v>0</v>
      </c>
      <c r="K75" s="21"/>
      <c r="L75" s="28">
        <f>'11-χαρτόσ'!D75</f>
        <v>0</v>
      </c>
      <c r="M75" s="22"/>
      <c r="N75" s="18">
        <f>'14β-βιβλΕσΕκτ'!H75-P75</f>
        <v>0</v>
      </c>
      <c r="O75" s="17"/>
      <c r="P75" s="23">
        <f>'5-αντίγραφα'!K75</f>
        <v>0</v>
      </c>
      <c r="Q75" s="24"/>
      <c r="R75" s="25"/>
      <c r="S75" s="123"/>
      <c r="T75" s="123"/>
      <c r="U75" s="116"/>
      <c r="V75" s="26"/>
      <c r="W75" s="26"/>
      <c r="X75" s="26"/>
      <c r="Y75" s="26"/>
      <c r="Z75" s="26"/>
      <c r="AA75" s="26"/>
    </row>
    <row r="76" spans="1:27" s="19" customFormat="1">
      <c r="A76" s="14">
        <f>'1-συμβολαια'!A76</f>
        <v>0</v>
      </c>
      <c r="B76" s="66"/>
      <c r="C76" s="115">
        <f>'1-συμβολαια'!B76</f>
        <v>0</v>
      </c>
      <c r="D76" s="20"/>
      <c r="E76" s="132">
        <f>'1-συμβολαια'!C76</f>
        <v>0</v>
      </c>
      <c r="F76" s="15"/>
      <c r="G76" s="16">
        <f>'4-πολλυπρ'!D76</f>
        <v>0</v>
      </c>
      <c r="H76" s="16">
        <f>'4-πολλυπρ'!I76</f>
        <v>0</v>
      </c>
      <c r="I76" s="21"/>
      <c r="J76" s="21">
        <f>'1-συμβολαια'!D76</f>
        <v>0</v>
      </c>
      <c r="K76" s="21"/>
      <c r="L76" s="28">
        <f>'11-χαρτόσ'!D76</f>
        <v>0</v>
      </c>
      <c r="M76" s="22"/>
      <c r="N76" s="18">
        <f>'14β-βιβλΕσΕκτ'!H76-P76</f>
        <v>0</v>
      </c>
      <c r="O76" s="17"/>
      <c r="P76" s="23">
        <f>'5-αντίγραφα'!K76</f>
        <v>0</v>
      </c>
      <c r="Q76" s="24"/>
      <c r="R76" s="25"/>
      <c r="S76" s="123"/>
      <c r="T76" s="123"/>
      <c r="U76" s="116"/>
      <c r="V76" s="26"/>
      <c r="W76" s="26"/>
      <c r="X76" s="26"/>
      <c r="Y76" s="26"/>
      <c r="Z76" s="26"/>
      <c r="AA76" s="26"/>
    </row>
    <row r="77" spans="1:27" s="19" customFormat="1">
      <c r="A77" s="14">
        <f>'1-συμβολαια'!A77</f>
        <v>0</v>
      </c>
      <c r="B77" s="66"/>
      <c r="C77" s="115">
        <f>'1-συμβολαια'!B77</f>
        <v>0</v>
      </c>
      <c r="D77" s="20"/>
      <c r="E77" s="132">
        <f>'1-συμβολαια'!C77</f>
        <v>0</v>
      </c>
      <c r="F77" s="15"/>
      <c r="G77" s="16">
        <f>'4-πολλυπρ'!D77</f>
        <v>0</v>
      </c>
      <c r="H77" s="16">
        <f>'4-πολλυπρ'!I77</f>
        <v>0</v>
      </c>
      <c r="I77" s="21"/>
      <c r="J77" s="21">
        <f>'1-συμβολαια'!D77</f>
        <v>0</v>
      </c>
      <c r="K77" s="21"/>
      <c r="L77" s="28">
        <f>'11-χαρτόσ'!D77</f>
        <v>0</v>
      </c>
      <c r="M77" s="22"/>
      <c r="N77" s="18">
        <f>'14β-βιβλΕσΕκτ'!H77-P77</f>
        <v>0</v>
      </c>
      <c r="O77" s="17"/>
      <c r="P77" s="23">
        <f>'5-αντίγραφα'!K77</f>
        <v>0</v>
      </c>
      <c r="Q77" s="24"/>
      <c r="R77" s="25"/>
      <c r="S77" s="123"/>
      <c r="T77" s="123"/>
      <c r="U77" s="116"/>
      <c r="V77" s="26"/>
      <c r="W77" s="26"/>
      <c r="X77" s="26"/>
      <c r="Y77" s="26"/>
      <c r="Z77" s="26"/>
      <c r="AA77" s="26"/>
    </row>
    <row r="78" spans="1:27" s="19" customFormat="1">
      <c r="A78" s="14">
        <f>'1-συμβολαια'!A78</f>
        <v>0</v>
      </c>
      <c r="B78" s="66"/>
      <c r="C78" s="115">
        <f>'1-συμβολαια'!B78</f>
        <v>0</v>
      </c>
      <c r="D78" s="20"/>
      <c r="E78" s="132">
        <f>'1-συμβολαια'!C78</f>
        <v>0</v>
      </c>
      <c r="F78" s="15"/>
      <c r="G78" s="16">
        <f>'4-πολλυπρ'!D78</f>
        <v>0</v>
      </c>
      <c r="H78" s="16">
        <f>'4-πολλυπρ'!I78</f>
        <v>0</v>
      </c>
      <c r="I78" s="21"/>
      <c r="J78" s="21">
        <f>'1-συμβολαια'!D78</f>
        <v>0</v>
      </c>
      <c r="K78" s="21"/>
      <c r="L78" s="28">
        <f>'11-χαρτόσ'!D78</f>
        <v>0</v>
      </c>
      <c r="M78" s="22"/>
      <c r="N78" s="18">
        <f>'14β-βιβλΕσΕκτ'!H78-P78</f>
        <v>0</v>
      </c>
      <c r="O78" s="17"/>
      <c r="P78" s="23">
        <f>'5-αντίγραφα'!K78</f>
        <v>0</v>
      </c>
      <c r="Q78" s="24"/>
      <c r="R78" s="25"/>
      <c r="S78" s="123"/>
      <c r="T78" s="123"/>
      <c r="U78" s="116"/>
      <c r="V78" s="26"/>
      <c r="W78" s="26"/>
      <c r="X78" s="26"/>
      <c r="Y78" s="26"/>
      <c r="Z78" s="26"/>
      <c r="AA78" s="26"/>
    </row>
    <row r="79" spans="1:27" s="19" customFormat="1">
      <c r="A79" s="14">
        <f>'1-συμβολαια'!A79</f>
        <v>0</v>
      </c>
      <c r="B79" s="66"/>
      <c r="C79" s="115">
        <f>'1-συμβολαια'!B79</f>
        <v>0</v>
      </c>
      <c r="D79" s="20"/>
      <c r="E79" s="132">
        <f>'1-συμβολαια'!C79</f>
        <v>0</v>
      </c>
      <c r="F79" s="15"/>
      <c r="G79" s="16">
        <f>'4-πολλυπρ'!D79</f>
        <v>0</v>
      </c>
      <c r="H79" s="16">
        <f>'4-πολλυπρ'!I79</f>
        <v>0</v>
      </c>
      <c r="I79" s="21"/>
      <c r="J79" s="21">
        <f>'1-συμβολαια'!D79</f>
        <v>0</v>
      </c>
      <c r="K79" s="21"/>
      <c r="L79" s="28">
        <f>'11-χαρτόσ'!D79</f>
        <v>0</v>
      </c>
      <c r="M79" s="22"/>
      <c r="N79" s="18">
        <f>'14β-βιβλΕσΕκτ'!H79-P79</f>
        <v>0</v>
      </c>
      <c r="O79" s="17"/>
      <c r="P79" s="23">
        <f>'5-αντίγραφα'!K79</f>
        <v>0</v>
      </c>
      <c r="Q79" s="24"/>
      <c r="R79" s="25"/>
      <c r="S79" s="123"/>
      <c r="T79" s="123"/>
      <c r="U79" s="116"/>
      <c r="V79" s="26"/>
      <c r="W79" s="26"/>
      <c r="X79" s="26"/>
      <c r="Y79" s="26"/>
      <c r="Z79" s="26"/>
      <c r="AA79" s="26"/>
    </row>
    <row r="80" spans="1:27" s="19" customFormat="1">
      <c r="A80" s="14">
        <f>'1-συμβολαια'!A80</f>
        <v>0</v>
      </c>
      <c r="B80" s="66"/>
      <c r="C80" s="115">
        <f>'1-συμβολαια'!B80</f>
        <v>0</v>
      </c>
      <c r="D80" s="20"/>
      <c r="E80" s="132">
        <f>'1-συμβολαια'!C80</f>
        <v>0</v>
      </c>
      <c r="F80" s="15"/>
      <c r="G80" s="16">
        <f>'4-πολλυπρ'!D80</f>
        <v>0</v>
      </c>
      <c r="H80" s="16">
        <f>'4-πολλυπρ'!I80</f>
        <v>0</v>
      </c>
      <c r="I80" s="21"/>
      <c r="J80" s="21">
        <f>'1-συμβολαια'!D80</f>
        <v>0</v>
      </c>
      <c r="K80" s="21"/>
      <c r="L80" s="28">
        <f>'11-χαρτόσ'!D80</f>
        <v>0</v>
      </c>
      <c r="M80" s="22"/>
      <c r="N80" s="18">
        <f>'14β-βιβλΕσΕκτ'!H80-P80</f>
        <v>0</v>
      </c>
      <c r="O80" s="17"/>
      <c r="P80" s="23">
        <f>'5-αντίγραφα'!K80</f>
        <v>0</v>
      </c>
      <c r="Q80" s="24"/>
      <c r="R80" s="25"/>
      <c r="S80" s="123"/>
      <c r="T80" s="123"/>
      <c r="U80" s="116"/>
      <c r="V80" s="26"/>
      <c r="W80" s="26"/>
      <c r="X80" s="26"/>
      <c r="Y80" s="26"/>
      <c r="Z80" s="26"/>
      <c r="AA80" s="26"/>
    </row>
    <row r="81" spans="1:27" s="19" customFormat="1">
      <c r="A81" s="14">
        <f>'1-συμβολαια'!A81</f>
        <v>0</v>
      </c>
      <c r="B81" s="66"/>
      <c r="C81" s="115">
        <f>'1-συμβολαια'!B81</f>
        <v>0</v>
      </c>
      <c r="D81" s="20"/>
      <c r="E81" s="132">
        <f>'1-συμβολαια'!C81</f>
        <v>0</v>
      </c>
      <c r="F81" s="15"/>
      <c r="G81" s="16">
        <f>'4-πολλυπρ'!D81</f>
        <v>0</v>
      </c>
      <c r="H81" s="16">
        <f>'4-πολλυπρ'!I81</f>
        <v>0</v>
      </c>
      <c r="I81" s="21"/>
      <c r="J81" s="21">
        <f>'1-συμβολαια'!D81</f>
        <v>0</v>
      </c>
      <c r="K81" s="21"/>
      <c r="L81" s="28">
        <f>'11-χαρτόσ'!D81</f>
        <v>0</v>
      </c>
      <c r="M81" s="22"/>
      <c r="N81" s="18">
        <f>'14β-βιβλΕσΕκτ'!H81-P81</f>
        <v>0</v>
      </c>
      <c r="O81" s="17"/>
      <c r="P81" s="23">
        <f>'5-αντίγραφα'!K81</f>
        <v>0</v>
      </c>
      <c r="Q81" s="24"/>
      <c r="R81" s="25"/>
      <c r="S81" s="123"/>
      <c r="T81" s="123"/>
      <c r="U81" s="116"/>
      <c r="V81" s="26"/>
      <c r="W81" s="26"/>
      <c r="X81" s="26"/>
      <c r="Y81" s="26"/>
      <c r="Z81" s="26"/>
      <c r="AA81" s="26"/>
    </row>
    <row r="82" spans="1:27" s="19" customFormat="1">
      <c r="A82" s="14">
        <f>'1-συμβολαια'!A82</f>
        <v>0</v>
      </c>
      <c r="B82" s="66"/>
      <c r="C82" s="115">
        <f>'1-συμβολαια'!B82</f>
        <v>0</v>
      </c>
      <c r="D82" s="20"/>
      <c r="E82" s="132">
        <f>'1-συμβολαια'!C82</f>
        <v>0</v>
      </c>
      <c r="F82" s="15"/>
      <c r="G82" s="16">
        <f>'4-πολλυπρ'!D82</f>
        <v>0</v>
      </c>
      <c r="H82" s="16">
        <f>'4-πολλυπρ'!I82</f>
        <v>0</v>
      </c>
      <c r="I82" s="21"/>
      <c r="J82" s="21">
        <f>'1-συμβολαια'!D82</f>
        <v>0</v>
      </c>
      <c r="K82" s="21"/>
      <c r="L82" s="28">
        <f>'11-χαρτόσ'!D82</f>
        <v>0</v>
      </c>
      <c r="M82" s="22"/>
      <c r="N82" s="18">
        <f>'14β-βιβλΕσΕκτ'!H82-P82</f>
        <v>0</v>
      </c>
      <c r="O82" s="17"/>
      <c r="P82" s="23">
        <f>'5-αντίγραφα'!K82</f>
        <v>0</v>
      </c>
      <c r="Q82" s="24"/>
      <c r="R82" s="25"/>
      <c r="S82" s="123"/>
      <c r="T82" s="123"/>
      <c r="U82" s="116"/>
      <c r="V82" s="26"/>
      <c r="W82" s="26"/>
      <c r="X82" s="26"/>
      <c r="Y82" s="26"/>
      <c r="Z82" s="26"/>
      <c r="AA82" s="26"/>
    </row>
    <row r="83" spans="1:27" s="19" customFormat="1">
      <c r="A83" s="14">
        <f>'1-συμβολαια'!A83</f>
        <v>0</v>
      </c>
      <c r="B83" s="66"/>
      <c r="C83" s="115">
        <f>'1-συμβολαια'!B83</f>
        <v>0</v>
      </c>
      <c r="D83" s="20"/>
      <c r="E83" s="132">
        <f>'1-συμβολαια'!C83</f>
        <v>0</v>
      </c>
      <c r="F83" s="15"/>
      <c r="G83" s="16">
        <f>'4-πολλυπρ'!D83</f>
        <v>0</v>
      </c>
      <c r="H83" s="16">
        <f>'4-πολλυπρ'!I83</f>
        <v>0</v>
      </c>
      <c r="I83" s="21"/>
      <c r="J83" s="21">
        <f>'1-συμβολαια'!D83</f>
        <v>0</v>
      </c>
      <c r="K83" s="21"/>
      <c r="L83" s="28">
        <f>'11-χαρτόσ'!D83</f>
        <v>0</v>
      </c>
      <c r="M83" s="22"/>
      <c r="N83" s="18">
        <f>'14β-βιβλΕσΕκτ'!H83-P83</f>
        <v>0</v>
      </c>
      <c r="O83" s="17"/>
      <c r="P83" s="23">
        <f>'5-αντίγραφα'!K83</f>
        <v>0</v>
      </c>
      <c r="Q83" s="24"/>
      <c r="R83" s="25"/>
      <c r="S83" s="123"/>
      <c r="T83" s="123"/>
      <c r="U83" s="116"/>
      <c r="V83" s="26"/>
      <c r="W83" s="26"/>
      <c r="X83" s="26"/>
      <c r="Y83" s="26"/>
      <c r="Z83" s="26"/>
      <c r="AA83" s="26"/>
    </row>
    <row r="84" spans="1:27" s="19" customFormat="1">
      <c r="A84" s="14">
        <f>'1-συμβολαια'!A84</f>
        <v>0</v>
      </c>
      <c r="B84" s="66"/>
      <c r="C84" s="115">
        <f>'1-συμβολαια'!B84</f>
        <v>0</v>
      </c>
      <c r="D84" s="20"/>
      <c r="E84" s="132">
        <f>'1-συμβολαια'!C84</f>
        <v>0</v>
      </c>
      <c r="F84" s="15"/>
      <c r="G84" s="16">
        <f>'4-πολλυπρ'!D84</f>
        <v>0</v>
      </c>
      <c r="H84" s="16">
        <f>'4-πολλυπρ'!I84</f>
        <v>0</v>
      </c>
      <c r="I84" s="21"/>
      <c r="J84" s="21">
        <f>'1-συμβολαια'!D84</f>
        <v>0</v>
      </c>
      <c r="K84" s="21"/>
      <c r="L84" s="28">
        <f>'11-χαρτόσ'!D84</f>
        <v>0</v>
      </c>
      <c r="M84" s="22"/>
      <c r="N84" s="18">
        <f>'14β-βιβλΕσΕκτ'!H84-P84</f>
        <v>0</v>
      </c>
      <c r="O84" s="17"/>
      <c r="P84" s="23">
        <f>'5-αντίγραφα'!K84</f>
        <v>0</v>
      </c>
      <c r="Q84" s="24"/>
      <c r="R84" s="25"/>
      <c r="S84" s="123"/>
      <c r="T84" s="123"/>
      <c r="U84" s="116"/>
      <c r="V84" s="26"/>
      <c r="W84" s="26"/>
      <c r="X84" s="26"/>
      <c r="Y84" s="26"/>
      <c r="Z84" s="26"/>
      <c r="AA84" s="26"/>
    </row>
    <row r="85" spans="1:27" s="19" customFormat="1">
      <c r="A85" s="14">
        <f>'1-συμβολαια'!A85</f>
        <v>0</v>
      </c>
      <c r="B85" s="66"/>
      <c r="C85" s="115">
        <f>'1-συμβολαια'!B85</f>
        <v>0</v>
      </c>
      <c r="D85" s="20"/>
      <c r="E85" s="132">
        <f>'1-συμβολαια'!C85</f>
        <v>0</v>
      </c>
      <c r="F85" s="15"/>
      <c r="G85" s="16">
        <f>'4-πολλυπρ'!D85</f>
        <v>0</v>
      </c>
      <c r="H85" s="16">
        <f>'4-πολλυπρ'!I85</f>
        <v>0</v>
      </c>
      <c r="I85" s="21"/>
      <c r="J85" s="21">
        <f>'1-συμβολαια'!D85</f>
        <v>0</v>
      </c>
      <c r="K85" s="21"/>
      <c r="L85" s="28">
        <f>'11-χαρτόσ'!D85</f>
        <v>0</v>
      </c>
      <c r="M85" s="22"/>
      <c r="N85" s="18">
        <f>'14β-βιβλΕσΕκτ'!H85-P85</f>
        <v>0</v>
      </c>
      <c r="O85" s="17"/>
      <c r="P85" s="23">
        <f>'5-αντίγραφα'!K85</f>
        <v>0</v>
      </c>
      <c r="Q85" s="24"/>
      <c r="R85" s="25"/>
      <c r="S85" s="123"/>
      <c r="T85" s="123"/>
      <c r="U85" s="116"/>
      <c r="V85" s="26"/>
      <c r="W85" s="26"/>
      <c r="X85" s="26"/>
      <c r="Y85" s="26"/>
      <c r="Z85" s="26"/>
      <c r="AA85" s="26"/>
    </row>
    <row r="86" spans="1:27" s="19" customFormat="1">
      <c r="A86" s="14">
        <f>'1-συμβολαια'!A86</f>
        <v>0</v>
      </c>
      <c r="B86" s="66"/>
      <c r="C86" s="115">
        <f>'1-συμβολαια'!B86</f>
        <v>0</v>
      </c>
      <c r="D86" s="20"/>
      <c r="E86" s="132">
        <f>'1-συμβολαια'!C86</f>
        <v>0</v>
      </c>
      <c r="F86" s="15"/>
      <c r="G86" s="16">
        <f>'4-πολλυπρ'!D86</f>
        <v>0</v>
      </c>
      <c r="H86" s="16">
        <f>'4-πολλυπρ'!I86</f>
        <v>0</v>
      </c>
      <c r="I86" s="21"/>
      <c r="J86" s="21">
        <f>'1-συμβολαια'!D86</f>
        <v>0</v>
      </c>
      <c r="K86" s="21"/>
      <c r="L86" s="28">
        <f>'11-χαρτόσ'!D86</f>
        <v>0</v>
      </c>
      <c r="M86" s="22"/>
      <c r="N86" s="18">
        <f>'14β-βιβλΕσΕκτ'!H86-P86</f>
        <v>0</v>
      </c>
      <c r="O86" s="17"/>
      <c r="P86" s="23">
        <f>'5-αντίγραφα'!K86</f>
        <v>0</v>
      </c>
      <c r="Q86" s="24"/>
      <c r="R86" s="25"/>
      <c r="S86" s="123"/>
      <c r="T86" s="123"/>
      <c r="U86" s="116"/>
      <c r="V86" s="26"/>
      <c r="W86" s="26"/>
      <c r="X86" s="26"/>
      <c r="Y86" s="26"/>
      <c r="Z86" s="26"/>
      <c r="AA86" s="26"/>
    </row>
    <row r="87" spans="1:27" s="19" customFormat="1">
      <c r="A87" s="14">
        <f>'1-συμβολαια'!A87</f>
        <v>0</v>
      </c>
      <c r="B87" s="66"/>
      <c r="C87" s="115">
        <f>'1-συμβολαια'!B87</f>
        <v>0</v>
      </c>
      <c r="D87" s="20"/>
      <c r="E87" s="132">
        <f>'1-συμβολαια'!C87</f>
        <v>0</v>
      </c>
      <c r="F87" s="15"/>
      <c r="G87" s="16">
        <f>'4-πολλυπρ'!D87</f>
        <v>0</v>
      </c>
      <c r="H87" s="16">
        <f>'4-πολλυπρ'!I87</f>
        <v>0</v>
      </c>
      <c r="I87" s="21"/>
      <c r="J87" s="21">
        <f>'1-συμβολαια'!D87</f>
        <v>0</v>
      </c>
      <c r="K87" s="21"/>
      <c r="L87" s="28">
        <f>'11-χαρτόσ'!D87</f>
        <v>0</v>
      </c>
      <c r="M87" s="22"/>
      <c r="N87" s="18">
        <f>'14β-βιβλΕσΕκτ'!H87-P87</f>
        <v>0</v>
      </c>
      <c r="O87" s="17"/>
      <c r="P87" s="23">
        <f>'5-αντίγραφα'!K87</f>
        <v>0</v>
      </c>
      <c r="Q87" s="24"/>
      <c r="R87" s="25"/>
      <c r="S87" s="123"/>
      <c r="T87" s="123"/>
      <c r="U87" s="116"/>
      <c r="V87" s="26"/>
      <c r="W87" s="26"/>
      <c r="X87" s="26"/>
      <c r="Y87" s="26"/>
      <c r="Z87" s="26"/>
      <c r="AA87" s="26"/>
    </row>
    <row r="88" spans="1:27" s="19" customFormat="1">
      <c r="A88" s="14">
        <f>'1-συμβολαια'!A88</f>
        <v>0</v>
      </c>
      <c r="B88" s="66"/>
      <c r="C88" s="115">
        <f>'1-συμβολαια'!B88</f>
        <v>0</v>
      </c>
      <c r="D88" s="20"/>
      <c r="E88" s="132">
        <f>'1-συμβολαια'!C88</f>
        <v>0</v>
      </c>
      <c r="F88" s="15"/>
      <c r="G88" s="16">
        <f>'4-πολλυπρ'!D88</f>
        <v>0</v>
      </c>
      <c r="H88" s="16">
        <f>'4-πολλυπρ'!I88</f>
        <v>0</v>
      </c>
      <c r="I88" s="21"/>
      <c r="J88" s="21">
        <f>'1-συμβολαια'!D88</f>
        <v>0</v>
      </c>
      <c r="K88" s="21"/>
      <c r="L88" s="28">
        <f>'11-χαρτόσ'!D88</f>
        <v>0</v>
      </c>
      <c r="M88" s="22"/>
      <c r="N88" s="18">
        <f>'14β-βιβλΕσΕκτ'!H88-P88</f>
        <v>0</v>
      </c>
      <c r="O88" s="17"/>
      <c r="P88" s="23">
        <f>'5-αντίγραφα'!K88</f>
        <v>0</v>
      </c>
      <c r="Q88" s="24"/>
      <c r="R88" s="25"/>
      <c r="S88" s="123"/>
      <c r="T88" s="123"/>
      <c r="U88" s="116"/>
      <c r="V88" s="26"/>
      <c r="W88" s="26"/>
      <c r="X88" s="26"/>
      <c r="Y88" s="26"/>
      <c r="Z88" s="26"/>
      <c r="AA88" s="26"/>
    </row>
    <row r="89" spans="1:27" s="19" customFormat="1">
      <c r="A89" s="14">
        <f>'1-συμβολαια'!A89</f>
        <v>0</v>
      </c>
      <c r="B89" s="66"/>
      <c r="C89" s="115">
        <f>'1-συμβολαια'!B89</f>
        <v>0</v>
      </c>
      <c r="D89" s="20"/>
      <c r="E89" s="132">
        <f>'1-συμβολαια'!C89</f>
        <v>0</v>
      </c>
      <c r="F89" s="15"/>
      <c r="G89" s="16">
        <f>'4-πολλυπρ'!D89</f>
        <v>0</v>
      </c>
      <c r="H89" s="16">
        <f>'4-πολλυπρ'!I89</f>
        <v>0</v>
      </c>
      <c r="I89" s="21"/>
      <c r="J89" s="21">
        <f>'1-συμβολαια'!D89</f>
        <v>0</v>
      </c>
      <c r="K89" s="21"/>
      <c r="L89" s="28">
        <f>'11-χαρτόσ'!D89</f>
        <v>0</v>
      </c>
      <c r="M89" s="22"/>
      <c r="N89" s="18">
        <f>'14β-βιβλΕσΕκτ'!H89-P89</f>
        <v>0</v>
      </c>
      <c r="O89" s="17"/>
      <c r="P89" s="23">
        <f>'5-αντίγραφα'!K89</f>
        <v>0</v>
      </c>
      <c r="Q89" s="24"/>
      <c r="R89" s="25"/>
      <c r="S89" s="123"/>
      <c r="T89" s="123"/>
      <c r="U89" s="116"/>
      <c r="V89" s="26"/>
      <c r="W89" s="26"/>
      <c r="X89" s="26"/>
      <c r="Y89" s="26"/>
      <c r="Z89" s="26"/>
      <c r="AA89" s="26"/>
    </row>
    <row r="90" spans="1:27" s="19" customFormat="1">
      <c r="A90" s="14">
        <f>'1-συμβολαια'!A90</f>
        <v>0</v>
      </c>
      <c r="B90" s="66"/>
      <c r="C90" s="115">
        <f>'1-συμβολαια'!B90</f>
        <v>0</v>
      </c>
      <c r="D90" s="20"/>
      <c r="E90" s="132">
        <f>'1-συμβολαια'!C90</f>
        <v>0</v>
      </c>
      <c r="F90" s="15"/>
      <c r="G90" s="16">
        <f>'4-πολλυπρ'!D90</f>
        <v>0</v>
      </c>
      <c r="H90" s="16">
        <f>'4-πολλυπρ'!I90</f>
        <v>0</v>
      </c>
      <c r="I90" s="21"/>
      <c r="J90" s="21">
        <f>'1-συμβολαια'!D90</f>
        <v>0</v>
      </c>
      <c r="K90" s="21"/>
      <c r="L90" s="28">
        <f>'11-χαρτόσ'!D90</f>
        <v>0</v>
      </c>
      <c r="M90" s="22"/>
      <c r="N90" s="18">
        <f>'14β-βιβλΕσΕκτ'!H90-P90</f>
        <v>0</v>
      </c>
      <c r="O90" s="17"/>
      <c r="P90" s="23">
        <f>'5-αντίγραφα'!K90</f>
        <v>0</v>
      </c>
      <c r="Q90" s="24"/>
      <c r="R90" s="25"/>
      <c r="S90" s="123"/>
      <c r="T90" s="123"/>
      <c r="U90" s="116"/>
      <c r="V90" s="26"/>
      <c r="W90" s="26"/>
      <c r="X90" s="26"/>
      <c r="Y90" s="26"/>
      <c r="Z90" s="26"/>
      <c r="AA90" s="26"/>
    </row>
    <row r="91" spans="1:27" s="19" customFormat="1">
      <c r="A91" s="14">
        <f>'1-συμβολαια'!A91</f>
        <v>0</v>
      </c>
      <c r="B91" s="66"/>
      <c r="C91" s="115">
        <f>'1-συμβολαια'!B91</f>
        <v>0</v>
      </c>
      <c r="D91" s="20"/>
      <c r="E91" s="132">
        <f>'1-συμβολαια'!C91</f>
        <v>0</v>
      </c>
      <c r="F91" s="15"/>
      <c r="G91" s="16">
        <f>'4-πολλυπρ'!D91</f>
        <v>0</v>
      </c>
      <c r="H91" s="16">
        <f>'4-πολλυπρ'!I91</f>
        <v>0</v>
      </c>
      <c r="I91" s="21"/>
      <c r="J91" s="21">
        <f>'1-συμβολαια'!D91</f>
        <v>0</v>
      </c>
      <c r="K91" s="21"/>
      <c r="L91" s="28">
        <f>'11-χαρτόσ'!D91</f>
        <v>0</v>
      </c>
      <c r="M91" s="22"/>
      <c r="N91" s="18">
        <f>'14β-βιβλΕσΕκτ'!H91-P91</f>
        <v>0</v>
      </c>
      <c r="O91" s="17"/>
      <c r="P91" s="23">
        <f>'5-αντίγραφα'!K91</f>
        <v>0</v>
      </c>
      <c r="Q91" s="24"/>
      <c r="R91" s="25"/>
      <c r="S91" s="123"/>
      <c r="T91" s="123"/>
      <c r="U91" s="116"/>
      <c r="V91" s="26"/>
      <c r="W91" s="26"/>
      <c r="X91" s="26"/>
      <c r="Y91" s="26"/>
      <c r="Z91" s="26"/>
      <c r="AA91" s="26"/>
    </row>
    <row r="92" spans="1:27" s="19" customFormat="1">
      <c r="A92" s="14">
        <f>'1-συμβολαια'!A92</f>
        <v>0</v>
      </c>
      <c r="B92" s="66"/>
      <c r="C92" s="115">
        <f>'1-συμβολαια'!B92</f>
        <v>0</v>
      </c>
      <c r="D92" s="20"/>
      <c r="E92" s="132">
        <f>'1-συμβολαια'!C92</f>
        <v>0</v>
      </c>
      <c r="F92" s="15"/>
      <c r="G92" s="16">
        <f>'4-πολλυπρ'!D92</f>
        <v>0</v>
      </c>
      <c r="H92" s="16">
        <f>'4-πολλυπρ'!I92</f>
        <v>0</v>
      </c>
      <c r="I92" s="21"/>
      <c r="J92" s="21">
        <f>'1-συμβολαια'!D92</f>
        <v>0</v>
      </c>
      <c r="K92" s="21"/>
      <c r="L92" s="28">
        <f>'11-χαρτόσ'!D92</f>
        <v>0</v>
      </c>
      <c r="M92" s="22"/>
      <c r="N92" s="18">
        <f>'14β-βιβλΕσΕκτ'!H92-P92</f>
        <v>0</v>
      </c>
      <c r="O92" s="17"/>
      <c r="P92" s="23">
        <f>'5-αντίγραφα'!K92</f>
        <v>0</v>
      </c>
      <c r="Q92" s="24"/>
      <c r="R92" s="25"/>
      <c r="S92" s="123"/>
      <c r="T92" s="123"/>
      <c r="U92" s="116"/>
      <c r="V92" s="26"/>
      <c r="W92" s="26"/>
      <c r="X92" s="26"/>
      <c r="Y92" s="26"/>
      <c r="Z92" s="26"/>
      <c r="AA92" s="26"/>
    </row>
    <row r="93" spans="1:27" s="19" customFormat="1">
      <c r="A93" s="14">
        <f>'1-συμβολαια'!A93</f>
        <v>0</v>
      </c>
      <c r="B93" s="66"/>
      <c r="C93" s="115">
        <f>'1-συμβολαια'!B93</f>
        <v>0</v>
      </c>
      <c r="D93" s="20"/>
      <c r="E93" s="132">
        <f>'1-συμβολαια'!C93</f>
        <v>0</v>
      </c>
      <c r="F93" s="15"/>
      <c r="G93" s="16">
        <f>'4-πολλυπρ'!D93</f>
        <v>0</v>
      </c>
      <c r="H93" s="16">
        <f>'4-πολλυπρ'!I93</f>
        <v>0</v>
      </c>
      <c r="I93" s="21"/>
      <c r="J93" s="21">
        <f>'1-συμβολαια'!D93</f>
        <v>0</v>
      </c>
      <c r="K93" s="21"/>
      <c r="L93" s="28">
        <f>'11-χαρτόσ'!D93</f>
        <v>0</v>
      </c>
      <c r="M93" s="22"/>
      <c r="N93" s="18">
        <f>'14β-βιβλΕσΕκτ'!H93-P93</f>
        <v>0</v>
      </c>
      <c r="O93" s="17"/>
      <c r="P93" s="23">
        <f>'5-αντίγραφα'!K93</f>
        <v>0</v>
      </c>
      <c r="Q93" s="24"/>
      <c r="R93" s="25"/>
      <c r="S93" s="123"/>
      <c r="T93" s="123"/>
      <c r="U93" s="116"/>
      <c r="V93" s="26"/>
      <c r="W93" s="26"/>
      <c r="X93" s="26"/>
      <c r="Y93" s="26"/>
      <c r="Z93" s="26"/>
      <c r="AA93" s="26"/>
    </row>
    <row r="94" spans="1:27" s="19" customFormat="1">
      <c r="A94" s="14">
        <f>'1-συμβολαια'!A94</f>
        <v>0</v>
      </c>
      <c r="B94" s="66"/>
      <c r="C94" s="115">
        <f>'1-συμβολαια'!B94</f>
        <v>0</v>
      </c>
      <c r="D94" s="20"/>
      <c r="E94" s="132">
        <f>'1-συμβολαια'!C94</f>
        <v>0</v>
      </c>
      <c r="F94" s="15"/>
      <c r="G94" s="16">
        <f>'4-πολλυπρ'!D94</f>
        <v>0</v>
      </c>
      <c r="H94" s="16">
        <f>'4-πολλυπρ'!I94</f>
        <v>0</v>
      </c>
      <c r="I94" s="21"/>
      <c r="J94" s="21">
        <f>'1-συμβολαια'!D94</f>
        <v>0</v>
      </c>
      <c r="K94" s="21"/>
      <c r="L94" s="28">
        <f>'11-χαρτόσ'!D94</f>
        <v>0</v>
      </c>
      <c r="M94" s="22"/>
      <c r="N94" s="18">
        <f>'14β-βιβλΕσΕκτ'!H94-P94</f>
        <v>0</v>
      </c>
      <c r="O94" s="17"/>
      <c r="P94" s="23">
        <f>'5-αντίγραφα'!K94</f>
        <v>0</v>
      </c>
      <c r="Q94" s="24"/>
      <c r="R94" s="25"/>
      <c r="S94" s="123"/>
      <c r="T94" s="123"/>
      <c r="U94" s="116"/>
      <c r="V94" s="26"/>
      <c r="W94" s="26"/>
      <c r="X94" s="26"/>
      <c r="Y94" s="26"/>
      <c r="Z94" s="26"/>
      <c r="AA94" s="26"/>
    </row>
    <row r="95" spans="1:27" s="19" customFormat="1">
      <c r="A95" s="14">
        <f>'1-συμβολαια'!A95</f>
        <v>0</v>
      </c>
      <c r="B95" s="66"/>
      <c r="C95" s="115">
        <f>'1-συμβολαια'!B95</f>
        <v>0</v>
      </c>
      <c r="D95" s="20"/>
      <c r="E95" s="132">
        <f>'1-συμβολαια'!C95</f>
        <v>0</v>
      </c>
      <c r="F95" s="15"/>
      <c r="G95" s="16">
        <f>'4-πολλυπρ'!D95</f>
        <v>0</v>
      </c>
      <c r="H95" s="16">
        <f>'4-πολλυπρ'!I95</f>
        <v>0</v>
      </c>
      <c r="I95" s="21"/>
      <c r="J95" s="21">
        <f>'1-συμβολαια'!D95</f>
        <v>0</v>
      </c>
      <c r="K95" s="21"/>
      <c r="L95" s="28">
        <f>'11-χαρτόσ'!D95</f>
        <v>0</v>
      </c>
      <c r="M95" s="22"/>
      <c r="N95" s="18">
        <f>'14β-βιβλΕσΕκτ'!H95-P95</f>
        <v>0</v>
      </c>
      <c r="O95" s="17"/>
      <c r="P95" s="23">
        <f>'5-αντίγραφα'!K95</f>
        <v>0</v>
      </c>
      <c r="Q95" s="24"/>
      <c r="R95" s="25"/>
      <c r="S95" s="123"/>
      <c r="T95" s="123"/>
      <c r="U95" s="116"/>
      <c r="V95" s="26"/>
      <c r="W95" s="26"/>
      <c r="X95" s="26"/>
      <c r="Y95" s="26"/>
      <c r="Z95" s="26"/>
      <c r="AA95" s="26"/>
    </row>
    <row r="96" spans="1:27" s="19" customFormat="1">
      <c r="A96" s="14">
        <f>'1-συμβολαια'!A96</f>
        <v>0</v>
      </c>
      <c r="B96" s="66"/>
      <c r="C96" s="115">
        <f>'1-συμβολαια'!B96</f>
        <v>0</v>
      </c>
      <c r="D96" s="20"/>
      <c r="E96" s="132">
        <f>'1-συμβολαια'!C96</f>
        <v>0</v>
      </c>
      <c r="F96" s="15"/>
      <c r="G96" s="16">
        <f>'4-πολλυπρ'!D96</f>
        <v>0</v>
      </c>
      <c r="H96" s="16">
        <f>'4-πολλυπρ'!I96</f>
        <v>0</v>
      </c>
      <c r="I96" s="21"/>
      <c r="J96" s="21">
        <f>'1-συμβολαια'!D96</f>
        <v>0</v>
      </c>
      <c r="K96" s="21"/>
      <c r="L96" s="28">
        <f>'11-χαρτόσ'!D96</f>
        <v>0</v>
      </c>
      <c r="M96" s="22"/>
      <c r="N96" s="18">
        <f>'14β-βιβλΕσΕκτ'!H96-P96</f>
        <v>0</v>
      </c>
      <c r="O96" s="17"/>
      <c r="P96" s="23">
        <f>'5-αντίγραφα'!K96</f>
        <v>0</v>
      </c>
      <c r="Q96" s="24"/>
      <c r="R96" s="25"/>
      <c r="S96" s="123"/>
      <c r="T96" s="123"/>
      <c r="U96" s="116"/>
      <c r="V96" s="26"/>
      <c r="W96" s="26"/>
      <c r="X96" s="26"/>
      <c r="Y96" s="26"/>
      <c r="Z96" s="26"/>
      <c r="AA96" s="26"/>
    </row>
    <row r="97" spans="1:27" s="19" customFormat="1">
      <c r="A97" s="14">
        <f>'1-συμβολαια'!A97</f>
        <v>0</v>
      </c>
      <c r="B97" s="66"/>
      <c r="C97" s="115">
        <f>'1-συμβολαια'!B97</f>
        <v>0</v>
      </c>
      <c r="D97" s="20"/>
      <c r="E97" s="132">
        <f>'1-συμβολαια'!C97</f>
        <v>0</v>
      </c>
      <c r="F97" s="15"/>
      <c r="G97" s="16">
        <f>'4-πολλυπρ'!D97</f>
        <v>0</v>
      </c>
      <c r="H97" s="16">
        <f>'4-πολλυπρ'!I97</f>
        <v>0</v>
      </c>
      <c r="I97" s="21"/>
      <c r="J97" s="21">
        <f>'1-συμβολαια'!D97</f>
        <v>0</v>
      </c>
      <c r="K97" s="21"/>
      <c r="L97" s="28">
        <f>'11-χαρτόσ'!D97</f>
        <v>0</v>
      </c>
      <c r="M97" s="22"/>
      <c r="N97" s="18">
        <f>'14β-βιβλΕσΕκτ'!H97-P97</f>
        <v>0</v>
      </c>
      <c r="O97" s="17"/>
      <c r="P97" s="23">
        <f>'5-αντίγραφα'!K97</f>
        <v>0</v>
      </c>
      <c r="Q97" s="24"/>
      <c r="R97" s="25"/>
      <c r="S97" s="123"/>
      <c r="T97" s="123"/>
      <c r="U97" s="116"/>
      <c r="V97" s="26"/>
      <c r="W97" s="26"/>
      <c r="X97" s="26"/>
      <c r="Y97" s="26"/>
      <c r="Z97" s="26"/>
      <c r="AA97" s="26"/>
    </row>
    <row r="98" spans="1:27" s="19" customFormat="1">
      <c r="A98" s="14">
        <f>'1-συμβολαια'!A98</f>
        <v>0</v>
      </c>
      <c r="B98" s="66"/>
      <c r="C98" s="115">
        <f>'1-συμβολαια'!B98</f>
        <v>0</v>
      </c>
      <c r="D98" s="20"/>
      <c r="E98" s="132">
        <f>'1-συμβολαια'!C98</f>
        <v>0</v>
      </c>
      <c r="F98" s="15"/>
      <c r="G98" s="16">
        <f>'4-πολλυπρ'!D98</f>
        <v>0</v>
      </c>
      <c r="H98" s="16">
        <f>'4-πολλυπρ'!I98</f>
        <v>0</v>
      </c>
      <c r="I98" s="21"/>
      <c r="J98" s="21">
        <f>'1-συμβολαια'!D98</f>
        <v>0</v>
      </c>
      <c r="K98" s="21"/>
      <c r="L98" s="28">
        <f>'11-χαρτόσ'!D98</f>
        <v>0</v>
      </c>
      <c r="M98" s="22"/>
      <c r="N98" s="18">
        <f>'14β-βιβλΕσΕκτ'!H98-P98</f>
        <v>0</v>
      </c>
      <c r="O98" s="17"/>
      <c r="P98" s="23">
        <f>'5-αντίγραφα'!K98</f>
        <v>0</v>
      </c>
      <c r="Q98" s="24"/>
      <c r="R98" s="25"/>
      <c r="S98" s="123"/>
      <c r="T98" s="123"/>
      <c r="U98" s="116"/>
      <c r="V98" s="26"/>
      <c r="W98" s="26"/>
      <c r="X98" s="26"/>
      <c r="Y98" s="26"/>
      <c r="Z98" s="26"/>
      <c r="AA98" s="26"/>
    </row>
    <row r="99" spans="1:27" s="19" customFormat="1">
      <c r="A99" s="14">
        <f>'1-συμβολαια'!A99</f>
        <v>0</v>
      </c>
      <c r="B99" s="66"/>
      <c r="C99" s="115">
        <f>'1-συμβολαια'!B99</f>
        <v>0</v>
      </c>
      <c r="D99" s="20"/>
      <c r="E99" s="132">
        <f>'1-συμβολαια'!C99</f>
        <v>0</v>
      </c>
      <c r="F99" s="15"/>
      <c r="G99" s="16">
        <f>'4-πολλυπρ'!D99</f>
        <v>0</v>
      </c>
      <c r="H99" s="16">
        <f>'4-πολλυπρ'!I99</f>
        <v>0</v>
      </c>
      <c r="I99" s="21"/>
      <c r="J99" s="21">
        <f>'1-συμβολαια'!D99</f>
        <v>0</v>
      </c>
      <c r="K99" s="21"/>
      <c r="L99" s="28">
        <f>'11-χαρτόσ'!D99</f>
        <v>0</v>
      </c>
      <c r="M99" s="22"/>
      <c r="N99" s="18">
        <f>'14β-βιβλΕσΕκτ'!H99-P99</f>
        <v>0</v>
      </c>
      <c r="O99" s="17"/>
      <c r="P99" s="23">
        <f>'5-αντίγραφα'!K99</f>
        <v>0</v>
      </c>
      <c r="Q99" s="24"/>
      <c r="R99" s="25"/>
      <c r="S99" s="123"/>
      <c r="T99" s="123"/>
      <c r="U99" s="116"/>
      <c r="V99" s="26"/>
      <c r="W99" s="26"/>
      <c r="X99" s="26"/>
      <c r="Y99" s="26"/>
      <c r="Z99" s="26"/>
      <c r="AA99" s="26"/>
    </row>
    <row r="100" spans="1:27" s="19" customFormat="1">
      <c r="A100" s="14">
        <f>'1-συμβολαια'!A100</f>
        <v>0</v>
      </c>
      <c r="B100" s="66"/>
      <c r="C100" s="115">
        <f>'1-συμβολαια'!B100</f>
        <v>0</v>
      </c>
      <c r="D100" s="20"/>
      <c r="E100" s="132">
        <f>'1-συμβολαια'!C100</f>
        <v>0</v>
      </c>
      <c r="F100" s="15"/>
      <c r="G100" s="16">
        <f>'4-πολλυπρ'!D100</f>
        <v>0</v>
      </c>
      <c r="H100" s="16">
        <f>'4-πολλυπρ'!I100</f>
        <v>0</v>
      </c>
      <c r="I100" s="21"/>
      <c r="J100" s="21">
        <f>'1-συμβολαια'!D100</f>
        <v>0</v>
      </c>
      <c r="K100" s="21"/>
      <c r="L100" s="28">
        <f>'11-χαρτόσ'!D100</f>
        <v>0</v>
      </c>
      <c r="M100" s="22"/>
      <c r="N100" s="18">
        <f>'14β-βιβλΕσΕκτ'!H100-P100</f>
        <v>0</v>
      </c>
      <c r="O100" s="17"/>
      <c r="P100" s="23">
        <f>'5-αντίγραφα'!K100</f>
        <v>0</v>
      </c>
      <c r="Q100" s="24"/>
      <c r="R100" s="25"/>
      <c r="S100" s="123"/>
      <c r="T100" s="123"/>
      <c r="U100" s="116"/>
      <c r="V100" s="26"/>
      <c r="W100" s="26"/>
      <c r="X100" s="26"/>
      <c r="Y100" s="26"/>
      <c r="Z100" s="26"/>
      <c r="AA100" s="26"/>
    </row>
    <row r="101" spans="1:27" s="19" customFormat="1">
      <c r="A101" s="14">
        <f>'1-συμβολαια'!A101</f>
        <v>0</v>
      </c>
      <c r="B101" s="66"/>
      <c r="C101" s="115">
        <f>'1-συμβολαια'!B101</f>
        <v>0</v>
      </c>
      <c r="D101" s="20"/>
      <c r="E101" s="132">
        <f>'1-συμβολαια'!C101</f>
        <v>0</v>
      </c>
      <c r="F101" s="15"/>
      <c r="G101" s="16">
        <f>'4-πολλυπρ'!D101</f>
        <v>0</v>
      </c>
      <c r="H101" s="16">
        <f>'4-πολλυπρ'!I101</f>
        <v>0</v>
      </c>
      <c r="I101" s="21"/>
      <c r="J101" s="21">
        <f>'1-συμβολαια'!D101</f>
        <v>0</v>
      </c>
      <c r="K101" s="21"/>
      <c r="L101" s="28">
        <f>'11-χαρτόσ'!D101</f>
        <v>0</v>
      </c>
      <c r="M101" s="22"/>
      <c r="N101" s="18">
        <f>'14β-βιβλΕσΕκτ'!H101-P101</f>
        <v>0</v>
      </c>
      <c r="O101" s="17"/>
      <c r="P101" s="23">
        <f>'5-αντίγραφα'!K101</f>
        <v>0</v>
      </c>
      <c r="Q101" s="24"/>
      <c r="R101" s="25"/>
      <c r="S101" s="123"/>
      <c r="T101" s="123"/>
      <c r="U101" s="116"/>
      <c r="V101" s="26"/>
      <c r="W101" s="26"/>
      <c r="X101" s="26"/>
      <c r="Y101" s="26"/>
      <c r="Z101" s="26"/>
      <c r="AA101" s="26"/>
    </row>
    <row r="102" spans="1:27" s="19" customFormat="1">
      <c r="A102" s="14">
        <f>'1-συμβολαια'!A102</f>
        <v>0</v>
      </c>
      <c r="B102" s="66"/>
      <c r="C102" s="115">
        <f>'1-συμβολαια'!B102</f>
        <v>0</v>
      </c>
      <c r="D102" s="20"/>
      <c r="E102" s="132">
        <f>'1-συμβολαια'!C102</f>
        <v>0</v>
      </c>
      <c r="F102" s="15"/>
      <c r="G102" s="16">
        <f>'4-πολλυπρ'!D102</f>
        <v>0</v>
      </c>
      <c r="H102" s="16">
        <f>'4-πολλυπρ'!I102</f>
        <v>0</v>
      </c>
      <c r="I102" s="21"/>
      <c r="J102" s="21">
        <f>'1-συμβολαια'!D102</f>
        <v>0</v>
      </c>
      <c r="K102" s="21"/>
      <c r="L102" s="28">
        <f>'11-χαρτόσ'!D102</f>
        <v>0</v>
      </c>
      <c r="M102" s="22"/>
      <c r="N102" s="18">
        <f>'14β-βιβλΕσΕκτ'!H102-P102</f>
        <v>0</v>
      </c>
      <c r="O102" s="17"/>
      <c r="P102" s="23">
        <f>'5-αντίγραφα'!K102</f>
        <v>0</v>
      </c>
      <c r="Q102" s="24"/>
      <c r="R102" s="25"/>
      <c r="S102" s="123"/>
      <c r="T102" s="123"/>
      <c r="U102" s="116"/>
      <c r="V102" s="26"/>
      <c r="W102" s="26"/>
      <c r="X102" s="26"/>
      <c r="Y102" s="26"/>
      <c r="Z102" s="26"/>
      <c r="AA102" s="26"/>
    </row>
    <row r="103" spans="1:27" s="19" customFormat="1">
      <c r="A103" s="14">
        <f>'1-συμβολαια'!A103</f>
        <v>0</v>
      </c>
      <c r="B103" s="66"/>
      <c r="C103" s="115">
        <f>'1-συμβολαια'!B103</f>
        <v>0</v>
      </c>
      <c r="D103" s="20"/>
      <c r="E103" s="132">
        <f>'1-συμβολαια'!C103</f>
        <v>0</v>
      </c>
      <c r="F103" s="15"/>
      <c r="G103" s="16">
        <f>'4-πολλυπρ'!D103</f>
        <v>0</v>
      </c>
      <c r="H103" s="16">
        <f>'4-πολλυπρ'!I103</f>
        <v>0</v>
      </c>
      <c r="I103" s="21"/>
      <c r="J103" s="21">
        <f>'1-συμβολαια'!D103</f>
        <v>0</v>
      </c>
      <c r="K103" s="21"/>
      <c r="L103" s="28">
        <f>'11-χαρτόσ'!D103</f>
        <v>0</v>
      </c>
      <c r="M103" s="22"/>
      <c r="N103" s="18">
        <f>'14β-βιβλΕσΕκτ'!H103-P103</f>
        <v>0</v>
      </c>
      <c r="O103" s="17"/>
      <c r="P103" s="23">
        <f>'5-αντίγραφα'!K103</f>
        <v>0</v>
      </c>
      <c r="Q103" s="24"/>
      <c r="R103" s="25"/>
      <c r="S103" s="123"/>
      <c r="T103" s="123"/>
      <c r="U103" s="116"/>
      <c r="V103" s="26"/>
      <c r="W103" s="26"/>
      <c r="X103" s="26"/>
      <c r="Y103" s="26"/>
      <c r="Z103" s="26"/>
      <c r="AA103" s="26"/>
    </row>
    <row r="104" spans="1:27" s="19" customFormat="1">
      <c r="A104" s="14">
        <f>'1-συμβολαια'!A104</f>
        <v>0</v>
      </c>
      <c r="B104" s="66"/>
      <c r="C104" s="115">
        <f>'1-συμβολαια'!B104</f>
        <v>0</v>
      </c>
      <c r="D104" s="20"/>
      <c r="E104" s="132">
        <f>'1-συμβολαια'!C104</f>
        <v>0</v>
      </c>
      <c r="F104" s="15"/>
      <c r="G104" s="16">
        <f>'4-πολλυπρ'!D104</f>
        <v>0</v>
      </c>
      <c r="H104" s="16">
        <f>'4-πολλυπρ'!I104</f>
        <v>0</v>
      </c>
      <c r="I104" s="21"/>
      <c r="J104" s="21">
        <f>'1-συμβολαια'!D104</f>
        <v>0</v>
      </c>
      <c r="K104" s="21"/>
      <c r="L104" s="28">
        <f>'11-χαρτόσ'!D104</f>
        <v>0</v>
      </c>
      <c r="M104" s="22"/>
      <c r="N104" s="18">
        <f>'14β-βιβλΕσΕκτ'!H104-P104</f>
        <v>0</v>
      </c>
      <c r="O104" s="17"/>
      <c r="P104" s="23">
        <f>'5-αντίγραφα'!K104</f>
        <v>0</v>
      </c>
      <c r="Q104" s="24"/>
      <c r="R104" s="25"/>
      <c r="S104" s="123"/>
      <c r="T104" s="123"/>
      <c r="U104" s="116"/>
      <c r="V104" s="26"/>
      <c r="W104" s="26"/>
      <c r="X104" s="26"/>
      <c r="Y104" s="26"/>
      <c r="Z104" s="26"/>
      <c r="AA104" s="26"/>
    </row>
    <row r="105" spans="1:27" s="19" customFormat="1">
      <c r="A105" s="14">
        <f>'1-συμβολαια'!A105</f>
        <v>0</v>
      </c>
      <c r="B105" s="66"/>
      <c r="C105" s="115">
        <f>'1-συμβολαια'!B105</f>
        <v>0</v>
      </c>
      <c r="D105" s="20"/>
      <c r="E105" s="132">
        <f>'1-συμβολαια'!C105</f>
        <v>0</v>
      </c>
      <c r="F105" s="15"/>
      <c r="G105" s="16">
        <f>'4-πολλυπρ'!D105</f>
        <v>0</v>
      </c>
      <c r="H105" s="16">
        <f>'4-πολλυπρ'!I105</f>
        <v>0</v>
      </c>
      <c r="I105" s="21"/>
      <c r="J105" s="21">
        <f>'1-συμβολαια'!D105</f>
        <v>0</v>
      </c>
      <c r="K105" s="21"/>
      <c r="L105" s="28">
        <f>'11-χαρτόσ'!D105</f>
        <v>0</v>
      </c>
      <c r="M105" s="22"/>
      <c r="N105" s="18">
        <f>'14β-βιβλΕσΕκτ'!H105-P105</f>
        <v>0</v>
      </c>
      <c r="O105" s="17"/>
      <c r="P105" s="23">
        <f>'5-αντίγραφα'!K105</f>
        <v>0</v>
      </c>
      <c r="Q105" s="24"/>
      <c r="R105" s="25"/>
      <c r="S105" s="123"/>
      <c r="T105" s="123"/>
      <c r="U105" s="116"/>
      <c r="V105" s="26"/>
      <c r="W105" s="26"/>
      <c r="X105" s="26"/>
      <c r="Y105" s="26"/>
      <c r="Z105" s="26"/>
      <c r="AA105" s="26"/>
    </row>
    <row r="106" spans="1:27" s="19" customFormat="1">
      <c r="A106" s="14">
        <f>'1-συμβολαια'!A106</f>
        <v>0</v>
      </c>
      <c r="B106" s="66"/>
      <c r="C106" s="115">
        <f>'1-συμβολαια'!B106</f>
        <v>0</v>
      </c>
      <c r="D106" s="20"/>
      <c r="E106" s="132">
        <f>'1-συμβολαια'!C106</f>
        <v>0</v>
      </c>
      <c r="F106" s="15"/>
      <c r="G106" s="16">
        <f>'4-πολλυπρ'!D106</f>
        <v>0</v>
      </c>
      <c r="H106" s="16">
        <f>'4-πολλυπρ'!I106</f>
        <v>0</v>
      </c>
      <c r="I106" s="21"/>
      <c r="J106" s="21">
        <f>'1-συμβολαια'!D106</f>
        <v>0</v>
      </c>
      <c r="K106" s="21"/>
      <c r="L106" s="28">
        <f>'11-χαρτόσ'!D106</f>
        <v>0</v>
      </c>
      <c r="M106" s="22"/>
      <c r="N106" s="18">
        <f>'14β-βιβλΕσΕκτ'!H106-P106</f>
        <v>0</v>
      </c>
      <c r="O106" s="17"/>
      <c r="P106" s="23">
        <f>'5-αντίγραφα'!K106</f>
        <v>0</v>
      </c>
      <c r="Q106" s="24"/>
      <c r="R106" s="25"/>
      <c r="S106" s="123"/>
      <c r="T106" s="123"/>
      <c r="U106" s="116"/>
      <c r="V106" s="26"/>
      <c r="W106" s="26"/>
      <c r="X106" s="26"/>
      <c r="Y106" s="26"/>
      <c r="Z106" s="26"/>
      <c r="AA106" s="26"/>
    </row>
    <row r="107" spans="1:27" s="19" customFormat="1">
      <c r="A107" s="14">
        <f>'1-συμβολαια'!A107</f>
        <v>0</v>
      </c>
      <c r="B107" s="66"/>
      <c r="C107" s="115">
        <f>'1-συμβολαια'!B107</f>
        <v>0</v>
      </c>
      <c r="D107" s="20"/>
      <c r="E107" s="132">
        <f>'1-συμβολαια'!C107</f>
        <v>0</v>
      </c>
      <c r="F107" s="15"/>
      <c r="G107" s="16">
        <f>'4-πολλυπρ'!D107</f>
        <v>0</v>
      </c>
      <c r="H107" s="16">
        <f>'4-πολλυπρ'!I107</f>
        <v>0</v>
      </c>
      <c r="I107" s="21"/>
      <c r="J107" s="21">
        <f>'1-συμβολαια'!D107</f>
        <v>0</v>
      </c>
      <c r="K107" s="21"/>
      <c r="L107" s="28">
        <f>'11-χαρτόσ'!D107</f>
        <v>0</v>
      </c>
      <c r="M107" s="22"/>
      <c r="N107" s="18">
        <f>'14β-βιβλΕσΕκτ'!H107-P107</f>
        <v>0</v>
      </c>
      <c r="O107" s="17"/>
      <c r="P107" s="23">
        <f>'5-αντίγραφα'!K107</f>
        <v>0</v>
      </c>
      <c r="Q107" s="24"/>
      <c r="R107" s="25"/>
      <c r="S107" s="123"/>
      <c r="T107" s="123"/>
      <c r="U107" s="116"/>
      <c r="V107" s="26"/>
      <c r="W107" s="26"/>
      <c r="X107" s="26"/>
      <c r="Y107" s="26"/>
      <c r="Z107" s="26"/>
      <c r="AA107" s="26"/>
    </row>
    <row r="108" spans="1:27" s="19" customFormat="1">
      <c r="A108" s="14">
        <f>'1-συμβολαια'!A108</f>
        <v>0</v>
      </c>
      <c r="B108" s="66"/>
      <c r="C108" s="115">
        <f>'1-συμβολαια'!B108</f>
        <v>0</v>
      </c>
      <c r="D108" s="20"/>
      <c r="E108" s="132">
        <f>'1-συμβολαια'!C108</f>
        <v>0</v>
      </c>
      <c r="F108" s="15"/>
      <c r="G108" s="16">
        <f>'4-πολλυπρ'!D108</f>
        <v>0</v>
      </c>
      <c r="H108" s="16">
        <f>'4-πολλυπρ'!I108</f>
        <v>0</v>
      </c>
      <c r="I108" s="21"/>
      <c r="J108" s="21">
        <f>'1-συμβολαια'!D108</f>
        <v>0</v>
      </c>
      <c r="K108" s="21"/>
      <c r="L108" s="28">
        <f>'11-χαρτόσ'!D108</f>
        <v>0</v>
      </c>
      <c r="M108" s="22"/>
      <c r="N108" s="18">
        <f>'14β-βιβλΕσΕκτ'!H108-P108</f>
        <v>0</v>
      </c>
      <c r="O108" s="17"/>
      <c r="P108" s="23">
        <f>'5-αντίγραφα'!K108</f>
        <v>0</v>
      </c>
      <c r="Q108" s="24"/>
      <c r="R108" s="25"/>
      <c r="S108" s="123"/>
      <c r="T108" s="123"/>
      <c r="U108" s="116"/>
      <c r="V108" s="26"/>
      <c r="W108" s="26"/>
      <c r="X108" s="26"/>
      <c r="Y108" s="26"/>
      <c r="Z108" s="26"/>
      <c r="AA108" s="26"/>
    </row>
    <row r="109" spans="1:27" s="19" customFormat="1">
      <c r="A109" s="14">
        <f>'1-συμβολαια'!A109</f>
        <v>0</v>
      </c>
      <c r="B109" s="66"/>
      <c r="C109" s="115">
        <f>'1-συμβολαια'!B109</f>
        <v>0</v>
      </c>
      <c r="D109" s="20"/>
      <c r="E109" s="132">
        <f>'1-συμβολαια'!C109</f>
        <v>0</v>
      </c>
      <c r="F109" s="15"/>
      <c r="G109" s="16">
        <f>'4-πολλυπρ'!D109</f>
        <v>0</v>
      </c>
      <c r="H109" s="16">
        <f>'4-πολλυπρ'!I109</f>
        <v>0</v>
      </c>
      <c r="I109" s="21"/>
      <c r="J109" s="21">
        <f>'1-συμβολαια'!D109</f>
        <v>0</v>
      </c>
      <c r="K109" s="21"/>
      <c r="L109" s="28">
        <f>'11-χαρτόσ'!D109</f>
        <v>0</v>
      </c>
      <c r="M109" s="22"/>
      <c r="N109" s="18">
        <f>'14β-βιβλΕσΕκτ'!H109-P109</f>
        <v>0</v>
      </c>
      <c r="O109" s="17"/>
      <c r="P109" s="23">
        <f>'5-αντίγραφα'!K109</f>
        <v>0</v>
      </c>
      <c r="Q109" s="24"/>
      <c r="R109" s="25"/>
      <c r="S109" s="123"/>
      <c r="T109" s="123"/>
      <c r="U109" s="116"/>
      <c r="V109" s="26"/>
      <c r="W109" s="26"/>
      <c r="X109" s="26"/>
      <c r="Y109" s="26"/>
      <c r="Z109" s="26"/>
      <c r="AA109" s="26"/>
    </row>
    <row r="110" spans="1:27" s="19" customFormat="1">
      <c r="A110" s="14">
        <f>'1-συμβολαια'!A110</f>
        <v>0</v>
      </c>
      <c r="B110" s="66"/>
      <c r="C110" s="115">
        <f>'1-συμβολαια'!B110</f>
        <v>0</v>
      </c>
      <c r="D110" s="20"/>
      <c r="E110" s="132">
        <f>'1-συμβολαια'!C110</f>
        <v>0</v>
      </c>
      <c r="F110" s="15"/>
      <c r="G110" s="16">
        <f>'4-πολλυπρ'!D110</f>
        <v>0</v>
      </c>
      <c r="H110" s="16">
        <f>'4-πολλυπρ'!I110</f>
        <v>0</v>
      </c>
      <c r="I110" s="21"/>
      <c r="J110" s="21">
        <f>'1-συμβολαια'!D110</f>
        <v>0</v>
      </c>
      <c r="K110" s="21"/>
      <c r="L110" s="28">
        <f>'11-χαρτόσ'!D110</f>
        <v>0</v>
      </c>
      <c r="M110" s="22"/>
      <c r="N110" s="18">
        <f>'14β-βιβλΕσΕκτ'!H110-P110</f>
        <v>0</v>
      </c>
      <c r="O110" s="17"/>
      <c r="P110" s="23">
        <f>'5-αντίγραφα'!K110</f>
        <v>0</v>
      </c>
      <c r="Q110" s="24"/>
      <c r="R110" s="25"/>
      <c r="S110" s="123"/>
      <c r="T110" s="123"/>
      <c r="U110" s="116"/>
      <c r="V110" s="26"/>
      <c r="W110" s="26"/>
      <c r="X110" s="26"/>
      <c r="Y110" s="26"/>
      <c r="Z110" s="26"/>
      <c r="AA110" s="26"/>
    </row>
    <row r="111" spans="1:27" s="19" customFormat="1">
      <c r="A111" s="14">
        <f>'1-συμβολαια'!A111</f>
        <v>0</v>
      </c>
      <c r="B111" s="66"/>
      <c r="C111" s="115">
        <f>'1-συμβολαια'!B111</f>
        <v>0</v>
      </c>
      <c r="D111" s="20"/>
      <c r="E111" s="132">
        <f>'1-συμβολαια'!C111</f>
        <v>0</v>
      </c>
      <c r="F111" s="15"/>
      <c r="G111" s="16">
        <f>'4-πολλυπρ'!D111</f>
        <v>0</v>
      </c>
      <c r="H111" s="16">
        <f>'4-πολλυπρ'!I111</f>
        <v>0</v>
      </c>
      <c r="I111" s="21"/>
      <c r="J111" s="21">
        <f>'1-συμβολαια'!D111</f>
        <v>0</v>
      </c>
      <c r="K111" s="21"/>
      <c r="L111" s="28">
        <f>'11-χαρτόσ'!D111</f>
        <v>0</v>
      </c>
      <c r="M111" s="22"/>
      <c r="N111" s="18">
        <f>'14β-βιβλΕσΕκτ'!H111-P111</f>
        <v>0</v>
      </c>
      <c r="O111" s="17"/>
      <c r="P111" s="23">
        <f>'5-αντίγραφα'!K111</f>
        <v>0</v>
      </c>
      <c r="Q111" s="24"/>
      <c r="R111" s="25"/>
      <c r="S111" s="123"/>
      <c r="T111" s="123"/>
      <c r="U111" s="116"/>
      <c r="V111" s="26"/>
      <c r="W111" s="26"/>
      <c r="X111" s="26"/>
      <c r="Y111" s="26"/>
      <c r="Z111" s="26"/>
      <c r="AA111" s="26"/>
    </row>
    <row r="112" spans="1:27" s="19" customFormat="1">
      <c r="A112" s="14">
        <f>'1-συμβολαια'!A112</f>
        <v>0</v>
      </c>
      <c r="B112" s="66"/>
      <c r="C112" s="115">
        <f>'1-συμβολαια'!B112</f>
        <v>0</v>
      </c>
      <c r="D112" s="20"/>
      <c r="E112" s="132">
        <f>'1-συμβολαια'!C112</f>
        <v>0</v>
      </c>
      <c r="F112" s="15"/>
      <c r="G112" s="16">
        <f>'4-πολλυπρ'!D112</f>
        <v>0</v>
      </c>
      <c r="H112" s="16">
        <f>'4-πολλυπρ'!I112</f>
        <v>0</v>
      </c>
      <c r="I112" s="21"/>
      <c r="J112" s="21">
        <f>'1-συμβολαια'!D112</f>
        <v>0</v>
      </c>
      <c r="K112" s="21"/>
      <c r="L112" s="28">
        <f>'11-χαρτόσ'!D112</f>
        <v>0</v>
      </c>
      <c r="M112" s="22"/>
      <c r="N112" s="18">
        <f>'14β-βιβλΕσΕκτ'!H112-P112</f>
        <v>0</v>
      </c>
      <c r="O112" s="17"/>
      <c r="P112" s="23">
        <f>'5-αντίγραφα'!K112</f>
        <v>0</v>
      </c>
      <c r="Q112" s="24"/>
      <c r="R112" s="25"/>
      <c r="S112" s="123"/>
      <c r="T112" s="123"/>
      <c r="U112" s="116"/>
      <c r="V112" s="26"/>
      <c r="W112" s="26"/>
      <c r="X112" s="26"/>
      <c r="Y112" s="26"/>
      <c r="Z112" s="26"/>
      <c r="AA112" s="26"/>
    </row>
    <row r="113" spans="1:27" s="19" customFormat="1">
      <c r="A113" s="14">
        <f>'1-συμβολαια'!A113</f>
        <v>0</v>
      </c>
      <c r="B113" s="66"/>
      <c r="C113" s="115">
        <f>'1-συμβολαια'!B113</f>
        <v>0</v>
      </c>
      <c r="D113" s="20"/>
      <c r="E113" s="132">
        <f>'1-συμβολαια'!C113</f>
        <v>0</v>
      </c>
      <c r="F113" s="15"/>
      <c r="G113" s="16">
        <f>'4-πολλυπρ'!D113</f>
        <v>0</v>
      </c>
      <c r="H113" s="16">
        <f>'4-πολλυπρ'!I113</f>
        <v>0</v>
      </c>
      <c r="I113" s="21"/>
      <c r="J113" s="21">
        <f>'1-συμβολαια'!D113</f>
        <v>0</v>
      </c>
      <c r="K113" s="21"/>
      <c r="L113" s="28">
        <f>'11-χαρτόσ'!D113</f>
        <v>0</v>
      </c>
      <c r="M113" s="22"/>
      <c r="N113" s="18">
        <f>'14β-βιβλΕσΕκτ'!H113-P113</f>
        <v>0</v>
      </c>
      <c r="O113" s="17"/>
      <c r="P113" s="23">
        <f>'5-αντίγραφα'!K113</f>
        <v>0</v>
      </c>
      <c r="Q113" s="24"/>
      <c r="R113" s="25"/>
      <c r="S113" s="123"/>
      <c r="T113" s="123"/>
      <c r="U113" s="116"/>
      <c r="V113" s="26"/>
      <c r="W113" s="26"/>
      <c r="X113" s="26"/>
      <c r="Y113" s="26"/>
      <c r="Z113" s="26"/>
      <c r="AA113" s="26"/>
    </row>
    <row r="114" spans="1:27" s="19" customFormat="1">
      <c r="A114" s="14">
        <f>'1-συμβολαια'!A114</f>
        <v>0</v>
      </c>
      <c r="B114" s="66"/>
      <c r="C114" s="115">
        <f>'1-συμβολαια'!B114</f>
        <v>0</v>
      </c>
      <c r="D114" s="20"/>
      <c r="E114" s="132">
        <f>'1-συμβολαια'!C114</f>
        <v>0</v>
      </c>
      <c r="F114" s="15"/>
      <c r="G114" s="16">
        <f>'4-πολλυπρ'!D114</f>
        <v>0</v>
      </c>
      <c r="H114" s="16">
        <f>'4-πολλυπρ'!I114</f>
        <v>0</v>
      </c>
      <c r="I114" s="21"/>
      <c r="J114" s="21">
        <f>'1-συμβολαια'!D114</f>
        <v>0</v>
      </c>
      <c r="K114" s="21"/>
      <c r="L114" s="28">
        <f>'11-χαρτόσ'!D114</f>
        <v>0</v>
      </c>
      <c r="M114" s="22"/>
      <c r="N114" s="18">
        <f>'14β-βιβλΕσΕκτ'!H114-P114</f>
        <v>0</v>
      </c>
      <c r="O114" s="17"/>
      <c r="P114" s="23">
        <f>'5-αντίγραφα'!K114</f>
        <v>0</v>
      </c>
      <c r="Q114" s="24"/>
      <c r="R114" s="25"/>
      <c r="S114" s="123"/>
      <c r="T114" s="123"/>
      <c r="U114" s="116"/>
      <c r="V114" s="26"/>
      <c r="W114" s="26"/>
      <c r="X114" s="26"/>
      <c r="Y114" s="26"/>
      <c r="Z114" s="26"/>
      <c r="AA114" s="26"/>
    </row>
    <row r="115" spans="1:27" s="19" customFormat="1">
      <c r="A115" s="14">
        <f>'1-συμβολαια'!A115</f>
        <v>0</v>
      </c>
      <c r="B115" s="66"/>
      <c r="C115" s="115">
        <f>'1-συμβολαια'!B115</f>
        <v>0</v>
      </c>
      <c r="D115" s="20"/>
      <c r="E115" s="132">
        <f>'1-συμβολαια'!C115</f>
        <v>0</v>
      </c>
      <c r="F115" s="15"/>
      <c r="G115" s="16">
        <f>'4-πολλυπρ'!D115</f>
        <v>0</v>
      </c>
      <c r="H115" s="16">
        <f>'4-πολλυπρ'!I115</f>
        <v>0</v>
      </c>
      <c r="I115" s="21"/>
      <c r="J115" s="21">
        <f>'1-συμβολαια'!D115</f>
        <v>0</v>
      </c>
      <c r="K115" s="21"/>
      <c r="L115" s="28">
        <f>'11-χαρτόσ'!D115</f>
        <v>0</v>
      </c>
      <c r="M115" s="22"/>
      <c r="N115" s="18">
        <f>'14β-βιβλΕσΕκτ'!H115-P115</f>
        <v>0</v>
      </c>
      <c r="O115" s="17"/>
      <c r="P115" s="23">
        <f>'5-αντίγραφα'!K115</f>
        <v>0</v>
      </c>
      <c r="Q115" s="24"/>
      <c r="R115" s="25"/>
      <c r="S115" s="123"/>
      <c r="T115" s="123"/>
      <c r="U115" s="116"/>
      <c r="V115" s="26"/>
      <c r="W115" s="26"/>
      <c r="X115" s="26"/>
      <c r="Y115" s="26"/>
      <c r="Z115" s="26"/>
      <c r="AA115" s="26"/>
    </row>
    <row r="116" spans="1:27" s="19" customFormat="1">
      <c r="A116" s="14">
        <f>'1-συμβολαια'!A116</f>
        <v>0</v>
      </c>
      <c r="B116" s="66"/>
      <c r="C116" s="115">
        <f>'1-συμβολαια'!B116</f>
        <v>0</v>
      </c>
      <c r="D116" s="20"/>
      <c r="E116" s="132">
        <f>'1-συμβολαια'!C116</f>
        <v>0</v>
      </c>
      <c r="F116" s="15"/>
      <c r="G116" s="16">
        <f>'4-πολλυπρ'!D116</f>
        <v>0</v>
      </c>
      <c r="H116" s="16">
        <f>'4-πολλυπρ'!I116</f>
        <v>0</v>
      </c>
      <c r="I116" s="21"/>
      <c r="J116" s="21">
        <f>'1-συμβολαια'!D116</f>
        <v>0</v>
      </c>
      <c r="K116" s="21"/>
      <c r="L116" s="28">
        <f>'11-χαρτόσ'!D116</f>
        <v>0</v>
      </c>
      <c r="M116" s="22"/>
      <c r="N116" s="18">
        <f>'14β-βιβλΕσΕκτ'!H116-P116</f>
        <v>0</v>
      </c>
      <c r="O116" s="17"/>
      <c r="P116" s="23">
        <f>'5-αντίγραφα'!K116</f>
        <v>0</v>
      </c>
      <c r="Q116" s="24"/>
      <c r="R116" s="25"/>
      <c r="S116" s="123"/>
      <c r="T116" s="123"/>
      <c r="U116" s="116"/>
      <c r="V116" s="26"/>
      <c r="W116" s="26"/>
      <c r="X116" s="26"/>
      <c r="Y116" s="26"/>
      <c r="Z116" s="26"/>
      <c r="AA116" s="26"/>
    </row>
    <row r="117" spans="1:27" s="19" customFormat="1">
      <c r="A117" s="14">
        <f>'1-συμβολαια'!A117</f>
        <v>0</v>
      </c>
      <c r="B117" s="66"/>
      <c r="C117" s="115">
        <f>'1-συμβολαια'!B117</f>
        <v>0</v>
      </c>
      <c r="D117" s="20"/>
      <c r="E117" s="132">
        <f>'1-συμβολαια'!C117</f>
        <v>0</v>
      </c>
      <c r="F117" s="15"/>
      <c r="G117" s="16">
        <f>'4-πολλυπρ'!D117</f>
        <v>0</v>
      </c>
      <c r="H117" s="16">
        <f>'4-πολλυπρ'!I117</f>
        <v>0</v>
      </c>
      <c r="I117" s="21"/>
      <c r="J117" s="21">
        <f>'1-συμβολαια'!D117</f>
        <v>0</v>
      </c>
      <c r="K117" s="21"/>
      <c r="L117" s="28">
        <f>'11-χαρτόσ'!D117</f>
        <v>0</v>
      </c>
      <c r="M117" s="22"/>
      <c r="N117" s="18">
        <f>'14β-βιβλΕσΕκτ'!H117-P117</f>
        <v>0</v>
      </c>
      <c r="O117" s="17"/>
      <c r="P117" s="23">
        <f>'5-αντίγραφα'!K117</f>
        <v>0</v>
      </c>
      <c r="Q117" s="24"/>
      <c r="R117" s="25"/>
      <c r="S117" s="123"/>
      <c r="T117" s="123"/>
      <c r="U117" s="116"/>
      <c r="V117" s="26"/>
      <c r="W117" s="26"/>
      <c r="X117" s="26"/>
      <c r="Y117" s="26"/>
      <c r="Z117" s="26"/>
      <c r="AA117" s="26"/>
    </row>
    <row r="118" spans="1:27" s="19" customFormat="1">
      <c r="A118" s="14">
        <f>'1-συμβολαια'!A118</f>
        <v>0</v>
      </c>
      <c r="B118" s="66"/>
      <c r="C118" s="115">
        <f>'1-συμβολαια'!B118</f>
        <v>0</v>
      </c>
      <c r="D118" s="20"/>
      <c r="E118" s="132">
        <f>'1-συμβολαια'!C118</f>
        <v>0</v>
      </c>
      <c r="F118" s="15"/>
      <c r="G118" s="16">
        <f>'4-πολλυπρ'!D118</f>
        <v>0</v>
      </c>
      <c r="H118" s="16">
        <f>'4-πολλυπρ'!I118</f>
        <v>0</v>
      </c>
      <c r="I118" s="21"/>
      <c r="J118" s="21">
        <f>'1-συμβολαια'!D118</f>
        <v>0</v>
      </c>
      <c r="K118" s="21"/>
      <c r="L118" s="28">
        <f>'11-χαρτόσ'!D118</f>
        <v>0</v>
      </c>
      <c r="M118" s="22"/>
      <c r="N118" s="18">
        <f>'14β-βιβλΕσΕκτ'!H118-P118</f>
        <v>0</v>
      </c>
      <c r="O118" s="17"/>
      <c r="P118" s="23">
        <f>'5-αντίγραφα'!K118</f>
        <v>0</v>
      </c>
      <c r="Q118" s="24"/>
      <c r="R118" s="25"/>
      <c r="S118" s="123"/>
      <c r="T118" s="123"/>
      <c r="U118" s="116"/>
      <c r="V118" s="26"/>
      <c r="W118" s="26"/>
      <c r="X118" s="26"/>
      <c r="Y118" s="26"/>
      <c r="Z118" s="26"/>
      <c r="AA118" s="26"/>
    </row>
    <row r="119" spans="1:27" s="19" customFormat="1">
      <c r="A119" s="14">
        <f>'1-συμβολαια'!A119</f>
        <v>0</v>
      </c>
      <c r="B119" s="66"/>
      <c r="C119" s="115">
        <f>'1-συμβολαια'!B119</f>
        <v>0</v>
      </c>
      <c r="D119" s="20"/>
      <c r="E119" s="132">
        <f>'1-συμβολαια'!C119</f>
        <v>0</v>
      </c>
      <c r="F119" s="15"/>
      <c r="G119" s="16">
        <f>'4-πολλυπρ'!D119</f>
        <v>0</v>
      </c>
      <c r="H119" s="16">
        <f>'4-πολλυπρ'!I119</f>
        <v>0</v>
      </c>
      <c r="I119" s="21"/>
      <c r="J119" s="21">
        <f>'1-συμβολαια'!D119</f>
        <v>0</v>
      </c>
      <c r="K119" s="21"/>
      <c r="L119" s="28">
        <f>'11-χαρτόσ'!D119</f>
        <v>0</v>
      </c>
      <c r="M119" s="22"/>
      <c r="N119" s="18">
        <f>'14β-βιβλΕσΕκτ'!H119-P119</f>
        <v>0</v>
      </c>
      <c r="O119" s="17"/>
      <c r="P119" s="23">
        <f>'5-αντίγραφα'!K119</f>
        <v>0</v>
      </c>
      <c r="Q119" s="24"/>
      <c r="R119" s="25"/>
      <c r="S119" s="123"/>
      <c r="T119" s="123"/>
      <c r="U119" s="116"/>
      <c r="V119" s="26"/>
      <c r="W119" s="26"/>
      <c r="X119" s="26"/>
      <c r="Y119" s="26"/>
      <c r="Z119" s="26"/>
      <c r="AA119" s="26"/>
    </row>
    <row r="120" spans="1:27" s="19" customFormat="1">
      <c r="A120" s="14">
        <f>'1-συμβολαια'!A120</f>
        <v>0</v>
      </c>
      <c r="B120" s="66"/>
      <c r="C120" s="115">
        <f>'1-συμβολαια'!B120</f>
        <v>0</v>
      </c>
      <c r="D120" s="20"/>
      <c r="E120" s="132">
        <f>'1-συμβολαια'!C120</f>
        <v>0</v>
      </c>
      <c r="F120" s="15"/>
      <c r="G120" s="16">
        <f>'4-πολλυπρ'!D120</f>
        <v>0</v>
      </c>
      <c r="H120" s="16">
        <f>'4-πολλυπρ'!I120</f>
        <v>0</v>
      </c>
      <c r="I120" s="21"/>
      <c r="J120" s="21">
        <f>'1-συμβολαια'!D120</f>
        <v>0</v>
      </c>
      <c r="K120" s="21"/>
      <c r="L120" s="28">
        <f>'11-χαρτόσ'!D120</f>
        <v>0</v>
      </c>
      <c r="M120" s="22"/>
      <c r="N120" s="18">
        <f>'14β-βιβλΕσΕκτ'!H120-P120</f>
        <v>0</v>
      </c>
      <c r="O120" s="17"/>
      <c r="P120" s="23">
        <f>'5-αντίγραφα'!K120</f>
        <v>0</v>
      </c>
      <c r="Q120" s="24"/>
      <c r="R120" s="25"/>
      <c r="S120" s="123"/>
      <c r="T120" s="123"/>
      <c r="U120" s="116"/>
      <c r="V120" s="26"/>
      <c r="W120" s="26"/>
      <c r="X120" s="26"/>
      <c r="Y120" s="26"/>
      <c r="Z120" s="26"/>
      <c r="AA120" s="26"/>
    </row>
    <row r="121" spans="1:27" s="19" customFormat="1">
      <c r="A121" s="14">
        <f>'1-συμβολαια'!A121</f>
        <v>0</v>
      </c>
      <c r="B121" s="66"/>
      <c r="C121" s="115">
        <f>'1-συμβολαια'!B121</f>
        <v>0</v>
      </c>
      <c r="D121" s="20"/>
      <c r="E121" s="132">
        <f>'1-συμβολαια'!C121</f>
        <v>0</v>
      </c>
      <c r="F121" s="15"/>
      <c r="G121" s="16">
        <f>'4-πολλυπρ'!D121</f>
        <v>0</v>
      </c>
      <c r="H121" s="16">
        <f>'4-πολλυπρ'!I121</f>
        <v>0</v>
      </c>
      <c r="I121" s="21"/>
      <c r="J121" s="21">
        <f>'1-συμβολαια'!D121</f>
        <v>0</v>
      </c>
      <c r="K121" s="21"/>
      <c r="L121" s="28">
        <f>'11-χαρτόσ'!D121</f>
        <v>0</v>
      </c>
      <c r="M121" s="22"/>
      <c r="N121" s="18">
        <f>'14β-βιβλΕσΕκτ'!H121-P121</f>
        <v>0</v>
      </c>
      <c r="O121" s="17"/>
      <c r="P121" s="23">
        <f>'5-αντίγραφα'!K121</f>
        <v>0</v>
      </c>
      <c r="Q121" s="24"/>
      <c r="R121" s="25"/>
      <c r="S121" s="123"/>
      <c r="T121" s="123"/>
      <c r="U121" s="116"/>
      <c r="V121" s="26"/>
      <c r="W121" s="26"/>
      <c r="X121" s="26"/>
      <c r="Y121" s="26"/>
      <c r="Z121" s="26"/>
      <c r="AA121" s="26"/>
    </row>
    <row r="122" spans="1:27" s="19" customFormat="1">
      <c r="A122" s="14">
        <f>'1-συμβολαια'!A122</f>
        <v>0</v>
      </c>
      <c r="B122" s="66"/>
      <c r="C122" s="115">
        <f>'1-συμβολαια'!B122</f>
        <v>0</v>
      </c>
      <c r="D122" s="20"/>
      <c r="E122" s="132">
        <f>'1-συμβολαια'!C122</f>
        <v>0</v>
      </c>
      <c r="F122" s="15"/>
      <c r="G122" s="16">
        <f>'4-πολλυπρ'!D122</f>
        <v>0</v>
      </c>
      <c r="H122" s="16">
        <f>'4-πολλυπρ'!I122</f>
        <v>0</v>
      </c>
      <c r="I122" s="21"/>
      <c r="J122" s="21">
        <f>'1-συμβολαια'!D122</f>
        <v>0</v>
      </c>
      <c r="K122" s="21"/>
      <c r="L122" s="28">
        <f>'11-χαρτόσ'!D122</f>
        <v>0</v>
      </c>
      <c r="M122" s="22"/>
      <c r="N122" s="18">
        <f>'14β-βιβλΕσΕκτ'!H122-P122</f>
        <v>0</v>
      </c>
      <c r="O122" s="17"/>
      <c r="P122" s="23">
        <f>'5-αντίγραφα'!K122</f>
        <v>0</v>
      </c>
      <c r="Q122" s="24"/>
      <c r="R122" s="25"/>
      <c r="S122" s="123"/>
      <c r="T122" s="123"/>
      <c r="U122" s="116"/>
      <c r="V122" s="26"/>
      <c r="W122" s="26"/>
      <c r="X122" s="26"/>
      <c r="Y122" s="26"/>
      <c r="Z122" s="26"/>
      <c r="AA122" s="26"/>
    </row>
    <row r="123" spans="1:27" s="19" customFormat="1">
      <c r="A123" s="14">
        <f>'1-συμβολαια'!A123</f>
        <v>0</v>
      </c>
      <c r="B123" s="66"/>
      <c r="C123" s="115">
        <f>'1-συμβολαια'!B123</f>
        <v>0</v>
      </c>
      <c r="D123" s="20"/>
      <c r="E123" s="132">
        <f>'1-συμβολαια'!C123</f>
        <v>0</v>
      </c>
      <c r="F123" s="15"/>
      <c r="G123" s="16">
        <f>'4-πολλυπρ'!D123</f>
        <v>0</v>
      </c>
      <c r="H123" s="16">
        <f>'4-πολλυπρ'!I123</f>
        <v>0</v>
      </c>
      <c r="I123" s="21"/>
      <c r="J123" s="21">
        <f>'1-συμβολαια'!D123</f>
        <v>0</v>
      </c>
      <c r="K123" s="21"/>
      <c r="L123" s="28">
        <f>'11-χαρτόσ'!D123</f>
        <v>0</v>
      </c>
      <c r="M123" s="22"/>
      <c r="N123" s="18">
        <f>'14β-βιβλΕσΕκτ'!H123-P123</f>
        <v>0</v>
      </c>
      <c r="O123" s="17"/>
      <c r="P123" s="23">
        <f>'5-αντίγραφα'!K123</f>
        <v>0</v>
      </c>
      <c r="Q123" s="24"/>
      <c r="R123" s="25"/>
      <c r="S123" s="123"/>
      <c r="T123" s="123"/>
      <c r="U123" s="116"/>
      <c r="V123" s="26"/>
      <c r="W123" s="26"/>
      <c r="X123" s="26"/>
      <c r="Y123" s="26"/>
      <c r="Z123" s="26"/>
      <c r="AA123" s="26"/>
    </row>
    <row r="124" spans="1:27" s="19" customFormat="1">
      <c r="A124" s="14">
        <f>'1-συμβολαια'!A124</f>
        <v>0</v>
      </c>
      <c r="B124" s="66"/>
      <c r="C124" s="115">
        <f>'1-συμβολαια'!B124</f>
        <v>0</v>
      </c>
      <c r="D124" s="20"/>
      <c r="E124" s="132">
        <f>'1-συμβολαια'!C124</f>
        <v>0</v>
      </c>
      <c r="F124" s="15"/>
      <c r="G124" s="16">
        <f>'4-πολλυπρ'!D124</f>
        <v>0</v>
      </c>
      <c r="H124" s="16">
        <f>'4-πολλυπρ'!I124</f>
        <v>0</v>
      </c>
      <c r="I124" s="21"/>
      <c r="J124" s="21">
        <f>'1-συμβολαια'!D124</f>
        <v>0</v>
      </c>
      <c r="K124" s="21"/>
      <c r="L124" s="28">
        <f>'11-χαρτόσ'!D124</f>
        <v>0</v>
      </c>
      <c r="M124" s="22"/>
      <c r="N124" s="18">
        <f>'14β-βιβλΕσΕκτ'!H124-P124</f>
        <v>0</v>
      </c>
      <c r="O124" s="17"/>
      <c r="P124" s="23">
        <f>'5-αντίγραφα'!K124</f>
        <v>0</v>
      </c>
      <c r="Q124" s="24"/>
      <c r="R124" s="25"/>
      <c r="S124" s="123"/>
      <c r="T124" s="123"/>
      <c r="U124" s="116"/>
      <c r="V124" s="26"/>
      <c r="W124" s="26"/>
      <c r="X124" s="26"/>
      <c r="Y124" s="26"/>
      <c r="Z124" s="26"/>
      <c r="AA124" s="26"/>
    </row>
    <row r="125" spans="1:27" s="19" customFormat="1">
      <c r="A125" s="14">
        <f>'1-συμβολαια'!A125</f>
        <v>0</v>
      </c>
      <c r="B125" s="66"/>
      <c r="C125" s="115">
        <f>'1-συμβολαια'!B125</f>
        <v>0</v>
      </c>
      <c r="D125" s="20"/>
      <c r="E125" s="132">
        <f>'1-συμβολαια'!C125</f>
        <v>0</v>
      </c>
      <c r="F125" s="15"/>
      <c r="G125" s="16">
        <f>'4-πολλυπρ'!D125</f>
        <v>0</v>
      </c>
      <c r="H125" s="16">
        <f>'4-πολλυπρ'!I125</f>
        <v>0</v>
      </c>
      <c r="I125" s="21"/>
      <c r="J125" s="21">
        <f>'1-συμβολαια'!D125</f>
        <v>0</v>
      </c>
      <c r="K125" s="21"/>
      <c r="L125" s="28">
        <f>'11-χαρτόσ'!D125</f>
        <v>0</v>
      </c>
      <c r="M125" s="22"/>
      <c r="N125" s="18">
        <f>'14β-βιβλΕσΕκτ'!H125-P125</f>
        <v>0</v>
      </c>
      <c r="O125" s="17"/>
      <c r="P125" s="23">
        <f>'5-αντίγραφα'!K125</f>
        <v>0</v>
      </c>
      <c r="Q125" s="24"/>
      <c r="R125" s="25"/>
      <c r="S125" s="123"/>
      <c r="T125" s="123"/>
      <c r="U125" s="116"/>
      <c r="V125" s="26"/>
      <c r="W125" s="26"/>
      <c r="X125" s="26"/>
      <c r="Y125" s="26"/>
      <c r="Z125" s="26"/>
      <c r="AA125" s="26"/>
    </row>
    <row r="126" spans="1:27" s="19" customFormat="1">
      <c r="A126" s="14">
        <f>'1-συμβολαια'!A126</f>
        <v>0</v>
      </c>
      <c r="B126" s="66"/>
      <c r="C126" s="115">
        <f>'1-συμβολαια'!B126</f>
        <v>0</v>
      </c>
      <c r="D126" s="20"/>
      <c r="E126" s="132">
        <f>'1-συμβολαια'!C126</f>
        <v>0</v>
      </c>
      <c r="F126" s="15"/>
      <c r="G126" s="16">
        <f>'4-πολλυπρ'!D126</f>
        <v>0</v>
      </c>
      <c r="H126" s="16">
        <f>'4-πολλυπρ'!I126</f>
        <v>0</v>
      </c>
      <c r="I126" s="21"/>
      <c r="J126" s="21">
        <f>'1-συμβολαια'!D126</f>
        <v>0</v>
      </c>
      <c r="K126" s="21"/>
      <c r="L126" s="28">
        <f>'11-χαρτόσ'!D126</f>
        <v>0</v>
      </c>
      <c r="M126" s="22"/>
      <c r="N126" s="18">
        <f>'14β-βιβλΕσΕκτ'!H126-P126</f>
        <v>0</v>
      </c>
      <c r="O126" s="17"/>
      <c r="P126" s="23">
        <f>'5-αντίγραφα'!K126</f>
        <v>0</v>
      </c>
      <c r="Q126" s="24"/>
      <c r="R126" s="25"/>
      <c r="S126" s="123"/>
      <c r="T126" s="123"/>
      <c r="U126" s="116"/>
      <c r="V126" s="26"/>
      <c r="W126" s="26"/>
      <c r="X126" s="26"/>
      <c r="Y126" s="26"/>
      <c r="Z126" s="26"/>
      <c r="AA126" s="26"/>
    </row>
    <row r="127" spans="1:27" s="19" customFormat="1">
      <c r="A127" s="14">
        <f>'1-συμβολαια'!A127</f>
        <v>0</v>
      </c>
      <c r="B127" s="66"/>
      <c r="C127" s="115">
        <f>'1-συμβολαια'!B127</f>
        <v>0</v>
      </c>
      <c r="D127" s="20"/>
      <c r="E127" s="132">
        <f>'1-συμβολαια'!C127</f>
        <v>0</v>
      </c>
      <c r="F127" s="15"/>
      <c r="G127" s="16">
        <f>'4-πολλυπρ'!D127</f>
        <v>0</v>
      </c>
      <c r="H127" s="16">
        <f>'4-πολλυπρ'!I127</f>
        <v>0</v>
      </c>
      <c r="I127" s="21"/>
      <c r="J127" s="21">
        <f>'1-συμβολαια'!D127</f>
        <v>0</v>
      </c>
      <c r="K127" s="21"/>
      <c r="L127" s="28">
        <f>'11-χαρτόσ'!D127</f>
        <v>0</v>
      </c>
      <c r="M127" s="22"/>
      <c r="N127" s="18">
        <f>'14β-βιβλΕσΕκτ'!H127-P127</f>
        <v>0</v>
      </c>
      <c r="O127" s="17"/>
      <c r="P127" s="23">
        <f>'5-αντίγραφα'!K127</f>
        <v>0</v>
      </c>
      <c r="Q127" s="24"/>
      <c r="R127" s="25"/>
      <c r="S127" s="123"/>
      <c r="T127" s="123"/>
      <c r="U127" s="116"/>
      <c r="V127" s="26"/>
      <c r="W127" s="26"/>
      <c r="X127" s="26"/>
      <c r="Y127" s="26"/>
      <c r="Z127" s="26"/>
      <c r="AA127" s="26"/>
    </row>
    <row r="128" spans="1:27" s="19" customFormat="1">
      <c r="A128" s="14">
        <f>'1-συμβολαια'!A128</f>
        <v>0</v>
      </c>
      <c r="B128" s="66"/>
      <c r="C128" s="115">
        <f>'1-συμβολαια'!B128</f>
        <v>0</v>
      </c>
      <c r="D128" s="20"/>
      <c r="E128" s="132">
        <f>'1-συμβολαια'!C128</f>
        <v>0</v>
      </c>
      <c r="F128" s="15"/>
      <c r="G128" s="16">
        <f>'4-πολλυπρ'!D128</f>
        <v>0</v>
      </c>
      <c r="H128" s="16">
        <f>'4-πολλυπρ'!I128</f>
        <v>0</v>
      </c>
      <c r="I128" s="21"/>
      <c r="J128" s="21">
        <f>'1-συμβολαια'!D128</f>
        <v>0</v>
      </c>
      <c r="K128" s="21"/>
      <c r="L128" s="28">
        <f>'11-χαρτόσ'!D128</f>
        <v>0</v>
      </c>
      <c r="M128" s="22"/>
      <c r="N128" s="18">
        <f>'14β-βιβλΕσΕκτ'!H128-P128</f>
        <v>0</v>
      </c>
      <c r="O128" s="17"/>
      <c r="P128" s="23">
        <f>'5-αντίγραφα'!K128</f>
        <v>0</v>
      </c>
      <c r="Q128" s="24"/>
      <c r="R128" s="25"/>
      <c r="S128" s="123"/>
      <c r="T128" s="123"/>
      <c r="U128" s="116"/>
      <c r="V128" s="26"/>
      <c r="W128" s="26"/>
      <c r="X128" s="26"/>
      <c r="Y128" s="26"/>
      <c r="Z128" s="26"/>
      <c r="AA128" s="26"/>
    </row>
    <row r="129" spans="1:27" s="19" customFormat="1">
      <c r="A129" s="14">
        <f>'1-συμβολαια'!A129</f>
        <v>0</v>
      </c>
      <c r="B129" s="66"/>
      <c r="C129" s="115">
        <f>'1-συμβολαια'!B129</f>
        <v>0</v>
      </c>
      <c r="D129" s="20"/>
      <c r="E129" s="132">
        <f>'1-συμβολαια'!C129</f>
        <v>0</v>
      </c>
      <c r="F129" s="15"/>
      <c r="G129" s="16">
        <f>'4-πολλυπρ'!D129</f>
        <v>0</v>
      </c>
      <c r="H129" s="16">
        <f>'4-πολλυπρ'!I129</f>
        <v>0</v>
      </c>
      <c r="I129" s="21"/>
      <c r="J129" s="21">
        <f>'1-συμβολαια'!D129</f>
        <v>0</v>
      </c>
      <c r="K129" s="21"/>
      <c r="L129" s="28">
        <f>'11-χαρτόσ'!D129</f>
        <v>0</v>
      </c>
      <c r="M129" s="22"/>
      <c r="N129" s="18">
        <f>'14β-βιβλΕσΕκτ'!H129-P129</f>
        <v>0</v>
      </c>
      <c r="O129" s="17"/>
      <c r="P129" s="23">
        <f>'5-αντίγραφα'!K129</f>
        <v>0</v>
      </c>
      <c r="Q129" s="24"/>
      <c r="R129" s="25"/>
      <c r="S129" s="123"/>
      <c r="T129" s="123"/>
      <c r="U129" s="116"/>
      <c r="V129" s="26"/>
      <c r="W129" s="26"/>
      <c r="X129" s="26"/>
      <c r="Y129" s="26"/>
      <c r="Z129" s="26"/>
      <c r="AA129" s="26"/>
    </row>
    <row r="130" spans="1:27" s="19" customFormat="1">
      <c r="A130" s="14">
        <f>'1-συμβολαια'!A130</f>
        <v>0</v>
      </c>
      <c r="B130" s="66"/>
      <c r="C130" s="115">
        <f>'1-συμβολαια'!B130</f>
        <v>0</v>
      </c>
      <c r="D130" s="20"/>
      <c r="E130" s="132">
        <f>'1-συμβολαια'!C130</f>
        <v>0</v>
      </c>
      <c r="F130" s="15"/>
      <c r="G130" s="16">
        <f>'4-πολλυπρ'!D130</f>
        <v>0</v>
      </c>
      <c r="H130" s="16">
        <f>'4-πολλυπρ'!I130</f>
        <v>0</v>
      </c>
      <c r="I130" s="21"/>
      <c r="J130" s="21">
        <f>'1-συμβολαια'!D130</f>
        <v>0</v>
      </c>
      <c r="K130" s="21"/>
      <c r="L130" s="28">
        <f>'11-χαρτόσ'!D130</f>
        <v>0</v>
      </c>
      <c r="M130" s="22"/>
      <c r="N130" s="18">
        <f>'14β-βιβλΕσΕκτ'!H130-P130</f>
        <v>0</v>
      </c>
      <c r="O130" s="17"/>
      <c r="P130" s="23">
        <f>'5-αντίγραφα'!K130</f>
        <v>0</v>
      </c>
      <c r="Q130" s="24"/>
      <c r="R130" s="25"/>
      <c r="S130" s="123"/>
      <c r="T130" s="123"/>
      <c r="U130" s="116"/>
      <c r="V130" s="26"/>
      <c r="W130" s="26"/>
      <c r="X130" s="26"/>
      <c r="Y130" s="26"/>
      <c r="Z130" s="26"/>
      <c r="AA130" s="26"/>
    </row>
    <row r="131" spans="1:27" s="19" customFormat="1">
      <c r="A131" s="14">
        <f>'1-συμβολαια'!A131</f>
        <v>0</v>
      </c>
      <c r="B131" s="66"/>
      <c r="C131" s="115">
        <f>'1-συμβολαια'!B131</f>
        <v>0</v>
      </c>
      <c r="D131" s="20"/>
      <c r="E131" s="132">
        <f>'1-συμβολαια'!C131</f>
        <v>0</v>
      </c>
      <c r="F131" s="15"/>
      <c r="G131" s="16">
        <f>'4-πολλυπρ'!D131</f>
        <v>0</v>
      </c>
      <c r="H131" s="16">
        <f>'4-πολλυπρ'!I131</f>
        <v>0</v>
      </c>
      <c r="I131" s="21"/>
      <c r="J131" s="21">
        <f>'1-συμβολαια'!D131</f>
        <v>0</v>
      </c>
      <c r="K131" s="21"/>
      <c r="L131" s="28">
        <f>'11-χαρτόσ'!D131</f>
        <v>0</v>
      </c>
      <c r="M131" s="22"/>
      <c r="N131" s="18">
        <f>'14β-βιβλΕσΕκτ'!H131-P131</f>
        <v>0</v>
      </c>
      <c r="O131" s="17"/>
      <c r="P131" s="23">
        <f>'5-αντίγραφα'!K131</f>
        <v>0</v>
      </c>
      <c r="Q131" s="24"/>
      <c r="R131" s="25"/>
      <c r="S131" s="123"/>
      <c r="T131" s="123"/>
      <c r="U131" s="116"/>
      <c r="V131" s="26"/>
      <c r="W131" s="26"/>
      <c r="X131" s="26"/>
      <c r="Y131" s="26"/>
      <c r="Z131" s="26"/>
      <c r="AA131" s="26"/>
    </row>
    <row r="132" spans="1:27" s="19" customFormat="1">
      <c r="A132" s="14">
        <f>'1-συμβολαια'!A132</f>
        <v>0</v>
      </c>
      <c r="B132" s="66"/>
      <c r="C132" s="115">
        <f>'1-συμβολαια'!B132</f>
        <v>0</v>
      </c>
      <c r="D132" s="20"/>
      <c r="E132" s="132">
        <f>'1-συμβολαια'!C132</f>
        <v>0</v>
      </c>
      <c r="F132" s="15"/>
      <c r="G132" s="16">
        <f>'4-πολλυπρ'!D132</f>
        <v>0</v>
      </c>
      <c r="H132" s="16">
        <f>'4-πολλυπρ'!I132</f>
        <v>0</v>
      </c>
      <c r="I132" s="21"/>
      <c r="J132" s="21">
        <f>'1-συμβολαια'!D132</f>
        <v>0</v>
      </c>
      <c r="K132" s="21"/>
      <c r="L132" s="28">
        <f>'11-χαρτόσ'!D132</f>
        <v>0</v>
      </c>
      <c r="M132" s="22"/>
      <c r="N132" s="18">
        <f>'14β-βιβλΕσΕκτ'!H132-P132</f>
        <v>0</v>
      </c>
      <c r="O132" s="17"/>
      <c r="P132" s="23">
        <f>'5-αντίγραφα'!K132</f>
        <v>0</v>
      </c>
      <c r="Q132" s="24"/>
      <c r="R132" s="25"/>
      <c r="S132" s="123"/>
      <c r="T132" s="123"/>
      <c r="U132" s="116"/>
      <c r="V132" s="26"/>
      <c r="W132" s="26"/>
      <c r="X132" s="26"/>
      <c r="Y132" s="26"/>
      <c r="Z132" s="26"/>
      <c r="AA132" s="26"/>
    </row>
    <row r="133" spans="1:27" s="19" customFormat="1">
      <c r="A133" s="14">
        <f>'1-συμβολαια'!A133</f>
        <v>0</v>
      </c>
      <c r="B133" s="66"/>
      <c r="C133" s="115">
        <f>'1-συμβολαια'!B133</f>
        <v>0</v>
      </c>
      <c r="D133" s="20"/>
      <c r="E133" s="132">
        <f>'1-συμβολαια'!C133</f>
        <v>0</v>
      </c>
      <c r="F133" s="15"/>
      <c r="G133" s="16">
        <f>'4-πολλυπρ'!D133</f>
        <v>0</v>
      </c>
      <c r="H133" s="16">
        <f>'4-πολλυπρ'!I133</f>
        <v>0</v>
      </c>
      <c r="I133" s="21"/>
      <c r="J133" s="21">
        <f>'1-συμβολαια'!D133</f>
        <v>0</v>
      </c>
      <c r="K133" s="21"/>
      <c r="L133" s="28">
        <f>'11-χαρτόσ'!D133</f>
        <v>0</v>
      </c>
      <c r="M133" s="22"/>
      <c r="N133" s="18">
        <f>'14β-βιβλΕσΕκτ'!H133-P133</f>
        <v>0</v>
      </c>
      <c r="O133" s="17"/>
      <c r="P133" s="23">
        <f>'5-αντίγραφα'!K133</f>
        <v>0</v>
      </c>
      <c r="Q133" s="24"/>
      <c r="R133" s="25"/>
      <c r="S133" s="123"/>
      <c r="T133" s="123"/>
      <c r="U133" s="116"/>
      <c r="V133" s="26"/>
      <c r="W133" s="26"/>
      <c r="X133" s="26"/>
      <c r="Y133" s="26"/>
      <c r="Z133" s="26"/>
      <c r="AA133" s="26"/>
    </row>
    <row r="134" spans="1:27" s="19" customFormat="1">
      <c r="A134" s="14">
        <f>'1-συμβολαια'!A134</f>
        <v>0</v>
      </c>
      <c r="B134" s="66"/>
      <c r="C134" s="115">
        <f>'1-συμβολαια'!B134</f>
        <v>0</v>
      </c>
      <c r="D134" s="20"/>
      <c r="E134" s="132">
        <f>'1-συμβολαια'!C134</f>
        <v>0</v>
      </c>
      <c r="F134" s="15"/>
      <c r="G134" s="16">
        <f>'4-πολλυπρ'!D134</f>
        <v>0</v>
      </c>
      <c r="H134" s="16">
        <f>'4-πολλυπρ'!I134</f>
        <v>0</v>
      </c>
      <c r="I134" s="21"/>
      <c r="J134" s="21">
        <f>'1-συμβολαια'!D134</f>
        <v>0</v>
      </c>
      <c r="K134" s="21"/>
      <c r="L134" s="28">
        <f>'11-χαρτόσ'!D134</f>
        <v>0</v>
      </c>
      <c r="M134" s="22"/>
      <c r="N134" s="18">
        <f>'14β-βιβλΕσΕκτ'!H134-P134</f>
        <v>0</v>
      </c>
      <c r="O134" s="17"/>
      <c r="P134" s="23">
        <f>'5-αντίγραφα'!K134</f>
        <v>0</v>
      </c>
      <c r="Q134" s="24"/>
      <c r="R134" s="25"/>
      <c r="S134" s="123"/>
      <c r="T134" s="123"/>
      <c r="U134" s="116"/>
      <c r="V134" s="26"/>
      <c r="W134" s="26"/>
      <c r="X134" s="26"/>
      <c r="Y134" s="26"/>
      <c r="Z134" s="26"/>
      <c r="AA134" s="26"/>
    </row>
    <row r="135" spans="1:27" s="19" customFormat="1">
      <c r="A135" s="14">
        <f>'1-συμβολαια'!A135</f>
        <v>0</v>
      </c>
      <c r="B135" s="66"/>
      <c r="C135" s="115">
        <f>'1-συμβολαια'!B135</f>
        <v>0</v>
      </c>
      <c r="D135" s="20"/>
      <c r="E135" s="132">
        <f>'1-συμβολαια'!C135</f>
        <v>0</v>
      </c>
      <c r="F135" s="15"/>
      <c r="G135" s="16">
        <f>'4-πολλυπρ'!D135</f>
        <v>0</v>
      </c>
      <c r="H135" s="16">
        <f>'4-πολλυπρ'!I135</f>
        <v>0</v>
      </c>
      <c r="I135" s="21"/>
      <c r="J135" s="21">
        <f>'1-συμβολαια'!D135</f>
        <v>0</v>
      </c>
      <c r="K135" s="21"/>
      <c r="L135" s="28">
        <f>'11-χαρτόσ'!D135</f>
        <v>0</v>
      </c>
      <c r="M135" s="22"/>
      <c r="N135" s="18">
        <f>'14β-βιβλΕσΕκτ'!H135-P135</f>
        <v>0</v>
      </c>
      <c r="O135" s="17"/>
      <c r="P135" s="23">
        <f>'5-αντίγραφα'!K135</f>
        <v>0</v>
      </c>
      <c r="Q135" s="24"/>
      <c r="R135" s="25"/>
      <c r="S135" s="123"/>
      <c r="T135" s="123"/>
      <c r="U135" s="116"/>
      <c r="V135" s="26"/>
      <c r="W135" s="26"/>
      <c r="X135" s="26"/>
      <c r="Y135" s="26"/>
      <c r="Z135" s="26"/>
      <c r="AA135" s="26"/>
    </row>
    <row r="136" spans="1:27" s="19" customFormat="1">
      <c r="A136" s="14">
        <f>'1-συμβολαια'!A136</f>
        <v>0</v>
      </c>
      <c r="B136" s="66"/>
      <c r="C136" s="115">
        <f>'1-συμβολαια'!B136</f>
        <v>0</v>
      </c>
      <c r="D136" s="20"/>
      <c r="E136" s="132">
        <f>'1-συμβολαια'!C136</f>
        <v>0</v>
      </c>
      <c r="F136" s="15"/>
      <c r="G136" s="16">
        <f>'4-πολλυπρ'!D136</f>
        <v>0</v>
      </c>
      <c r="H136" s="16">
        <f>'4-πολλυπρ'!I136</f>
        <v>0</v>
      </c>
      <c r="I136" s="21"/>
      <c r="J136" s="21">
        <f>'1-συμβολαια'!D136</f>
        <v>0</v>
      </c>
      <c r="K136" s="21"/>
      <c r="L136" s="28">
        <f>'11-χαρτόσ'!D136</f>
        <v>0</v>
      </c>
      <c r="M136" s="22"/>
      <c r="N136" s="18">
        <f>'14β-βιβλΕσΕκτ'!H136-P136</f>
        <v>0</v>
      </c>
      <c r="O136" s="17"/>
      <c r="P136" s="23">
        <f>'5-αντίγραφα'!K136</f>
        <v>0</v>
      </c>
      <c r="Q136" s="24"/>
      <c r="R136" s="25"/>
      <c r="S136" s="123"/>
      <c r="T136" s="123"/>
      <c r="U136" s="116"/>
      <c r="V136" s="26"/>
      <c r="W136" s="26"/>
      <c r="X136" s="26"/>
      <c r="Y136" s="26"/>
      <c r="Z136" s="26"/>
      <c r="AA136" s="26"/>
    </row>
    <row r="137" spans="1:27" s="19" customFormat="1">
      <c r="A137" s="14">
        <f>'1-συμβολαια'!A137</f>
        <v>0</v>
      </c>
      <c r="B137" s="66"/>
      <c r="C137" s="115">
        <f>'1-συμβολαια'!B137</f>
        <v>0</v>
      </c>
      <c r="D137" s="20"/>
      <c r="E137" s="132">
        <f>'1-συμβολαια'!C137</f>
        <v>0</v>
      </c>
      <c r="F137" s="15"/>
      <c r="G137" s="16">
        <f>'4-πολλυπρ'!D137</f>
        <v>0</v>
      </c>
      <c r="H137" s="16">
        <f>'4-πολλυπρ'!I137</f>
        <v>0</v>
      </c>
      <c r="I137" s="21"/>
      <c r="J137" s="21">
        <f>'1-συμβολαια'!D137</f>
        <v>0</v>
      </c>
      <c r="K137" s="21"/>
      <c r="L137" s="28">
        <f>'11-χαρτόσ'!D137</f>
        <v>0</v>
      </c>
      <c r="M137" s="22"/>
      <c r="N137" s="18">
        <f>'14β-βιβλΕσΕκτ'!H137-P137</f>
        <v>0</v>
      </c>
      <c r="O137" s="17"/>
      <c r="P137" s="23">
        <f>'5-αντίγραφα'!K137</f>
        <v>0</v>
      </c>
      <c r="Q137" s="24"/>
      <c r="R137" s="25"/>
      <c r="S137" s="123"/>
      <c r="T137" s="123"/>
      <c r="U137" s="116"/>
      <c r="V137" s="26"/>
      <c r="W137" s="26"/>
      <c r="X137" s="26"/>
      <c r="Y137" s="26"/>
      <c r="Z137" s="26"/>
      <c r="AA137" s="26"/>
    </row>
    <row r="138" spans="1:27" s="19" customFormat="1">
      <c r="A138" s="14">
        <f>'1-συμβολαια'!A138</f>
        <v>0</v>
      </c>
      <c r="B138" s="66"/>
      <c r="C138" s="115">
        <f>'1-συμβολαια'!B138</f>
        <v>0</v>
      </c>
      <c r="D138" s="20"/>
      <c r="E138" s="132">
        <f>'1-συμβολαια'!C138</f>
        <v>0</v>
      </c>
      <c r="F138" s="15"/>
      <c r="G138" s="16">
        <f>'4-πολλυπρ'!D138</f>
        <v>0</v>
      </c>
      <c r="H138" s="16">
        <f>'4-πολλυπρ'!I138</f>
        <v>0</v>
      </c>
      <c r="I138" s="21"/>
      <c r="J138" s="21">
        <f>'1-συμβολαια'!D138</f>
        <v>0</v>
      </c>
      <c r="K138" s="21"/>
      <c r="L138" s="28">
        <f>'11-χαρτόσ'!D138</f>
        <v>0</v>
      </c>
      <c r="M138" s="22"/>
      <c r="N138" s="18">
        <f>'14β-βιβλΕσΕκτ'!H138-P138</f>
        <v>0</v>
      </c>
      <c r="O138" s="17"/>
      <c r="P138" s="23">
        <f>'5-αντίγραφα'!K138</f>
        <v>0</v>
      </c>
      <c r="Q138" s="24"/>
      <c r="R138" s="25"/>
      <c r="S138" s="123"/>
      <c r="T138" s="123"/>
      <c r="U138" s="116"/>
      <c r="V138" s="26"/>
      <c r="W138" s="26"/>
      <c r="X138" s="26"/>
      <c r="Y138" s="26"/>
      <c r="Z138" s="26"/>
      <c r="AA138" s="26"/>
    </row>
    <row r="139" spans="1:27" s="19" customFormat="1">
      <c r="A139" s="14">
        <f>'1-συμβολαια'!A139</f>
        <v>0</v>
      </c>
      <c r="B139" s="66"/>
      <c r="C139" s="115">
        <f>'1-συμβολαια'!B139</f>
        <v>0</v>
      </c>
      <c r="D139" s="20"/>
      <c r="E139" s="132">
        <f>'1-συμβολαια'!C139</f>
        <v>0</v>
      </c>
      <c r="F139" s="15"/>
      <c r="G139" s="16">
        <f>'4-πολλυπρ'!D139</f>
        <v>0</v>
      </c>
      <c r="H139" s="16">
        <f>'4-πολλυπρ'!I139</f>
        <v>0</v>
      </c>
      <c r="I139" s="21"/>
      <c r="J139" s="21">
        <f>'1-συμβολαια'!D139</f>
        <v>0</v>
      </c>
      <c r="K139" s="21"/>
      <c r="L139" s="28">
        <f>'11-χαρτόσ'!D139</f>
        <v>0</v>
      </c>
      <c r="M139" s="22"/>
      <c r="N139" s="18">
        <f>'14β-βιβλΕσΕκτ'!H139-P139</f>
        <v>0</v>
      </c>
      <c r="O139" s="17"/>
      <c r="P139" s="23">
        <f>'5-αντίγραφα'!K139</f>
        <v>0</v>
      </c>
      <c r="Q139" s="24"/>
      <c r="R139" s="25"/>
      <c r="S139" s="123"/>
      <c r="T139" s="123"/>
      <c r="U139" s="116"/>
      <c r="V139" s="26"/>
      <c r="W139" s="26"/>
      <c r="X139" s="26"/>
      <c r="Y139" s="26"/>
      <c r="Z139" s="26"/>
      <c r="AA139" s="26"/>
    </row>
    <row r="140" spans="1:27" s="19" customFormat="1">
      <c r="A140" s="14">
        <f>'1-συμβολαια'!A140</f>
        <v>0</v>
      </c>
      <c r="B140" s="66"/>
      <c r="C140" s="115">
        <f>'1-συμβολαια'!B140</f>
        <v>0</v>
      </c>
      <c r="D140" s="20"/>
      <c r="E140" s="132">
        <f>'1-συμβολαια'!C140</f>
        <v>0</v>
      </c>
      <c r="F140" s="15"/>
      <c r="G140" s="16">
        <f>'4-πολλυπρ'!D140</f>
        <v>0</v>
      </c>
      <c r="H140" s="16">
        <f>'4-πολλυπρ'!I140</f>
        <v>0</v>
      </c>
      <c r="I140" s="21"/>
      <c r="J140" s="21">
        <f>'1-συμβολαια'!D140</f>
        <v>0</v>
      </c>
      <c r="K140" s="21"/>
      <c r="L140" s="28">
        <f>'11-χαρτόσ'!D140</f>
        <v>0</v>
      </c>
      <c r="M140" s="22"/>
      <c r="N140" s="18">
        <f>'14β-βιβλΕσΕκτ'!H140-P140</f>
        <v>0</v>
      </c>
      <c r="O140" s="17"/>
      <c r="P140" s="23">
        <f>'5-αντίγραφα'!K140</f>
        <v>0</v>
      </c>
      <c r="Q140" s="24"/>
      <c r="R140" s="25"/>
      <c r="S140" s="123"/>
      <c r="T140" s="123"/>
      <c r="U140" s="116"/>
      <c r="V140" s="26"/>
      <c r="W140" s="26"/>
      <c r="X140" s="26"/>
      <c r="Y140" s="26"/>
      <c r="Z140" s="26"/>
      <c r="AA140" s="26"/>
    </row>
    <row r="141" spans="1:27" s="19" customFormat="1">
      <c r="A141" s="14">
        <f>'1-συμβολαια'!A141</f>
        <v>0</v>
      </c>
      <c r="B141" s="66"/>
      <c r="C141" s="115">
        <f>'1-συμβολαια'!B141</f>
        <v>0</v>
      </c>
      <c r="D141" s="20"/>
      <c r="E141" s="132">
        <f>'1-συμβολαια'!C141</f>
        <v>0</v>
      </c>
      <c r="F141" s="15"/>
      <c r="G141" s="16">
        <f>'4-πολλυπρ'!D141</f>
        <v>0</v>
      </c>
      <c r="H141" s="16">
        <f>'4-πολλυπρ'!I141</f>
        <v>0</v>
      </c>
      <c r="I141" s="21"/>
      <c r="J141" s="21">
        <f>'1-συμβολαια'!D141</f>
        <v>0</v>
      </c>
      <c r="K141" s="21"/>
      <c r="L141" s="28">
        <f>'11-χαρτόσ'!D141</f>
        <v>0</v>
      </c>
      <c r="M141" s="22"/>
      <c r="N141" s="18">
        <f>'14β-βιβλΕσΕκτ'!H141-P141</f>
        <v>0</v>
      </c>
      <c r="O141" s="17"/>
      <c r="P141" s="23">
        <f>'5-αντίγραφα'!K141</f>
        <v>0</v>
      </c>
      <c r="Q141" s="24"/>
      <c r="R141" s="25"/>
      <c r="S141" s="123"/>
      <c r="T141" s="123"/>
      <c r="U141" s="116"/>
      <c r="V141" s="26"/>
      <c r="W141" s="26"/>
      <c r="X141" s="26"/>
      <c r="Y141" s="26"/>
      <c r="Z141" s="26"/>
      <c r="AA141" s="26"/>
    </row>
    <row r="142" spans="1:27" s="19" customFormat="1">
      <c r="A142" s="14">
        <f>'1-συμβολαια'!A142</f>
        <v>0</v>
      </c>
      <c r="B142" s="66"/>
      <c r="C142" s="115">
        <f>'1-συμβολαια'!B142</f>
        <v>0</v>
      </c>
      <c r="D142" s="20"/>
      <c r="E142" s="132">
        <f>'1-συμβολαια'!C142</f>
        <v>0</v>
      </c>
      <c r="F142" s="15"/>
      <c r="G142" s="16">
        <f>'4-πολλυπρ'!D142</f>
        <v>0</v>
      </c>
      <c r="H142" s="16">
        <f>'4-πολλυπρ'!I142</f>
        <v>0</v>
      </c>
      <c r="I142" s="21"/>
      <c r="J142" s="21">
        <f>'1-συμβολαια'!D142</f>
        <v>0</v>
      </c>
      <c r="K142" s="21"/>
      <c r="L142" s="28">
        <f>'11-χαρτόσ'!D142</f>
        <v>0</v>
      </c>
      <c r="M142" s="22"/>
      <c r="N142" s="18">
        <f>'14β-βιβλΕσΕκτ'!H142-P142</f>
        <v>0</v>
      </c>
      <c r="O142" s="17"/>
      <c r="P142" s="23">
        <f>'5-αντίγραφα'!K142</f>
        <v>0</v>
      </c>
      <c r="Q142" s="24"/>
      <c r="R142" s="25"/>
      <c r="S142" s="123"/>
      <c r="T142" s="123"/>
      <c r="U142" s="116"/>
      <c r="V142" s="26"/>
      <c r="W142" s="26"/>
      <c r="X142" s="26"/>
      <c r="Y142" s="26"/>
      <c r="Z142" s="26"/>
      <c r="AA142" s="26"/>
    </row>
    <row r="143" spans="1:27" s="19" customFormat="1">
      <c r="A143" s="14">
        <f>'1-συμβολαια'!A143</f>
        <v>0</v>
      </c>
      <c r="B143" s="66"/>
      <c r="C143" s="115">
        <f>'1-συμβολαια'!B143</f>
        <v>0</v>
      </c>
      <c r="D143" s="20"/>
      <c r="E143" s="132">
        <f>'1-συμβολαια'!C143</f>
        <v>0</v>
      </c>
      <c r="F143" s="15"/>
      <c r="G143" s="16">
        <f>'4-πολλυπρ'!D143</f>
        <v>0</v>
      </c>
      <c r="H143" s="16">
        <f>'4-πολλυπρ'!I143</f>
        <v>0</v>
      </c>
      <c r="I143" s="21"/>
      <c r="J143" s="21">
        <f>'1-συμβολαια'!D143</f>
        <v>0</v>
      </c>
      <c r="K143" s="21"/>
      <c r="L143" s="28">
        <f>'11-χαρτόσ'!D143</f>
        <v>0</v>
      </c>
      <c r="M143" s="22"/>
      <c r="N143" s="18">
        <f>'14β-βιβλΕσΕκτ'!H143-P143</f>
        <v>0</v>
      </c>
      <c r="O143" s="17"/>
      <c r="P143" s="23">
        <f>'5-αντίγραφα'!K143</f>
        <v>0</v>
      </c>
      <c r="Q143" s="24"/>
      <c r="R143" s="25"/>
      <c r="S143" s="123"/>
      <c r="T143" s="123"/>
      <c r="U143" s="116"/>
      <c r="V143" s="26"/>
      <c r="W143" s="26"/>
      <c r="X143" s="26"/>
      <c r="Y143" s="26"/>
      <c r="Z143" s="26"/>
      <c r="AA143" s="26"/>
    </row>
    <row r="144" spans="1:27" s="19" customFormat="1">
      <c r="A144" s="14">
        <f>'1-συμβολαια'!A144</f>
        <v>0</v>
      </c>
      <c r="B144" s="66"/>
      <c r="C144" s="115">
        <f>'1-συμβολαια'!B144</f>
        <v>0</v>
      </c>
      <c r="D144" s="20"/>
      <c r="E144" s="132">
        <f>'1-συμβολαια'!C144</f>
        <v>0</v>
      </c>
      <c r="F144" s="15"/>
      <c r="G144" s="16">
        <f>'4-πολλυπρ'!D144</f>
        <v>0</v>
      </c>
      <c r="H144" s="16">
        <f>'4-πολλυπρ'!I144</f>
        <v>0</v>
      </c>
      <c r="I144" s="21"/>
      <c r="J144" s="21">
        <f>'1-συμβολαια'!D144</f>
        <v>0</v>
      </c>
      <c r="K144" s="21"/>
      <c r="L144" s="28">
        <f>'11-χαρτόσ'!D144</f>
        <v>0</v>
      </c>
      <c r="M144" s="22"/>
      <c r="N144" s="18">
        <f>'14β-βιβλΕσΕκτ'!H144-P144</f>
        <v>0</v>
      </c>
      <c r="O144" s="17"/>
      <c r="P144" s="23">
        <f>'5-αντίγραφα'!K144</f>
        <v>0</v>
      </c>
      <c r="Q144" s="24"/>
      <c r="R144" s="25"/>
      <c r="S144" s="123"/>
      <c r="T144" s="123"/>
      <c r="U144" s="116"/>
      <c r="V144" s="26"/>
      <c r="W144" s="26"/>
      <c r="X144" s="26"/>
      <c r="Y144" s="26"/>
      <c r="Z144" s="26"/>
      <c r="AA144" s="26"/>
    </row>
    <row r="145" spans="1:27" s="19" customFormat="1">
      <c r="A145" s="14">
        <f>'1-συμβολαια'!A145</f>
        <v>0</v>
      </c>
      <c r="B145" s="66"/>
      <c r="C145" s="115">
        <f>'1-συμβολαια'!B145</f>
        <v>0</v>
      </c>
      <c r="D145" s="20"/>
      <c r="E145" s="132">
        <f>'1-συμβολαια'!C145</f>
        <v>0</v>
      </c>
      <c r="F145" s="15"/>
      <c r="G145" s="16">
        <f>'4-πολλυπρ'!D145</f>
        <v>0</v>
      </c>
      <c r="H145" s="16">
        <f>'4-πολλυπρ'!I145</f>
        <v>0</v>
      </c>
      <c r="I145" s="21"/>
      <c r="J145" s="21">
        <f>'1-συμβολαια'!D145</f>
        <v>0</v>
      </c>
      <c r="K145" s="21"/>
      <c r="L145" s="28">
        <f>'11-χαρτόσ'!D145</f>
        <v>0</v>
      </c>
      <c r="M145" s="22"/>
      <c r="N145" s="18">
        <f>'14β-βιβλΕσΕκτ'!H145-P145</f>
        <v>0</v>
      </c>
      <c r="O145" s="17"/>
      <c r="P145" s="23">
        <f>'5-αντίγραφα'!K145</f>
        <v>0</v>
      </c>
      <c r="Q145" s="24"/>
      <c r="R145" s="25"/>
      <c r="S145" s="123"/>
      <c r="T145" s="123"/>
      <c r="U145" s="116"/>
      <c r="V145" s="26"/>
      <c r="W145" s="26"/>
      <c r="X145" s="26"/>
      <c r="Y145" s="26"/>
      <c r="Z145" s="26"/>
      <c r="AA145" s="26"/>
    </row>
    <row r="146" spans="1:27" s="19" customFormat="1">
      <c r="A146" s="14">
        <f>'1-συμβολαια'!A146</f>
        <v>0</v>
      </c>
      <c r="B146" s="66"/>
      <c r="C146" s="115">
        <f>'1-συμβολαια'!B146</f>
        <v>0</v>
      </c>
      <c r="D146" s="20"/>
      <c r="E146" s="132">
        <f>'1-συμβολαια'!C146</f>
        <v>0</v>
      </c>
      <c r="F146" s="15"/>
      <c r="G146" s="16">
        <f>'4-πολλυπρ'!D146</f>
        <v>0</v>
      </c>
      <c r="H146" s="16">
        <f>'4-πολλυπρ'!I146</f>
        <v>0</v>
      </c>
      <c r="I146" s="21"/>
      <c r="J146" s="21">
        <f>'1-συμβολαια'!D146</f>
        <v>0</v>
      </c>
      <c r="K146" s="21"/>
      <c r="L146" s="28">
        <f>'11-χαρτόσ'!D146</f>
        <v>0</v>
      </c>
      <c r="M146" s="22"/>
      <c r="N146" s="18">
        <f>'14β-βιβλΕσΕκτ'!H146-P146</f>
        <v>0</v>
      </c>
      <c r="O146" s="17"/>
      <c r="P146" s="23">
        <f>'5-αντίγραφα'!K146</f>
        <v>0</v>
      </c>
      <c r="Q146" s="24"/>
      <c r="R146" s="25"/>
      <c r="S146" s="123"/>
      <c r="T146" s="123"/>
      <c r="U146" s="116"/>
      <c r="V146" s="26"/>
      <c r="W146" s="26"/>
      <c r="X146" s="26"/>
      <c r="Y146" s="26"/>
      <c r="Z146" s="26"/>
      <c r="AA146" s="26"/>
    </row>
    <row r="147" spans="1:27" s="19" customFormat="1">
      <c r="A147" s="14">
        <f>'1-συμβολαια'!A147</f>
        <v>0</v>
      </c>
      <c r="B147" s="66"/>
      <c r="C147" s="115">
        <f>'1-συμβολαια'!B147</f>
        <v>0</v>
      </c>
      <c r="D147" s="20"/>
      <c r="E147" s="132">
        <f>'1-συμβολαια'!C147</f>
        <v>0</v>
      </c>
      <c r="F147" s="15"/>
      <c r="G147" s="16">
        <f>'4-πολλυπρ'!D147</f>
        <v>0</v>
      </c>
      <c r="H147" s="16">
        <f>'4-πολλυπρ'!I147</f>
        <v>0</v>
      </c>
      <c r="I147" s="21"/>
      <c r="J147" s="21">
        <f>'1-συμβολαια'!D147</f>
        <v>0</v>
      </c>
      <c r="K147" s="21"/>
      <c r="L147" s="28">
        <f>'11-χαρτόσ'!D147</f>
        <v>0</v>
      </c>
      <c r="M147" s="22"/>
      <c r="N147" s="18">
        <f>'14β-βιβλΕσΕκτ'!H147-P147</f>
        <v>0</v>
      </c>
      <c r="O147" s="17"/>
      <c r="P147" s="23">
        <f>'5-αντίγραφα'!K147</f>
        <v>0</v>
      </c>
      <c r="Q147" s="24"/>
      <c r="R147" s="25"/>
      <c r="S147" s="123"/>
      <c r="T147" s="123"/>
      <c r="U147" s="116"/>
      <c r="V147" s="26"/>
      <c r="W147" s="26"/>
      <c r="X147" s="26"/>
      <c r="Y147" s="26"/>
      <c r="Z147" s="26"/>
      <c r="AA147" s="26"/>
    </row>
    <row r="148" spans="1:27" s="19" customFormat="1">
      <c r="A148" s="14">
        <f>'1-συμβολαια'!A148</f>
        <v>0</v>
      </c>
      <c r="B148" s="66"/>
      <c r="C148" s="115">
        <f>'1-συμβολαια'!B148</f>
        <v>0</v>
      </c>
      <c r="D148" s="20"/>
      <c r="E148" s="132">
        <f>'1-συμβολαια'!C148</f>
        <v>0</v>
      </c>
      <c r="F148" s="15"/>
      <c r="G148" s="16">
        <f>'4-πολλυπρ'!D148</f>
        <v>0</v>
      </c>
      <c r="H148" s="16">
        <f>'4-πολλυπρ'!I148</f>
        <v>0</v>
      </c>
      <c r="I148" s="21"/>
      <c r="J148" s="21">
        <f>'1-συμβολαια'!D148</f>
        <v>0</v>
      </c>
      <c r="K148" s="21"/>
      <c r="L148" s="28">
        <f>'11-χαρτόσ'!D148</f>
        <v>0</v>
      </c>
      <c r="M148" s="22"/>
      <c r="N148" s="18">
        <f>'14β-βιβλΕσΕκτ'!H148-P148</f>
        <v>0</v>
      </c>
      <c r="O148" s="17"/>
      <c r="P148" s="23">
        <f>'5-αντίγραφα'!K148</f>
        <v>0</v>
      </c>
      <c r="Q148" s="24"/>
      <c r="R148" s="25"/>
      <c r="S148" s="123"/>
      <c r="T148" s="123"/>
      <c r="U148" s="116"/>
      <c r="V148" s="26"/>
      <c r="W148" s="26"/>
      <c r="X148" s="26"/>
      <c r="Y148" s="26"/>
      <c r="Z148" s="26"/>
      <c r="AA148" s="26"/>
    </row>
    <row r="149" spans="1:27" s="19" customFormat="1">
      <c r="A149" s="14">
        <f>'1-συμβολαια'!A149</f>
        <v>0</v>
      </c>
      <c r="B149" s="66"/>
      <c r="C149" s="115">
        <f>'1-συμβολαια'!B149</f>
        <v>0</v>
      </c>
      <c r="D149" s="20"/>
      <c r="E149" s="132">
        <f>'1-συμβολαια'!C149</f>
        <v>0</v>
      </c>
      <c r="F149" s="15"/>
      <c r="G149" s="16">
        <f>'4-πολλυπρ'!D149</f>
        <v>0</v>
      </c>
      <c r="H149" s="16">
        <f>'4-πολλυπρ'!I149</f>
        <v>0</v>
      </c>
      <c r="I149" s="21"/>
      <c r="J149" s="21">
        <f>'1-συμβολαια'!D149</f>
        <v>0</v>
      </c>
      <c r="K149" s="21"/>
      <c r="L149" s="28">
        <f>'11-χαρτόσ'!D149</f>
        <v>0</v>
      </c>
      <c r="M149" s="22"/>
      <c r="N149" s="18">
        <f>'14β-βιβλΕσΕκτ'!H149-P149</f>
        <v>0</v>
      </c>
      <c r="O149" s="17"/>
      <c r="P149" s="23">
        <f>'5-αντίγραφα'!K149</f>
        <v>0</v>
      </c>
      <c r="Q149" s="24"/>
      <c r="R149" s="25"/>
      <c r="S149" s="123"/>
      <c r="T149" s="123"/>
      <c r="U149" s="116"/>
      <c r="V149" s="26"/>
      <c r="W149" s="26"/>
      <c r="X149" s="26"/>
      <c r="Y149" s="26"/>
      <c r="Z149" s="26"/>
      <c r="AA149" s="26"/>
    </row>
    <row r="150" spans="1:27" s="19" customFormat="1">
      <c r="A150" s="14">
        <f>'1-συμβολαια'!A150</f>
        <v>0</v>
      </c>
      <c r="B150" s="66"/>
      <c r="C150" s="115">
        <f>'1-συμβολαια'!B150</f>
        <v>0</v>
      </c>
      <c r="D150" s="20"/>
      <c r="E150" s="132">
        <f>'1-συμβολαια'!C150</f>
        <v>0</v>
      </c>
      <c r="F150" s="15"/>
      <c r="G150" s="16">
        <f>'4-πολλυπρ'!D150</f>
        <v>0</v>
      </c>
      <c r="H150" s="16">
        <f>'4-πολλυπρ'!I150</f>
        <v>0</v>
      </c>
      <c r="I150" s="21"/>
      <c r="J150" s="21">
        <f>'1-συμβολαια'!D150</f>
        <v>0</v>
      </c>
      <c r="K150" s="21"/>
      <c r="L150" s="28">
        <f>'11-χαρτόσ'!D150</f>
        <v>0</v>
      </c>
      <c r="M150" s="22"/>
      <c r="N150" s="18">
        <f>'14β-βιβλΕσΕκτ'!H150-P150</f>
        <v>0</v>
      </c>
      <c r="O150" s="17"/>
      <c r="P150" s="23">
        <f>'5-αντίγραφα'!K150</f>
        <v>0</v>
      </c>
      <c r="Q150" s="24"/>
      <c r="R150" s="25"/>
      <c r="S150" s="123"/>
      <c r="T150" s="123"/>
      <c r="U150" s="116"/>
      <c r="V150" s="26"/>
      <c r="W150" s="26"/>
      <c r="X150" s="26"/>
      <c r="Y150" s="26"/>
      <c r="Z150" s="26"/>
      <c r="AA150" s="26"/>
    </row>
    <row r="151" spans="1:27" s="19" customFormat="1">
      <c r="A151" s="14">
        <f>'1-συμβολαια'!A151</f>
        <v>0</v>
      </c>
      <c r="B151" s="66"/>
      <c r="C151" s="115">
        <f>'1-συμβολαια'!B151</f>
        <v>0</v>
      </c>
      <c r="D151" s="20"/>
      <c r="E151" s="132">
        <f>'1-συμβολαια'!C151</f>
        <v>0</v>
      </c>
      <c r="F151" s="15"/>
      <c r="G151" s="16">
        <f>'4-πολλυπρ'!D151</f>
        <v>0</v>
      </c>
      <c r="H151" s="16">
        <f>'4-πολλυπρ'!I151</f>
        <v>0</v>
      </c>
      <c r="I151" s="21"/>
      <c r="J151" s="21">
        <f>'1-συμβολαια'!D151</f>
        <v>0</v>
      </c>
      <c r="K151" s="21"/>
      <c r="L151" s="28">
        <f>'11-χαρτόσ'!D151</f>
        <v>0</v>
      </c>
      <c r="M151" s="22"/>
      <c r="N151" s="18">
        <f>'14β-βιβλΕσΕκτ'!H151-P151</f>
        <v>0</v>
      </c>
      <c r="O151" s="17"/>
      <c r="P151" s="23">
        <f>'5-αντίγραφα'!K151</f>
        <v>0</v>
      </c>
      <c r="Q151" s="24"/>
      <c r="R151" s="25"/>
      <c r="S151" s="123"/>
      <c r="T151" s="123"/>
      <c r="U151" s="116"/>
      <c r="V151" s="26"/>
      <c r="W151" s="26"/>
      <c r="X151" s="26"/>
      <c r="Y151" s="26"/>
      <c r="Z151" s="26"/>
      <c r="AA151" s="26"/>
    </row>
    <row r="152" spans="1:27" s="19" customFormat="1">
      <c r="A152" s="14">
        <f>'1-συμβολαια'!A152</f>
        <v>0</v>
      </c>
      <c r="B152" s="66"/>
      <c r="C152" s="115">
        <f>'1-συμβολαια'!B152</f>
        <v>0</v>
      </c>
      <c r="D152" s="20"/>
      <c r="E152" s="132">
        <f>'1-συμβολαια'!C152</f>
        <v>0</v>
      </c>
      <c r="F152" s="15"/>
      <c r="G152" s="16">
        <f>'4-πολλυπρ'!D152</f>
        <v>0</v>
      </c>
      <c r="H152" s="16">
        <f>'4-πολλυπρ'!I152</f>
        <v>0</v>
      </c>
      <c r="I152" s="21"/>
      <c r="J152" s="21">
        <f>'1-συμβολαια'!D152</f>
        <v>0</v>
      </c>
      <c r="K152" s="21"/>
      <c r="L152" s="28">
        <f>'11-χαρτόσ'!D152</f>
        <v>0</v>
      </c>
      <c r="M152" s="22"/>
      <c r="N152" s="18">
        <f>'14β-βιβλΕσΕκτ'!H152-P152</f>
        <v>0</v>
      </c>
      <c r="O152" s="17"/>
      <c r="P152" s="23">
        <f>'5-αντίγραφα'!K152</f>
        <v>0</v>
      </c>
      <c r="Q152" s="24"/>
      <c r="R152" s="25"/>
      <c r="S152" s="123"/>
      <c r="T152" s="123"/>
      <c r="U152" s="116"/>
      <c r="V152" s="26"/>
      <c r="W152" s="26"/>
      <c r="X152" s="26"/>
      <c r="Y152" s="26"/>
      <c r="Z152" s="26"/>
      <c r="AA152" s="26"/>
    </row>
    <row r="153" spans="1:27" s="19" customFormat="1">
      <c r="A153" s="14">
        <f>'1-συμβολαια'!A153</f>
        <v>0</v>
      </c>
      <c r="B153" s="66"/>
      <c r="C153" s="115">
        <f>'1-συμβολαια'!B153</f>
        <v>0</v>
      </c>
      <c r="D153" s="20"/>
      <c r="E153" s="132">
        <f>'1-συμβολαια'!C153</f>
        <v>0</v>
      </c>
      <c r="F153" s="15"/>
      <c r="G153" s="16">
        <f>'4-πολλυπρ'!D153</f>
        <v>0</v>
      </c>
      <c r="H153" s="16">
        <f>'4-πολλυπρ'!I153</f>
        <v>0</v>
      </c>
      <c r="I153" s="21"/>
      <c r="J153" s="21">
        <f>'1-συμβολαια'!D153</f>
        <v>0</v>
      </c>
      <c r="K153" s="21"/>
      <c r="L153" s="28">
        <f>'11-χαρτόσ'!D153</f>
        <v>0</v>
      </c>
      <c r="M153" s="22"/>
      <c r="N153" s="18">
        <f>'14β-βιβλΕσΕκτ'!H153-P153</f>
        <v>0</v>
      </c>
      <c r="O153" s="17"/>
      <c r="P153" s="23">
        <f>'5-αντίγραφα'!K153</f>
        <v>0</v>
      </c>
      <c r="Q153" s="24"/>
      <c r="R153" s="25"/>
      <c r="S153" s="123"/>
      <c r="T153" s="123"/>
      <c r="U153" s="116"/>
      <c r="V153" s="26"/>
      <c r="W153" s="26"/>
      <c r="X153" s="26"/>
      <c r="Y153" s="26"/>
      <c r="Z153" s="26"/>
      <c r="AA153" s="26"/>
    </row>
    <row r="154" spans="1:27" s="19" customFormat="1">
      <c r="A154" s="14">
        <f>'1-συμβολαια'!A154</f>
        <v>0</v>
      </c>
      <c r="B154" s="66"/>
      <c r="C154" s="115">
        <f>'1-συμβολαια'!B154</f>
        <v>0</v>
      </c>
      <c r="D154" s="20"/>
      <c r="E154" s="132">
        <f>'1-συμβολαια'!C154</f>
        <v>0</v>
      </c>
      <c r="F154" s="15"/>
      <c r="G154" s="16">
        <f>'4-πολλυπρ'!D154</f>
        <v>0</v>
      </c>
      <c r="H154" s="16">
        <f>'4-πολλυπρ'!I154</f>
        <v>0</v>
      </c>
      <c r="I154" s="21"/>
      <c r="J154" s="21">
        <f>'1-συμβολαια'!D154</f>
        <v>0</v>
      </c>
      <c r="K154" s="21"/>
      <c r="L154" s="28">
        <f>'11-χαρτόσ'!D154</f>
        <v>0</v>
      </c>
      <c r="M154" s="22"/>
      <c r="N154" s="18">
        <f>'14β-βιβλΕσΕκτ'!H154-P154</f>
        <v>0</v>
      </c>
      <c r="O154" s="17"/>
      <c r="P154" s="23">
        <f>'5-αντίγραφα'!K154</f>
        <v>0</v>
      </c>
      <c r="Q154" s="24"/>
      <c r="R154" s="25"/>
      <c r="S154" s="123"/>
      <c r="T154" s="123"/>
      <c r="U154" s="116"/>
      <c r="V154" s="26"/>
      <c r="W154" s="26"/>
      <c r="X154" s="26"/>
      <c r="Y154" s="26"/>
      <c r="Z154" s="26"/>
      <c r="AA154" s="26"/>
    </row>
    <row r="155" spans="1:27" s="19" customFormat="1">
      <c r="A155" s="14">
        <f>'1-συμβολαια'!A155</f>
        <v>0</v>
      </c>
      <c r="B155" s="66"/>
      <c r="C155" s="115">
        <f>'1-συμβολαια'!B155</f>
        <v>0</v>
      </c>
      <c r="D155" s="20"/>
      <c r="E155" s="132">
        <f>'1-συμβολαια'!C155</f>
        <v>0</v>
      </c>
      <c r="F155" s="15"/>
      <c r="G155" s="16">
        <f>'4-πολλυπρ'!D155</f>
        <v>0</v>
      </c>
      <c r="H155" s="16">
        <f>'4-πολλυπρ'!I155</f>
        <v>0</v>
      </c>
      <c r="I155" s="21"/>
      <c r="J155" s="21">
        <f>'1-συμβολαια'!D155</f>
        <v>0</v>
      </c>
      <c r="K155" s="21"/>
      <c r="L155" s="28">
        <f>'11-χαρτόσ'!D155</f>
        <v>0</v>
      </c>
      <c r="M155" s="22"/>
      <c r="N155" s="18">
        <f>'14β-βιβλΕσΕκτ'!H155-P155</f>
        <v>0</v>
      </c>
      <c r="O155" s="17"/>
      <c r="P155" s="23">
        <f>'5-αντίγραφα'!K155</f>
        <v>0</v>
      </c>
      <c r="Q155" s="24"/>
      <c r="R155" s="25"/>
      <c r="S155" s="123"/>
      <c r="T155" s="123"/>
      <c r="U155" s="116"/>
      <c r="V155" s="26"/>
      <c r="W155" s="26"/>
      <c r="X155" s="26"/>
      <c r="Y155" s="26"/>
      <c r="Z155" s="26"/>
      <c r="AA155" s="26"/>
    </row>
    <row r="156" spans="1:27" s="19" customFormat="1">
      <c r="A156" s="14">
        <f>'1-συμβολαια'!A156</f>
        <v>0</v>
      </c>
      <c r="B156" s="66"/>
      <c r="C156" s="115">
        <f>'1-συμβολαια'!B156</f>
        <v>0</v>
      </c>
      <c r="D156" s="20"/>
      <c r="E156" s="132">
        <f>'1-συμβολαια'!C156</f>
        <v>0</v>
      </c>
      <c r="F156" s="15"/>
      <c r="G156" s="16">
        <f>'4-πολλυπρ'!D156</f>
        <v>0</v>
      </c>
      <c r="H156" s="16">
        <f>'4-πολλυπρ'!I156</f>
        <v>0</v>
      </c>
      <c r="I156" s="21"/>
      <c r="J156" s="21">
        <f>'1-συμβολαια'!D156</f>
        <v>0</v>
      </c>
      <c r="K156" s="21"/>
      <c r="L156" s="28">
        <f>'11-χαρτόσ'!D156</f>
        <v>0</v>
      </c>
      <c r="M156" s="22"/>
      <c r="N156" s="18">
        <f>'14β-βιβλΕσΕκτ'!H156-P156</f>
        <v>0</v>
      </c>
      <c r="O156" s="17"/>
      <c r="P156" s="23">
        <f>'5-αντίγραφα'!K156</f>
        <v>0</v>
      </c>
      <c r="Q156" s="24"/>
      <c r="R156" s="25"/>
      <c r="S156" s="123"/>
      <c r="T156" s="123"/>
      <c r="U156" s="116"/>
      <c r="V156" s="26"/>
      <c r="W156" s="26"/>
      <c r="X156" s="26"/>
      <c r="Y156" s="26"/>
      <c r="Z156" s="26"/>
      <c r="AA156" s="26"/>
    </row>
    <row r="157" spans="1:27" s="19" customFormat="1">
      <c r="A157" s="14">
        <f>'1-συμβολαια'!A157</f>
        <v>0</v>
      </c>
      <c r="B157" s="66"/>
      <c r="C157" s="115">
        <f>'1-συμβολαια'!B157</f>
        <v>0</v>
      </c>
      <c r="D157" s="20"/>
      <c r="E157" s="132">
        <f>'1-συμβολαια'!C157</f>
        <v>0</v>
      </c>
      <c r="F157" s="15"/>
      <c r="G157" s="16">
        <f>'4-πολλυπρ'!D157</f>
        <v>0</v>
      </c>
      <c r="H157" s="16">
        <f>'4-πολλυπρ'!I157</f>
        <v>0</v>
      </c>
      <c r="I157" s="21"/>
      <c r="J157" s="21">
        <f>'1-συμβολαια'!D157</f>
        <v>0</v>
      </c>
      <c r="K157" s="21"/>
      <c r="L157" s="28">
        <f>'11-χαρτόσ'!D157</f>
        <v>0</v>
      </c>
      <c r="M157" s="22"/>
      <c r="N157" s="18">
        <f>'14β-βιβλΕσΕκτ'!H157-P157</f>
        <v>0</v>
      </c>
      <c r="O157" s="17"/>
      <c r="P157" s="23">
        <f>'5-αντίγραφα'!K157</f>
        <v>0</v>
      </c>
      <c r="Q157" s="24"/>
      <c r="R157" s="25"/>
      <c r="S157" s="123"/>
      <c r="T157" s="123"/>
      <c r="U157" s="116"/>
      <c r="V157" s="26"/>
      <c r="W157" s="26"/>
      <c r="X157" s="26"/>
      <c r="Y157" s="26"/>
      <c r="Z157" s="26"/>
      <c r="AA157" s="26"/>
    </row>
    <row r="158" spans="1:27" s="19" customFormat="1">
      <c r="A158" s="14">
        <f>'1-συμβολαια'!A158</f>
        <v>0</v>
      </c>
      <c r="B158" s="66"/>
      <c r="C158" s="115">
        <f>'1-συμβολαια'!B158</f>
        <v>0</v>
      </c>
      <c r="D158" s="20"/>
      <c r="E158" s="132">
        <f>'1-συμβολαια'!C158</f>
        <v>0</v>
      </c>
      <c r="F158" s="15"/>
      <c r="G158" s="16">
        <f>'4-πολλυπρ'!D158</f>
        <v>0</v>
      </c>
      <c r="H158" s="16">
        <f>'4-πολλυπρ'!I158</f>
        <v>0</v>
      </c>
      <c r="I158" s="21"/>
      <c r="J158" s="21">
        <f>'1-συμβολαια'!D158</f>
        <v>0</v>
      </c>
      <c r="K158" s="21"/>
      <c r="L158" s="28">
        <f>'11-χαρτόσ'!D158</f>
        <v>0</v>
      </c>
      <c r="M158" s="22"/>
      <c r="N158" s="18">
        <f>'14β-βιβλΕσΕκτ'!H158-P158</f>
        <v>0</v>
      </c>
      <c r="O158" s="17"/>
      <c r="P158" s="23">
        <f>'5-αντίγραφα'!K158</f>
        <v>0</v>
      </c>
      <c r="Q158" s="24"/>
      <c r="R158" s="25"/>
      <c r="S158" s="123"/>
      <c r="T158" s="123"/>
      <c r="U158" s="116"/>
      <c r="V158" s="26"/>
      <c r="W158" s="26"/>
      <c r="X158" s="26"/>
      <c r="Y158" s="26"/>
      <c r="Z158" s="26"/>
      <c r="AA158" s="26"/>
    </row>
    <row r="159" spans="1:27" s="19" customFormat="1">
      <c r="A159" s="14">
        <f>'1-συμβολαια'!A159</f>
        <v>0</v>
      </c>
      <c r="B159" s="66"/>
      <c r="C159" s="115">
        <f>'1-συμβολαια'!B159</f>
        <v>0</v>
      </c>
      <c r="D159" s="20"/>
      <c r="E159" s="132">
        <f>'1-συμβολαια'!C159</f>
        <v>0</v>
      </c>
      <c r="F159" s="15"/>
      <c r="G159" s="16">
        <f>'4-πολλυπρ'!D159</f>
        <v>0</v>
      </c>
      <c r="H159" s="16">
        <f>'4-πολλυπρ'!I159</f>
        <v>0</v>
      </c>
      <c r="I159" s="21"/>
      <c r="J159" s="21">
        <f>'1-συμβολαια'!D159</f>
        <v>0</v>
      </c>
      <c r="K159" s="21"/>
      <c r="L159" s="28">
        <f>'11-χαρτόσ'!D159</f>
        <v>0</v>
      </c>
      <c r="M159" s="22"/>
      <c r="N159" s="18">
        <f>'14β-βιβλΕσΕκτ'!H159-P159</f>
        <v>0</v>
      </c>
      <c r="O159" s="17"/>
      <c r="P159" s="23">
        <f>'5-αντίγραφα'!K159</f>
        <v>0</v>
      </c>
      <c r="Q159" s="24"/>
      <c r="R159" s="25"/>
      <c r="S159" s="123"/>
      <c r="T159" s="123"/>
      <c r="U159" s="116"/>
      <c r="V159" s="26"/>
      <c r="W159" s="26"/>
      <c r="X159" s="26"/>
      <c r="Y159" s="26"/>
      <c r="Z159" s="26"/>
      <c r="AA159" s="26"/>
    </row>
    <row r="160" spans="1:27" s="19" customFormat="1">
      <c r="A160" s="14">
        <f>'1-συμβολαια'!A160</f>
        <v>0</v>
      </c>
      <c r="B160" s="66"/>
      <c r="C160" s="115">
        <f>'1-συμβολαια'!B160</f>
        <v>0</v>
      </c>
      <c r="D160" s="20"/>
      <c r="E160" s="132">
        <f>'1-συμβολαια'!C160</f>
        <v>0</v>
      </c>
      <c r="F160" s="15"/>
      <c r="G160" s="16">
        <f>'4-πολλυπρ'!D160</f>
        <v>0</v>
      </c>
      <c r="H160" s="16">
        <f>'4-πολλυπρ'!I160</f>
        <v>0</v>
      </c>
      <c r="I160" s="21"/>
      <c r="J160" s="21">
        <f>'1-συμβολαια'!D160</f>
        <v>0</v>
      </c>
      <c r="K160" s="21"/>
      <c r="L160" s="28">
        <f>'11-χαρτόσ'!D160</f>
        <v>0</v>
      </c>
      <c r="M160" s="22"/>
      <c r="N160" s="18">
        <f>'14β-βιβλΕσΕκτ'!H160-P160</f>
        <v>0</v>
      </c>
      <c r="O160" s="17"/>
      <c r="P160" s="23">
        <f>'5-αντίγραφα'!K160</f>
        <v>0</v>
      </c>
      <c r="Q160" s="24"/>
      <c r="R160" s="25"/>
      <c r="S160" s="123"/>
      <c r="T160" s="123"/>
      <c r="U160" s="116"/>
      <c r="V160" s="26"/>
      <c r="W160" s="26"/>
      <c r="X160" s="26"/>
      <c r="Y160" s="26"/>
      <c r="Z160" s="26"/>
      <c r="AA160" s="26"/>
    </row>
    <row r="161" spans="1:33" s="19" customFormat="1">
      <c r="A161" s="14">
        <f>'1-συμβολαια'!A161</f>
        <v>0</v>
      </c>
      <c r="B161" s="66"/>
      <c r="C161" s="115">
        <f>'1-συμβολαια'!B161</f>
        <v>0</v>
      </c>
      <c r="D161" s="20"/>
      <c r="E161" s="132">
        <f>'1-συμβολαια'!C161</f>
        <v>0</v>
      </c>
      <c r="F161" s="15"/>
      <c r="G161" s="16">
        <f>'4-πολλυπρ'!D161</f>
        <v>0</v>
      </c>
      <c r="H161" s="16">
        <f>'4-πολλυπρ'!I161</f>
        <v>0</v>
      </c>
      <c r="I161" s="21"/>
      <c r="J161" s="21">
        <f>'1-συμβολαια'!D161</f>
        <v>0</v>
      </c>
      <c r="K161" s="21"/>
      <c r="L161" s="28">
        <f>'11-χαρτόσ'!D161</f>
        <v>0</v>
      </c>
      <c r="M161" s="22"/>
      <c r="N161" s="18">
        <f>'14β-βιβλΕσΕκτ'!H161-P161</f>
        <v>0</v>
      </c>
      <c r="O161" s="17"/>
      <c r="P161" s="23">
        <f>'5-αντίγραφα'!K161</f>
        <v>0</v>
      </c>
      <c r="Q161" s="24"/>
      <c r="R161" s="25"/>
      <c r="S161" s="123"/>
      <c r="T161" s="123"/>
      <c r="U161" s="116"/>
      <c r="V161" s="26"/>
      <c r="W161" s="26"/>
      <c r="X161" s="26"/>
      <c r="Y161" s="26"/>
      <c r="Z161" s="26"/>
      <c r="AA161" s="26"/>
    </row>
    <row r="162" spans="1:33" s="19" customFormat="1">
      <c r="A162" s="14">
        <f>'1-συμβολαια'!A162</f>
        <v>0</v>
      </c>
      <c r="B162" s="66"/>
      <c r="C162" s="115">
        <f>'1-συμβολαια'!B162</f>
        <v>0</v>
      </c>
      <c r="D162" s="20"/>
      <c r="E162" s="132">
        <f>'1-συμβολαια'!C162</f>
        <v>0</v>
      </c>
      <c r="F162" s="15"/>
      <c r="G162" s="16">
        <f>'4-πολλυπρ'!D162</f>
        <v>0</v>
      </c>
      <c r="H162" s="16">
        <f>'4-πολλυπρ'!I162</f>
        <v>0</v>
      </c>
      <c r="I162" s="21"/>
      <c r="J162" s="21">
        <f>'1-συμβολαια'!D162</f>
        <v>0</v>
      </c>
      <c r="K162" s="21"/>
      <c r="L162" s="28">
        <f>'11-χαρτόσ'!D162</f>
        <v>0</v>
      </c>
      <c r="M162" s="22"/>
      <c r="N162" s="18">
        <f>'14β-βιβλΕσΕκτ'!H162-P162</f>
        <v>0</v>
      </c>
      <c r="O162" s="17"/>
      <c r="P162" s="23">
        <f>'5-αντίγραφα'!K162</f>
        <v>0</v>
      </c>
      <c r="Q162" s="24"/>
      <c r="R162" s="25"/>
      <c r="S162" s="123"/>
      <c r="T162" s="123"/>
      <c r="U162" s="116"/>
      <c r="V162" s="26"/>
      <c r="W162" s="26"/>
      <c r="X162" s="26"/>
      <c r="Y162" s="26"/>
      <c r="Z162" s="26"/>
      <c r="AA162" s="26"/>
    </row>
    <row r="163" spans="1:33" s="19" customFormat="1">
      <c r="A163" s="14">
        <f>'1-συμβολαια'!A163</f>
        <v>0</v>
      </c>
      <c r="B163" s="66"/>
      <c r="C163" s="115">
        <f>'1-συμβολαια'!B163</f>
        <v>0</v>
      </c>
      <c r="D163" s="20"/>
      <c r="E163" s="132">
        <f>'1-συμβολαια'!C163</f>
        <v>0</v>
      </c>
      <c r="F163" s="15"/>
      <c r="G163" s="16">
        <f>'4-πολλυπρ'!D163</f>
        <v>0</v>
      </c>
      <c r="H163" s="16">
        <f>'4-πολλυπρ'!I163</f>
        <v>0</v>
      </c>
      <c r="I163" s="21"/>
      <c r="J163" s="21">
        <f>'1-συμβολαια'!D163</f>
        <v>0</v>
      </c>
      <c r="K163" s="21"/>
      <c r="L163" s="28">
        <f>'11-χαρτόσ'!D163</f>
        <v>0</v>
      </c>
      <c r="M163" s="22"/>
      <c r="N163" s="18">
        <f>'14β-βιβλΕσΕκτ'!H163-P163</f>
        <v>0</v>
      </c>
      <c r="O163" s="17"/>
      <c r="P163" s="23">
        <f>'5-αντίγραφα'!K163</f>
        <v>0</v>
      </c>
      <c r="Q163" s="24"/>
      <c r="R163" s="25"/>
      <c r="S163" s="123"/>
      <c r="T163" s="123"/>
      <c r="U163" s="116"/>
      <c r="V163" s="26"/>
      <c r="W163" s="26"/>
      <c r="X163" s="26"/>
      <c r="Y163" s="26"/>
      <c r="Z163" s="26"/>
      <c r="AA163" s="26"/>
    </row>
    <row r="164" spans="1:33" s="19" customFormat="1">
      <c r="A164" s="14">
        <f>'1-συμβολαια'!A164</f>
        <v>0</v>
      </c>
      <c r="B164" s="66"/>
      <c r="C164" s="115">
        <f>'1-συμβολαια'!B164</f>
        <v>0</v>
      </c>
      <c r="D164" s="20"/>
      <c r="E164" s="132">
        <f>'1-συμβολαια'!C164</f>
        <v>0</v>
      </c>
      <c r="F164" s="15"/>
      <c r="G164" s="16">
        <f>'4-πολλυπρ'!D164</f>
        <v>0</v>
      </c>
      <c r="H164" s="16">
        <f>'4-πολλυπρ'!I164</f>
        <v>0</v>
      </c>
      <c r="I164" s="21"/>
      <c r="J164" s="21">
        <f>'1-συμβολαια'!D164</f>
        <v>0</v>
      </c>
      <c r="K164" s="21"/>
      <c r="L164" s="28">
        <f>'11-χαρτόσ'!D164</f>
        <v>0</v>
      </c>
      <c r="M164" s="22"/>
      <c r="N164" s="18">
        <f>'14β-βιβλΕσΕκτ'!H164-P164</f>
        <v>0</v>
      </c>
      <c r="O164" s="17"/>
      <c r="P164" s="23">
        <f>'5-αντίγραφα'!K164</f>
        <v>0</v>
      </c>
      <c r="Q164" s="24"/>
      <c r="R164" s="25"/>
      <c r="S164" s="123"/>
      <c r="T164" s="123"/>
      <c r="U164" s="116"/>
      <c r="V164" s="26"/>
      <c r="W164" s="26"/>
      <c r="X164" s="26"/>
      <c r="Y164" s="26"/>
      <c r="Z164" s="26"/>
      <c r="AA164" s="26"/>
    </row>
    <row r="165" spans="1:33" s="19" customFormat="1">
      <c r="A165" s="14">
        <f>'1-συμβολαια'!A165</f>
        <v>0</v>
      </c>
      <c r="B165" s="66"/>
      <c r="C165" s="115">
        <f>'1-συμβολαια'!B165</f>
        <v>0</v>
      </c>
      <c r="D165" s="20"/>
      <c r="E165" s="132">
        <f>'1-συμβολαια'!C165</f>
        <v>0</v>
      </c>
      <c r="F165" s="15"/>
      <c r="G165" s="16">
        <f>'4-πολλυπρ'!D165</f>
        <v>0</v>
      </c>
      <c r="H165" s="16">
        <f>'4-πολλυπρ'!I165</f>
        <v>0</v>
      </c>
      <c r="I165" s="21"/>
      <c r="J165" s="21">
        <f>'1-συμβολαια'!D165</f>
        <v>0</v>
      </c>
      <c r="K165" s="21"/>
      <c r="L165" s="28">
        <f>'11-χαρτόσ'!D165</f>
        <v>0</v>
      </c>
      <c r="M165" s="22"/>
      <c r="N165" s="18">
        <f>'14β-βιβλΕσΕκτ'!H165-P165</f>
        <v>0</v>
      </c>
      <c r="O165" s="17"/>
      <c r="P165" s="23">
        <f>'5-αντίγραφα'!K165</f>
        <v>0</v>
      </c>
      <c r="Q165" s="24"/>
      <c r="R165" s="25"/>
      <c r="S165" s="123"/>
      <c r="T165" s="123"/>
      <c r="U165" s="116"/>
      <c r="V165" s="26"/>
      <c r="W165" s="26"/>
      <c r="X165" s="26"/>
      <c r="Y165" s="26"/>
      <c r="Z165" s="26"/>
      <c r="AA165" s="26"/>
    </row>
    <row r="166" spans="1:33" s="19" customFormat="1">
      <c r="A166" s="14">
        <f>'1-συμβολαια'!A166</f>
        <v>0</v>
      </c>
      <c r="B166" s="66"/>
      <c r="C166" s="115">
        <f>'1-συμβολαια'!B166</f>
        <v>0</v>
      </c>
      <c r="D166" s="20"/>
      <c r="E166" s="132">
        <f>'1-συμβολαια'!C166</f>
        <v>0</v>
      </c>
      <c r="F166" s="15"/>
      <c r="G166" s="16">
        <f>'4-πολλυπρ'!D166</f>
        <v>0</v>
      </c>
      <c r="H166" s="16">
        <f>'4-πολλυπρ'!I166</f>
        <v>0</v>
      </c>
      <c r="I166" s="21"/>
      <c r="J166" s="21">
        <f>'1-συμβολαια'!D166</f>
        <v>0</v>
      </c>
      <c r="K166" s="21"/>
      <c r="L166" s="28">
        <f>'11-χαρτόσ'!D166</f>
        <v>0</v>
      </c>
      <c r="M166" s="22"/>
      <c r="N166" s="18">
        <f>'14β-βιβλΕσΕκτ'!H166-P166</f>
        <v>0</v>
      </c>
      <c r="O166" s="17"/>
      <c r="P166" s="23">
        <f>'5-αντίγραφα'!K166</f>
        <v>0</v>
      </c>
      <c r="Q166" s="24"/>
      <c r="R166" s="25"/>
      <c r="S166" s="123"/>
      <c r="T166" s="123"/>
      <c r="U166" s="116"/>
      <c r="V166" s="26"/>
      <c r="W166" s="26"/>
      <c r="X166" s="26"/>
      <c r="Y166" s="26"/>
      <c r="Z166" s="26"/>
      <c r="AA166" s="26"/>
    </row>
    <row r="167" spans="1:33" s="19" customFormat="1">
      <c r="A167" s="14">
        <f>'1-συμβολαια'!A167</f>
        <v>0</v>
      </c>
      <c r="B167" s="66"/>
      <c r="C167" s="115">
        <f>'1-συμβολαια'!B167</f>
        <v>0</v>
      </c>
      <c r="D167" s="20"/>
      <c r="E167" s="132">
        <f>'1-συμβολαια'!C167</f>
        <v>0</v>
      </c>
      <c r="F167" s="15"/>
      <c r="G167" s="16">
        <f>'4-πολλυπρ'!D167</f>
        <v>0</v>
      </c>
      <c r="H167" s="16">
        <f>'4-πολλυπρ'!I167</f>
        <v>0</v>
      </c>
      <c r="I167" s="21"/>
      <c r="J167" s="21">
        <f>'1-συμβολαια'!D167</f>
        <v>0</v>
      </c>
      <c r="K167" s="21"/>
      <c r="L167" s="28">
        <f>'11-χαρτόσ'!D167</f>
        <v>0</v>
      </c>
      <c r="M167" s="22"/>
      <c r="N167" s="18">
        <f>'14β-βιβλΕσΕκτ'!H167-P167</f>
        <v>0</v>
      </c>
      <c r="O167" s="17"/>
      <c r="P167" s="23">
        <f>'5-αντίγραφα'!K167</f>
        <v>0</v>
      </c>
      <c r="Q167" s="24"/>
      <c r="R167" s="25"/>
      <c r="S167" s="123"/>
      <c r="T167" s="123"/>
      <c r="U167" s="116"/>
      <c r="V167" s="26"/>
      <c r="W167" s="26"/>
      <c r="X167" s="26"/>
      <c r="Y167" s="26"/>
      <c r="Z167" s="26"/>
      <c r="AA167" s="26"/>
    </row>
    <row r="168" spans="1:33" s="19" customFormat="1">
      <c r="A168" s="14">
        <f>'1-συμβολαια'!A168</f>
        <v>0</v>
      </c>
      <c r="B168" s="66"/>
      <c r="C168" s="115">
        <f>'1-συμβολαια'!B168</f>
        <v>0</v>
      </c>
      <c r="D168" s="20"/>
      <c r="E168" s="132">
        <f>'1-συμβολαια'!C168</f>
        <v>0</v>
      </c>
      <c r="F168" s="15"/>
      <c r="G168" s="16">
        <f>'4-πολλυπρ'!D168</f>
        <v>0</v>
      </c>
      <c r="H168" s="16">
        <f>'4-πολλυπρ'!I168</f>
        <v>0</v>
      </c>
      <c r="I168" s="21"/>
      <c r="J168" s="21">
        <f>'1-συμβολαια'!D168</f>
        <v>0</v>
      </c>
      <c r="K168" s="21"/>
      <c r="L168" s="28">
        <f>'11-χαρτόσ'!D168</f>
        <v>0</v>
      </c>
      <c r="M168" s="22"/>
      <c r="N168" s="18">
        <f>'14β-βιβλΕσΕκτ'!H168-P168</f>
        <v>0</v>
      </c>
      <c r="O168" s="17"/>
      <c r="P168" s="23">
        <f>'5-αντίγραφα'!K168</f>
        <v>0</v>
      </c>
      <c r="Q168" s="24"/>
      <c r="R168" s="25"/>
      <c r="S168" s="123"/>
      <c r="T168" s="123"/>
      <c r="U168" s="116"/>
      <c r="V168" s="26"/>
      <c r="W168" s="26"/>
      <c r="X168" s="26"/>
      <c r="Y168" s="26"/>
      <c r="Z168" s="26"/>
      <c r="AA168" s="26"/>
    </row>
    <row r="169" spans="1:33" s="19" customFormat="1">
      <c r="A169" s="14">
        <f>'1-συμβολαια'!A169</f>
        <v>0</v>
      </c>
      <c r="B169" s="66"/>
      <c r="C169" s="115">
        <f>'1-συμβολαια'!B169</f>
        <v>0</v>
      </c>
      <c r="D169" s="20"/>
      <c r="E169" s="132">
        <f>'1-συμβολαια'!C169</f>
        <v>0</v>
      </c>
      <c r="F169" s="15"/>
      <c r="G169" s="16">
        <f>'4-πολλυπρ'!D169</f>
        <v>0</v>
      </c>
      <c r="H169" s="16">
        <f>'4-πολλυπρ'!I169</f>
        <v>0</v>
      </c>
      <c r="I169" s="21"/>
      <c r="J169" s="21">
        <f>'1-συμβολαια'!D169</f>
        <v>0</v>
      </c>
      <c r="K169" s="21"/>
      <c r="L169" s="28">
        <f>'11-χαρτόσ'!D169</f>
        <v>0</v>
      </c>
      <c r="M169" s="22"/>
      <c r="N169" s="18">
        <f>'14β-βιβλΕσΕκτ'!H169-P169</f>
        <v>0</v>
      </c>
      <c r="O169" s="17"/>
      <c r="P169" s="23">
        <f>'5-αντίγραφα'!K169</f>
        <v>0</v>
      </c>
      <c r="Q169" s="24"/>
      <c r="R169" s="25"/>
      <c r="S169" s="123"/>
      <c r="T169" s="123"/>
      <c r="U169" s="116"/>
      <c r="V169" s="26"/>
      <c r="W169" s="26"/>
      <c r="X169" s="26"/>
      <c r="Y169" s="26"/>
      <c r="Z169" s="26"/>
      <c r="AA169" s="26"/>
    </row>
    <row r="170" spans="1:33" s="19" customFormat="1">
      <c r="A170" s="14">
        <f>'1-συμβολαια'!A170</f>
        <v>0</v>
      </c>
      <c r="B170" s="66"/>
      <c r="C170" s="115">
        <f>'1-συμβολαια'!B170</f>
        <v>0</v>
      </c>
      <c r="D170" s="20"/>
      <c r="E170" s="132">
        <f>'1-συμβολαια'!C170</f>
        <v>0</v>
      </c>
      <c r="F170" s="15"/>
      <c r="G170" s="16">
        <f>'4-πολλυπρ'!D170</f>
        <v>0</v>
      </c>
      <c r="H170" s="16">
        <f>'4-πολλυπρ'!I170</f>
        <v>0</v>
      </c>
      <c r="I170" s="21"/>
      <c r="J170" s="21">
        <f>'1-συμβολαια'!D170</f>
        <v>0</v>
      </c>
      <c r="K170" s="21"/>
      <c r="L170" s="28">
        <f>'11-χαρτόσ'!D170</f>
        <v>0</v>
      </c>
      <c r="M170" s="22"/>
      <c r="N170" s="18">
        <f>'14β-βιβλΕσΕκτ'!H170-P170</f>
        <v>0</v>
      </c>
      <c r="O170" s="17"/>
      <c r="P170" s="23">
        <f>'5-αντίγραφα'!K170</f>
        <v>0</v>
      </c>
      <c r="Q170" s="24"/>
      <c r="R170" s="25"/>
      <c r="S170" s="123"/>
      <c r="T170" s="123"/>
      <c r="U170" s="116"/>
      <c r="V170" s="26"/>
      <c r="W170" s="26"/>
      <c r="X170" s="26"/>
      <c r="Y170" s="26"/>
      <c r="Z170" s="26"/>
      <c r="AA170" s="26"/>
    </row>
    <row r="171" spans="1:33" s="19" customFormat="1">
      <c r="A171" s="14">
        <f>'1-συμβολαια'!A171</f>
        <v>0</v>
      </c>
      <c r="B171" s="66"/>
      <c r="C171" s="115">
        <f>'1-συμβολαια'!B171</f>
        <v>0</v>
      </c>
      <c r="D171" s="20"/>
      <c r="E171" s="132">
        <f>'1-συμβολαια'!C171</f>
        <v>0</v>
      </c>
      <c r="F171" s="15"/>
      <c r="G171" s="16">
        <f>'4-πολλυπρ'!D171</f>
        <v>0</v>
      </c>
      <c r="H171" s="16">
        <f>'4-πολλυπρ'!I171</f>
        <v>0</v>
      </c>
      <c r="I171" s="21"/>
      <c r="J171" s="21">
        <f>'1-συμβολαια'!D171</f>
        <v>0</v>
      </c>
      <c r="K171" s="21"/>
      <c r="L171" s="28">
        <f>'11-χαρτόσ'!D171</f>
        <v>0</v>
      </c>
      <c r="M171" s="22"/>
      <c r="N171" s="18">
        <f>'14β-βιβλΕσΕκτ'!H171-P171</f>
        <v>0</v>
      </c>
      <c r="O171" s="17"/>
      <c r="P171" s="23">
        <f>'5-αντίγραφα'!K171</f>
        <v>0</v>
      </c>
      <c r="Q171" s="24"/>
      <c r="R171" s="25"/>
      <c r="S171" s="123"/>
      <c r="T171" s="123"/>
      <c r="U171" s="116"/>
      <c r="V171" s="26"/>
      <c r="W171" s="26"/>
      <c r="X171" s="26"/>
      <c r="Y171" s="26"/>
      <c r="Z171" s="26"/>
      <c r="AA171" s="26"/>
    </row>
    <row r="172" spans="1:33" s="19" customFormat="1">
      <c r="A172" s="14">
        <f>'1-συμβολαια'!A172</f>
        <v>0</v>
      </c>
      <c r="B172" s="66"/>
      <c r="C172" s="115">
        <f>'1-συμβολαια'!B172</f>
        <v>0</v>
      </c>
      <c r="D172" s="20"/>
      <c r="E172" s="132">
        <f>'1-συμβολαια'!C172</f>
        <v>0</v>
      </c>
      <c r="F172" s="15"/>
      <c r="G172" s="16">
        <f>'4-πολλυπρ'!D172</f>
        <v>0</v>
      </c>
      <c r="H172" s="16">
        <f>'4-πολλυπρ'!I172</f>
        <v>0</v>
      </c>
      <c r="I172" s="21"/>
      <c r="J172" s="21">
        <f>'1-συμβολαια'!D172</f>
        <v>0</v>
      </c>
      <c r="K172" s="21"/>
      <c r="L172" s="28">
        <f>'11-χαρτόσ'!D172</f>
        <v>0</v>
      </c>
      <c r="M172" s="22"/>
      <c r="N172" s="18">
        <f>'14β-βιβλΕσΕκτ'!H172-P172</f>
        <v>0</v>
      </c>
      <c r="O172" s="17"/>
      <c r="P172" s="23">
        <f>'5-αντίγραφα'!K172</f>
        <v>0</v>
      </c>
      <c r="Q172" s="24"/>
      <c r="R172" s="25"/>
      <c r="S172" s="123"/>
      <c r="T172" s="123"/>
      <c r="U172" s="116"/>
      <c r="V172" s="26"/>
      <c r="W172" s="26"/>
      <c r="X172" s="26"/>
      <c r="Y172" s="26"/>
      <c r="Z172" s="26"/>
      <c r="AA172" s="26"/>
    </row>
    <row r="173" spans="1:33" s="19" customFormat="1">
      <c r="A173" s="14">
        <f>'1-συμβολαια'!A173</f>
        <v>0</v>
      </c>
      <c r="B173" s="66"/>
      <c r="C173" s="115">
        <f>'1-συμβολαια'!B173</f>
        <v>0</v>
      </c>
      <c r="D173" s="20"/>
      <c r="E173" s="132">
        <f>'1-συμβολαια'!C173</f>
        <v>0</v>
      </c>
      <c r="F173" s="15"/>
      <c r="G173" s="16">
        <f>'4-πολλυπρ'!D173</f>
        <v>0</v>
      </c>
      <c r="H173" s="16">
        <f>'4-πολλυπρ'!I173</f>
        <v>0</v>
      </c>
      <c r="I173" s="21"/>
      <c r="J173" s="21">
        <f>'1-συμβολαια'!D173</f>
        <v>0</v>
      </c>
      <c r="K173" s="21"/>
      <c r="L173" s="28">
        <f>'11-χαρτόσ'!D173</f>
        <v>0</v>
      </c>
      <c r="M173" s="22"/>
      <c r="N173" s="18">
        <f>'14β-βιβλΕσΕκτ'!H173-P173</f>
        <v>0</v>
      </c>
      <c r="O173" s="17"/>
      <c r="P173" s="23">
        <f>'5-αντίγραφα'!K173</f>
        <v>0</v>
      </c>
      <c r="Q173" s="24"/>
      <c r="R173" s="25"/>
      <c r="S173" s="123"/>
      <c r="T173" s="123"/>
      <c r="U173" s="116"/>
      <c r="V173" s="26"/>
      <c r="W173" s="26"/>
      <c r="X173" s="26"/>
      <c r="Y173" s="26"/>
      <c r="Z173" s="26"/>
      <c r="AA173" s="26"/>
    </row>
    <row r="174" spans="1:33">
      <c r="A174" s="341" t="s">
        <v>57</v>
      </c>
      <c r="B174" s="342"/>
      <c r="C174" s="342"/>
      <c r="D174" s="342"/>
      <c r="E174" s="342"/>
      <c r="F174" s="342"/>
      <c r="G174" s="342"/>
      <c r="H174" s="342"/>
      <c r="I174" s="342"/>
      <c r="J174" s="342"/>
      <c r="K174" s="55"/>
      <c r="L174" s="1">
        <f t="shared" ref="L174:Q174" si="0">SUM(L3:L173)</f>
        <v>0</v>
      </c>
      <c r="M174" s="1">
        <f t="shared" si="0"/>
        <v>0</v>
      </c>
      <c r="N174" s="47">
        <f t="shared" si="0"/>
        <v>0</v>
      </c>
      <c r="O174" s="1">
        <f t="shared" si="0"/>
        <v>0</v>
      </c>
      <c r="P174" s="1">
        <f t="shared" si="0"/>
        <v>0</v>
      </c>
      <c r="Q174" s="1">
        <f t="shared" si="0"/>
        <v>0</v>
      </c>
      <c r="R174" s="3"/>
      <c r="S174" s="117"/>
      <c r="T174" s="117"/>
    </row>
    <row r="175" spans="1:33">
      <c r="R175" s="207"/>
    </row>
    <row r="176" spans="1:33" ht="15.75" customHeight="1">
      <c r="R176" s="207"/>
      <c r="S176" s="495" t="s">
        <v>155</v>
      </c>
      <c r="T176" s="495"/>
      <c r="U176" s="495"/>
      <c r="V176" s="495"/>
      <c r="W176" s="495"/>
      <c r="X176" s="495"/>
      <c r="Y176" s="495"/>
      <c r="Z176" s="495"/>
      <c r="AA176" s="495"/>
      <c r="AB176" s="204"/>
      <c r="AC176" s="204"/>
      <c r="AD176" s="204"/>
      <c r="AE176" s="204"/>
      <c r="AF176" s="196"/>
      <c r="AG176" s="196"/>
    </row>
    <row r="177" spans="18:33" ht="15.75" customHeight="1">
      <c r="R177" s="207"/>
      <c r="S177" s="206"/>
      <c r="T177" s="496" t="s">
        <v>156</v>
      </c>
      <c r="U177" s="496"/>
      <c r="V177" s="496"/>
      <c r="W177" s="496"/>
      <c r="X177" s="496"/>
      <c r="Y177" s="496"/>
      <c r="Z177" s="496"/>
      <c r="AA177" s="496"/>
      <c r="AB177" s="496"/>
      <c r="AC177" s="196"/>
      <c r="AD177" s="196"/>
      <c r="AE177" s="196"/>
      <c r="AF177" s="196"/>
      <c r="AG177" s="196"/>
    </row>
    <row r="178" spans="18:33" ht="15.75" customHeight="1">
      <c r="R178" s="207"/>
      <c r="S178" s="206"/>
      <c r="T178" s="206"/>
      <c r="U178" s="495" t="s">
        <v>157</v>
      </c>
      <c r="V178" s="495"/>
      <c r="W178" s="495"/>
      <c r="X178" s="495"/>
      <c r="Y178" s="495"/>
      <c r="Z178" s="495"/>
      <c r="AA178" s="495"/>
      <c r="AB178" s="495"/>
      <c r="AC178" s="495"/>
      <c r="AD178" s="196"/>
      <c r="AE178" s="196"/>
      <c r="AF178" s="196"/>
      <c r="AG178" s="196"/>
    </row>
    <row r="179" spans="18:33" ht="15.75">
      <c r="S179" s="206"/>
      <c r="T179" s="206"/>
      <c r="U179" s="206"/>
      <c r="V179" s="496" t="s">
        <v>158</v>
      </c>
      <c r="W179" s="496"/>
      <c r="X179" s="496"/>
      <c r="Y179" s="496"/>
      <c r="Z179" s="496"/>
      <c r="AA179" s="496"/>
      <c r="AB179" s="496"/>
      <c r="AC179" s="496"/>
      <c r="AD179" s="496"/>
      <c r="AE179" s="196"/>
      <c r="AF179" s="196"/>
      <c r="AG179" s="196"/>
    </row>
    <row r="180" spans="18:33" ht="15.75">
      <c r="S180" s="206"/>
      <c r="T180" s="206"/>
      <c r="U180" s="206"/>
      <c r="V180" s="206"/>
      <c r="W180" s="495" t="s">
        <v>159</v>
      </c>
      <c r="X180" s="495"/>
      <c r="Y180" s="495"/>
      <c r="Z180" s="495"/>
      <c r="AA180" s="495"/>
      <c r="AB180" s="495"/>
      <c r="AC180" s="495"/>
      <c r="AD180" s="495"/>
      <c r="AE180" s="495"/>
      <c r="AF180" s="196"/>
      <c r="AG180" s="196"/>
    </row>
    <row r="181" spans="18:33" ht="15.75">
      <c r="S181" s="206"/>
      <c r="T181" s="206"/>
      <c r="U181" s="206"/>
      <c r="V181" s="206"/>
      <c r="W181" s="206"/>
      <c r="X181" s="496" t="s">
        <v>160</v>
      </c>
      <c r="Y181" s="496"/>
      <c r="Z181" s="496"/>
      <c r="AA181" s="496"/>
      <c r="AB181" s="496"/>
      <c r="AC181" s="496"/>
      <c r="AD181" s="496"/>
      <c r="AE181" s="496"/>
      <c r="AF181" s="496"/>
      <c r="AG181" s="196"/>
    </row>
    <row r="182" spans="18:33" ht="15.75">
      <c r="S182" s="206"/>
      <c r="T182" s="206"/>
      <c r="U182" s="206"/>
      <c r="V182" s="206"/>
      <c r="W182" s="206"/>
      <c r="X182" s="206"/>
      <c r="Y182" s="495" t="s">
        <v>161</v>
      </c>
      <c r="Z182" s="495"/>
      <c r="AA182" s="495"/>
      <c r="AB182" s="495"/>
      <c r="AC182" s="495"/>
      <c r="AD182" s="495"/>
      <c r="AE182" s="495"/>
      <c r="AF182" s="495"/>
      <c r="AG182" s="495"/>
    </row>
  </sheetData>
  <mergeCells count="18">
    <mergeCell ref="U178:AC178"/>
    <mergeCell ref="V179:AD179"/>
    <mergeCell ref="W180:AE180"/>
    <mergeCell ref="X181:AF181"/>
    <mergeCell ref="Y182:AG182"/>
    <mergeCell ref="S176:AA176"/>
    <mergeCell ref="T177:AB177"/>
    <mergeCell ref="S1:AA2"/>
    <mergeCell ref="R1:R2"/>
    <mergeCell ref="P1:Q1"/>
    <mergeCell ref="A174:J174"/>
    <mergeCell ref="E1:F1"/>
    <mergeCell ref="N1:O1"/>
    <mergeCell ref="A1:B1"/>
    <mergeCell ref="C1:D1"/>
    <mergeCell ref="G1:I1"/>
    <mergeCell ref="J1:K1"/>
    <mergeCell ref="L1:M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Z253"/>
  <sheetViews>
    <sheetView tabSelected="1" workbookViewId="0">
      <pane ySplit="2" topLeftCell="A3" activePane="bottomLeft" state="frozen"/>
      <selection pane="bottomLeft" activeCell="S3" sqref="S3"/>
    </sheetView>
  </sheetViews>
  <sheetFormatPr defaultRowHeight="11.25"/>
  <cols>
    <col min="1" max="1" width="8.140625" style="8" bestFit="1" customWidth="1"/>
    <col min="2" max="2" width="8.7109375" style="8" bestFit="1" customWidth="1"/>
    <col min="3" max="3" width="47.85546875" style="133" customWidth="1"/>
    <col min="4" max="4" width="12.85546875" style="3" customWidth="1"/>
    <col min="5" max="5" width="12.42578125" style="3" customWidth="1"/>
    <col min="6" max="6" width="6.42578125" style="2" bestFit="1" customWidth="1"/>
    <col min="7" max="7" width="9.42578125" style="2" bestFit="1" customWidth="1"/>
    <col min="8" max="10" width="9.42578125" style="2" customWidth="1"/>
    <col min="11" max="11" width="8.140625" style="2" bestFit="1" customWidth="1"/>
    <col min="12" max="12" width="8.5703125" style="108" bestFit="1" customWidth="1"/>
    <col min="13" max="13" width="10.85546875" style="2" customWidth="1"/>
    <col min="14" max="14" width="8.28515625" style="2" bestFit="1" customWidth="1"/>
    <col min="15" max="15" width="9.42578125" style="2" bestFit="1" customWidth="1"/>
    <col min="16" max="16" width="8.28515625" style="2" bestFit="1" customWidth="1"/>
    <col min="17" max="17" width="10.42578125" style="2" bestFit="1" customWidth="1"/>
    <col min="18" max="18" width="10.28515625" style="2" bestFit="1" customWidth="1"/>
    <col min="19" max="19" width="11.140625" style="2" bestFit="1" customWidth="1"/>
    <col min="20" max="20" width="8.140625" style="2" bestFit="1" customWidth="1"/>
    <col min="21" max="21" width="10.42578125" style="2" bestFit="1" customWidth="1"/>
    <col min="22" max="22" width="8.42578125" style="30" bestFit="1" customWidth="1"/>
    <col min="23" max="23" width="9.42578125" style="30" bestFit="1" customWidth="1"/>
    <col min="24" max="24" width="21.42578125" style="112" customWidth="1"/>
    <col min="25" max="25" width="7.5703125" style="3" customWidth="1"/>
    <col min="26" max="26" width="9.5703125" style="3" customWidth="1"/>
    <col min="27" max="29" width="6.42578125" style="3" customWidth="1"/>
    <col min="30" max="30" width="7.5703125" style="3" customWidth="1"/>
    <col min="31" max="31" width="7.28515625" style="3" customWidth="1"/>
    <col min="32" max="34" width="6.42578125" style="3" customWidth="1"/>
    <col min="35" max="35" width="7.5703125" style="3" customWidth="1"/>
    <col min="36" max="36" width="7.28515625" style="3" customWidth="1"/>
    <col min="37" max="39" width="6.42578125" style="3" customWidth="1"/>
    <col min="40" max="49" width="7.7109375" style="3" customWidth="1"/>
    <col min="50" max="85" width="7" style="3" customWidth="1"/>
    <col min="86" max="86" width="30.140625" style="3" customWidth="1"/>
    <col min="87" max="87" width="39.7109375" style="3" customWidth="1"/>
    <col min="88" max="103" width="7" style="3" customWidth="1"/>
    <col min="104" max="104" width="29.28515625" style="3" bestFit="1" customWidth="1"/>
    <col min="105" max="16384" width="9.140625" style="3"/>
  </cols>
  <sheetData>
    <row r="1" spans="1:87" ht="29.25" customHeight="1">
      <c r="A1" s="547" t="s">
        <v>1</v>
      </c>
      <c r="B1" s="549" t="s">
        <v>2</v>
      </c>
      <c r="C1" s="546" t="s">
        <v>0</v>
      </c>
      <c r="D1" s="550" t="s">
        <v>11</v>
      </c>
      <c r="E1" s="544" t="s">
        <v>12</v>
      </c>
      <c r="F1" s="552" t="s">
        <v>112</v>
      </c>
      <c r="G1" s="568" t="s">
        <v>64</v>
      </c>
      <c r="H1" s="568"/>
      <c r="I1" s="560" t="s">
        <v>193</v>
      </c>
      <c r="J1" s="561"/>
      <c r="K1" s="556" t="s">
        <v>85</v>
      </c>
      <c r="L1" s="557"/>
      <c r="M1" s="557"/>
      <c r="N1" s="557"/>
      <c r="O1" s="560" t="s">
        <v>44</v>
      </c>
      <c r="P1" s="561"/>
      <c r="Q1" s="562" t="s">
        <v>59</v>
      </c>
      <c r="R1" s="563"/>
      <c r="S1" s="558" t="s">
        <v>86</v>
      </c>
      <c r="T1" s="559"/>
      <c r="U1" s="559"/>
      <c r="V1" s="564" t="s">
        <v>55</v>
      </c>
      <c r="W1" s="566" t="s">
        <v>45</v>
      </c>
      <c r="X1" s="554" t="s">
        <v>92</v>
      </c>
      <c r="Y1" s="519" t="s">
        <v>29</v>
      </c>
      <c r="Z1" s="520"/>
      <c r="AA1" s="520"/>
      <c r="AB1" s="520"/>
      <c r="AC1" s="521"/>
      <c r="AD1" s="525" t="s">
        <v>29</v>
      </c>
      <c r="AE1" s="526"/>
      <c r="AF1" s="526"/>
      <c r="AG1" s="526"/>
      <c r="AH1" s="526"/>
      <c r="AI1" s="526"/>
      <c r="AJ1" s="526"/>
      <c r="AK1" s="526"/>
      <c r="AL1" s="526"/>
      <c r="AM1" s="527"/>
      <c r="AN1" s="519" t="s">
        <v>29</v>
      </c>
      <c r="AO1" s="520"/>
      <c r="AP1" s="520"/>
      <c r="AQ1" s="520"/>
      <c r="AR1" s="520"/>
      <c r="AS1" s="520"/>
      <c r="AT1" s="520"/>
      <c r="AU1" s="520"/>
      <c r="AV1" s="520"/>
      <c r="AW1" s="521"/>
      <c r="AX1" s="531" t="s">
        <v>29</v>
      </c>
      <c r="AY1" s="532"/>
      <c r="AZ1" s="532"/>
      <c r="BA1" s="532"/>
      <c r="BB1" s="532"/>
      <c r="BC1" s="532"/>
      <c r="BD1" s="532"/>
      <c r="BE1" s="532"/>
      <c r="BF1" s="532"/>
      <c r="BG1" s="533"/>
      <c r="BH1" s="519" t="s">
        <v>29</v>
      </c>
      <c r="BI1" s="520"/>
      <c r="BJ1" s="520"/>
      <c r="BK1" s="520"/>
      <c r="BL1" s="520"/>
      <c r="BM1" s="520"/>
      <c r="BN1" s="520"/>
      <c r="BO1" s="520"/>
      <c r="BP1" s="520"/>
      <c r="BQ1" s="521"/>
      <c r="BR1" s="525" t="s">
        <v>29</v>
      </c>
      <c r="BS1" s="526"/>
      <c r="BT1" s="526"/>
      <c r="BU1" s="526"/>
      <c r="BV1" s="526"/>
      <c r="BW1" s="526"/>
      <c r="BX1" s="526"/>
      <c r="BY1" s="526"/>
      <c r="BZ1" s="526"/>
      <c r="CA1" s="527"/>
      <c r="CB1" s="519" t="s">
        <v>29</v>
      </c>
      <c r="CC1" s="520"/>
      <c r="CD1" s="520"/>
      <c r="CE1" s="520"/>
      <c r="CF1" s="520"/>
      <c r="CG1" s="520"/>
      <c r="CH1" s="520"/>
      <c r="CI1" s="521"/>
    </row>
    <row r="2" spans="1:87" ht="28.5" customHeight="1" thickBot="1">
      <c r="A2" s="548"/>
      <c r="B2" s="346"/>
      <c r="C2" s="390"/>
      <c r="D2" s="551"/>
      <c r="E2" s="545"/>
      <c r="F2" s="553"/>
      <c r="G2" s="328"/>
      <c r="H2" s="329" t="s">
        <v>193</v>
      </c>
      <c r="I2" s="50" t="s">
        <v>23</v>
      </c>
      <c r="J2" s="41" t="s">
        <v>34</v>
      </c>
      <c r="K2" s="97" t="s">
        <v>23</v>
      </c>
      <c r="L2" s="105" t="s">
        <v>94</v>
      </c>
      <c r="M2" s="97" t="s">
        <v>93</v>
      </c>
      <c r="N2" s="41" t="s">
        <v>34</v>
      </c>
      <c r="O2" s="50" t="s">
        <v>23</v>
      </c>
      <c r="P2" s="41" t="s">
        <v>34</v>
      </c>
      <c r="Q2" s="50" t="s">
        <v>23</v>
      </c>
      <c r="R2" s="42" t="s">
        <v>34</v>
      </c>
      <c r="S2" s="50" t="s">
        <v>83</v>
      </c>
      <c r="T2" s="10" t="s">
        <v>84</v>
      </c>
      <c r="U2" s="98" t="s">
        <v>33</v>
      </c>
      <c r="V2" s="565"/>
      <c r="W2" s="567"/>
      <c r="X2" s="555"/>
      <c r="Y2" s="519"/>
      <c r="Z2" s="520"/>
      <c r="AA2" s="520"/>
      <c r="AB2" s="520"/>
      <c r="AC2" s="521"/>
      <c r="AD2" s="528"/>
      <c r="AE2" s="529"/>
      <c r="AF2" s="529"/>
      <c r="AG2" s="529"/>
      <c r="AH2" s="529"/>
      <c r="AI2" s="529"/>
      <c r="AJ2" s="529"/>
      <c r="AK2" s="529"/>
      <c r="AL2" s="529"/>
      <c r="AM2" s="530"/>
      <c r="AN2" s="522"/>
      <c r="AO2" s="523"/>
      <c r="AP2" s="523"/>
      <c r="AQ2" s="523"/>
      <c r="AR2" s="523"/>
      <c r="AS2" s="523"/>
      <c r="AT2" s="523"/>
      <c r="AU2" s="523"/>
      <c r="AV2" s="523"/>
      <c r="AW2" s="524"/>
      <c r="AX2" s="534"/>
      <c r="AY2" s="535"/>
      <c r="AZ2" s="535"/>
      <c r="BA2" s="535"/>
      <c r="BB2" s="535"/>
      <c r="BC2" s="535"/>
      <c r="BD2" s="535"/>
      <c r="BE2" s="535"/>
      <c r="BF2" s="535"/>
      <c r="BG2" s="536"/>
      <c r="BH2" s="522"/>
      <c r="BI2" s="523"/>
      <c r="BJ2" s="523"/>
      <c r="BK2" s="523"/>
      <c r="BL2" s="523"/>
      <c r="BM2" s="523"/>
      <c r="BN2" s="523"/>
      <c r="BO2" s="523"/>
      <c r="BP2" s="523"/>
      <c r="BQ2" s="524"/>
      <c r="BR2" s="528"/>
      <c r="BS2" s="529"/>
      <c r="BT2" s="529"/>
      <c r="BU2" s="529"/>
      <c r="BV2" s="529"/>
      <c r="BW2" s="529"/>
      <c r="BX2" s="529"/>
      <c r="BY2" s="529"/>
      <c r="BZ2" s="529"/>
      <c r="CA2" s="530"/>
      <c r="CB2" s="522"/>
      <c r="CC2" s="523"/>
      <c r="CD2" s="523"/>
      <c r="CE2" s="523"/>
      <c r="CF2" s="523"/>
      <c r="CG2" s="523"/>
      <c r="CH2" s="523"/>
      <c r="CI2" s="524"/>
    </row>
    <row r="3" spans="1:87" s="19" customFormat="1">
      <c r="A3" s="46">
        <f>'1-συμβολαια'!A3</f>
        <v>0</v>
      </c>
      <c r="B3" s="125">
        <f>'1-συμβολαια'!B3</f>
        <v>0</v>
      </c>
      <c r="C3" s="143">
        <f>'1-συμβολαια'!C3</f>
        <v>0</v>
      </c>
      <c r="D3" s="21">
        <f>'4-πολλυπρ'!D3</f>
        <v>0</v>
      </c>
      <c r="E3" s="21">
        <f>'4-πολλυπρ'!I3</f>
        <v>0</v>
      </c>
      <c r="F3" s="29">
        <f>'11-χαρτόσ'!H3</f>
        <v>0</v>
      </c>
      <c r="G3" s="29">
        <f>'10-φπα'!E3</f>
        <v>39.36</v>
      </c>
      <c r="H3" s="29">
        <f>'14-βιβλΕσ'!Q3</f>
        <v>228</v>
      </c>
      <c r="I3" s="29">
        <f>'14-βιβλΕσ'!P3</f>
        <v>956</v>
      </c>
      <c r="J3" s="29"/>
      <c r="K3" s="29">
        <f t="shared" ref="K3:K66" si="0">U3</f>
        <v>1387.3600000000001</v>
      </c>
      <c r="L3" s="106"/>
      <c r="M3" s="29"/>
      <c r="N3" s="29"/>
      <c r="O3" s="29">
        <f>F3+G3+H3</f>
        <v>267.36</v>
      </c>
      <c r="P3" s="38"/>
      <c r="Q3" s="29">
        <f>U3-O3</f>
        <v>1120</v>
      </c>
      <c r="R3" s="38"/>
      <c r="S3" s="29">
        <f>'1-συμβολαια'!L3+G3+H3+I3+F3</f>
        <v>1387.3600000000001</v>
      </c>
      <c r="T3" s="29">
        <f>'1-συμβολαια'!M3+'11-χαρτόσ'!D3+'11-χαρτόσ'!E3</f>
        <v>0</v>
      </c>
      <c r="U3" s="29">
        <f t="shared" ref="U3:U12" si="1">S3-T3</f>
        <v>1387.3600000000001</v>
      </c>
      <c r="V3" s="31"/>
      <c r="W3" s="109">
        <f>J3+N3+P3+R3</f>
        <v>0</v>
      </c>
      <c r="X3" s="111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</row>
    <row r="4" spans="1:87" s="19" customFormat="1">
      <c r="A4" s="46">
        <f>'1-συμβολαια'!A4</f>
        <v>0</v>
      </c>
      <c r="B4" s="125">
        <f>'1-συμβολαια'!B4</f>
        <v>0</v>
      </c>
      <c r="C4" s="143">
        <f>'1-συμβολαια'!C4</f>
        <v>0</v>
      </c>
      <c r="D4" s="21">
        <f>'4-πολλυπρ'!D4</f>
        <v>0</v>
      </c>
      <c r="E4" s="21">
        <f>'4-πολλυπρ'!I4</f>
        <v>0</v>
      </c>
      <c r="F4" s="29">
        <f>'11-χαρτόσ'!H4</f>
        <v>0</v>
      </c>
      <c r="G4" s="29">
        <f>'10-φπα'!E4</f>
        <v>39.36</v>
      </c>
      <c r="H4" s="29">
        <f>'14-βιβλΕσ'!Q4</f>
        <v>228</v>
      </c>
      <c r="I4" s="29">
        <f>'14-βιβλΕσ'!P4</f>
        <v>956</v>
      </c>
      <c r="J4" s="29"/>
      <c r="K4" s="29">
        <f t="shared" si="0"/>
        <v>1387.3600000000001</v>
      </c>
      <c r="L4" s="106"/>
      <c r="M4" s="29"/>
      <c r="N4" s="29"/>
      <c r="O4" s="29">
        <f t="shared" ref="O4:O67" si="2">F4+G4+H4</f>
        <v>267.36</v>
      </c>
      <c r="P4" s="38"/>
      <c r="Q4" s="29">
        <f t="shared" ref="Q4:Q66" si="3">U4-O4</f>
        <v>1120</v>
      </c>
      <c r="R4" s="38"/>
      <c r="S4" s="29">
        <f>'1-συμβολαια'!L4+G4+H4+I4+F4</f>
        <v>1387.3600000000001</v>
      </c>
      <c r="T4" s="29">
        <f>'1-συμβολαια'!M4+'11-χαρτόσ'!D4+'11-χαρτόσ'!E4</f>
        <v>0</v>
      </c>
      <c r="U4" s="29">
        <f t="shared" si="1"/>
        <v>1387.3600000000001</v>
      </c>
      <c r="V4" s="31"/>
      <c r="W4" s="109">
        <f t="shared" ref="W4:W67" si="4">J4+N4+P4+R4</f>
        <v>0</v>
      </c>
      <c r="X4" s="111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</row>
    <row r="5" spans="1:87" s="19" customFormat="1">
      <c r="A5" s="46">
        <f>'1-συμβολαια'!A5</f>
        <v>0</v>
      </c>
      <c r="B5" s="125">
        <f>'1-συμβολαια'!B5</f>
        <v>0</v>
      </c>
      <c r="C5" s="143">
        <f>'1-συμβολαια'!C5</f>
        <v>0</v>
      </c>
      <c r="D5" s="21">
        <f>'4-πολλυπρ'!D5</f>
        <v>0</v>
      </c>
      <c r="E5" s="21">
        <f>'4-πολλυπρ'!I5</f>
        <v>0</v>
      </c>
      <c r="F5" s="29">
        <f>'11-χαρτόσ'!H5</f>
        <v>0</v>
      </c>
      <c r="G5" s="29">
        <f>'10-φπα'!E5</f>
        <v>39.36</v>
      </c>
      <c r="H5" s="29">
        <f>'14-βιβλΕσ'!Q5</f>
        <v>228</v>
      </c>
      <c r="I5" s="29">
        <f>'14-βιβλΕσ'!P5</f>
        <v>956</v>
      </c>
      <c r="J5" s="29"/>
      <c r="K5" s="29">
        <f t="shared" si="0"/>
        <v>1387.3600000000001</v>
      </c>
      <c r="L5" s="106"/>
      <c r="M5" s="29"/>
      <c r="N5" s="29"/>
      <c r="O5" s="29">
        <f t="shared" si="2"/>
        <v>267.36</v>
      </c>
      <c r="P5" s="38"/>
      <c r="Q5" s="29">
        <f t="shared" si="3"/>
        <v>1120</v>
      </c>
      <c r="R5" s="38"/>
      <c r="S5" s="29">
        <f>'1-συμβολαια'!L5+G5+H5+I5+F5</f>
        <v>1387.3600000000001</v>
      </c>
      <c r="T5" s="29">
        <f>'1-συμβολαια'!M5+'11-χαρτόσ'!D5+'11-χαρτόσ'!E5</f>
        <v>0</v>
      </c>
      <c r="U5" s="29">
        <f t="shared" si="1"/>
        <v>1387.3600000000001</v>
      </c>
      <c r="V5" s="31"/>
      <c r="W5" s="109">
        <f t="shared" si="4"/>
        <v>0</v>
      </c>
      <c r="X5" s="111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</row>
    <row r="6" spans="1:87" s="19" customFormat="1">
      <c r="A6" s="46">
        <f>'1-συμβολαια'!A6</f>
        <v>0</v>
      </c>
      <c r="B6" s="125">
        <f>'1-συμβολαια'!B6</f>
        <v>0</v>
      </c>
      <c r="C6" s="143">
        <f>'1-συμβολαια'!C6</f>
        <v>0</v>
      </c>
      <c r="D6" s="21">
        <f>'4-πολλυπρ'!D6</f>
        <v>0</v>
      </c>
      <c r="E6" s="21">
        <f>'4-πολλυπρ'!I6</f>
        <v>0</v>
      </c>
      <c r="F6" s="29">
        <f>'11-χαρτόσ'!H6</f>
        <v>0</v>
      </c>
      <c r="G6" s="29">
        <f>'10-φπα'!E6</f>
        <v>39.36</v>
      </c>
      <c r="H6" s="29">
        <f>'14-βιβλΕσ'!Q6</f>
        <v>228</v>
      </c>
      <c r="I6" s="29">
        <f>'14-βιβλΕσ'!P6</f>
        <v>956</v>
      </c>
      <c r="J6" s="29"/>
      <c r="K6" s="29">
        <f t="shared" si="0"/>
        <v>1387.3600000000001</v>
      </c>
      <c r="L6" s="106"/>
      <c r="M6" s="29"/>
      <c r="N6" s="29"/>
      <c r="O6" s="29">
        <f t="shared" si="2"/>
        <v>267.36</v>
      </c>
      <c r="P6" s="38"/>
      <c r="Q6" s="29">
        <f t="shared" si="3"/>
        <v>1120</v>
      </c>
      <c r="R6" s="38"/>
      <c r="S6" s="29">
        <f>'1-συμβολαια'!L6+G6+H6+I6+F6</f>
        <v>1387.3600000000001</v>
      </c>
      <c r="T6" s="29">
        <f>'1-συμβολαια'!M6+'11-χαρτόσ'!D6+'11-χαρτόσ'!E6</f>
        <v>0</v>
      </c>
      <c r="U6" s="29">
        <f t="shared" si="1"/>
        <v>1387.3600000000001</v>
      </c>
      <c r="V6" s="31"/>
      <c r="W6" s="109">
        <f t="shared" si="4"/>
        <v>0</v>
      </c>
      <c r="X6" s="11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</row>
    <row r="7" spans="1:87" s="19" customFormat="1">
      <c r="A7" s="46">
        <f>'1-συμβολαια'!A7</f>
        <v>0</v>
      </c>
      <c r="B7" s="125">
        <f>'1-συμβολαια'!B7</f>
        <v>0</v>
      </c>
      <c r="C7" s="143">
        <f>'1-συμβολαια'!C7</f>
        <v>0</v>
      </c>
      <c r="D7" s="21">
        <f>'4-πολλυπρ'!D7</f>
        <v>0</v>
      </c>
      <c r="E7" s="21">
        <f>'4-πολλυπρ'!I7</f>
        <v>0</v>
      </c>
      <c r="F7" s="29">
        <f>'11-χαρτόσ'!H7</f>
        <v>0</v>
      </c>
      <c r="G7" s="29">
        <f>'10-φπα'!E7</f>
        <v>39.36</v>
      </c>
      <c r="H7" s="29">
        <f>'14-βιβλΕσ'!Q7</f>
        <v>228</v>
      </c>
      <c r="I7" s="29">
        <f>'14-βιβλΕσ'!P7</f>
        <v>956</v>
      </c>
      <c r="J7" s="29"/>
      <c r="K7" s="29">
        <f t="shared" si="0"/>
        <v>1387.3600000000001</v>
      </c>
      <c r="L7" s="106"/>
      <c r="M7" s="29"/>
      <c r="N7" s="29"/>
      <c r="O7" s="29">
        <f t="shared" si="2"/>
        <v>267.36</v>
      </c>
      <c r="P7" s="38"/>
      <c r="Q7" s="29">
        <f t="shared" si="3"/>
        <v>1120</v>
      </c>
      <c r="R7" s="38"/>
      <c r="S7" s="29">
        <f>'1-συμβολαια'!L7+G7+H7+I7+F7</f>
        <v>1387.3600000000001</v>
      </c>
      <c r="T7" s="29">
        <f>'1-συμβολαια'!M7+'11-χαρτόσ'!D7+'11-χαρτόσ'!E7</f>
        <v>0</v>
      </c>
      <c r="U7" s="29">
        <f t="shared" si="1"/>
        <v>1387.3600000000001</v>
      </c>
      <c r="V7" s="31"/>
      <c r="W7" s="109">
        <f t="shared" si="4"/>
        <v>0</v>
      </c>
      <c r="X7" s="111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</row>
    <row r="8" spans="1:87" s="19" customFormat="1">
      <c r="A8" s="46">
        <f>'1-συμβολαια'!A8</f>
        <v>0</v>
      </c>
      <c r="B8" s="125">
        <f>'1-συμβολαια'!B8</f>
        <v>0</v>
      </c>
      <c r="C8" s="143">
        <f>'1-συμβολαια'!C8</f>
        <v>0</v>
      </c>
      <c r="D8" s="21">
        <f>'4-πολλυπρ'!D8</f>
        <v>0</v>
      </c>
      <c r="E8" s="21">
        <f>'4-πολλυπρ'!I8</f>
        <v>0</v>
      </c>
      <c r="F8" s="29">
        <f>'11-χαρτόσ'!H8</f>
        <v>0</v>
      </c>
      <c r="G8" s="29">
        <f>'10-φπα'!E8</f>
        <v>39.36</v>
      </c>
      <c r="H8" s="29">
        <f>'14-βιβλΕσ'!Q8</f>
        <v>228</v>
      </c>
      <c r="I8" s="29">
        <f>'14-βιβλΕσ'!P8</f>
        <v>956</v>
      </c>
      <c r="J8" s="29"/>
      <c r="K8" s="29">
        <f t="shared" si="0"/>
        <v>1387.3600000000001</v>
      </c>
      <c r="L8" s="106"/>
      <c r="M8" s="29"/>
      <c r="N8" s="29"/>
      <c r="O8" s="29">
        <f t="shared" si="2"/>
        <v>267.36</v>
      </c>
      <c r="P8" s="38"/>
      <c r="Q8" s="29">
        <f t="shared" si="3"/>
        <v>1120</v>
      </c>
      <c r="R8" s="38"/>
      <c r="S8" s="29">
        <f>'1-συμβολαια'!L8+G8+H8+I8+F8</f>
        <v>1387.3600000000001</v>
      </c>
      <c r="T8" s="29">
        <f>'1-συμβολαια'!M8+'11-χαρτόσ'!D8+'11-χαρτόσ'!E8</f>
        <v>0</v>
      </c>
      <c r="U8" s="29">
        <f t="shared" si="1"/>
        <v>1387.3600000000001</v>
      </c>
      <c r="V8" s="31"/>
      <c r="W8" s="109">
        <f t="shared" si="4"/>
        <v>0</v>
      </c>
      <c r="X8" s="111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</row>
    <row r="9" spans="1:87" s="19" customFormat="1">
      <c r="A9" s="46">
        <f>'1-συμβολαια'!A9</f>
        <v>0</v>
      </c>
      <c r="B9" s="125">
        <f>'1-συμβολαια'!B9</f>
        <v>0</v>
      </c>
      <c r="C9" s="143">
        <f>'1-συμβολαια'!C9</f>
        <v>0</v>
      </c>
      <c r="D9" s="21">
        <f>'4-πολλυπρ'!D9</f>
        <v>0</v>
      </c>
      <c r="E9" s="21">
        <f>'4-πολλυπρ'!I9</f>
        <v>0</v>
      </c>
      <c r="F9" s="29">
        <f>'11-χαρτόσ'!H9</f>
        <v>0</v>
      </c>
      <c r="G9" s="29">
        <f>'10-φπα'!E9</f>
        <v>39.36</v>
      </c>
      <c r="H9" s="29">
        <f>'14-βιβλΕσ'!Q9</f>
        <v>228</v>
      </c>
      <c r="I9" s="29">
        <f>'14-βιβλΕσ'!P9</f>
        <v>956</v>
      </c>
      <c r="J9" s="29"/>
      <c r="K9" s="29">
        <f t="shared" si="0"/>
        <v>1387.3600000000001</v>
      </c>
      <c r="L9" s="106"/>
      <c r="M9" s="29"/>
      <c r="N9" s="29"/>
      <c r="O9" s="29">
        <f t="shared" si="2"/>
        <v>267.36</v>
      </c>
      <c r="P9" s="38"/>
      <c r="Q9" s="29">
        <f t="shared" si="3"/>
        <v>1120</v>
      </c>
      <c r="R9" s="38"/>
      <c r="S9" s="29">
        <f>'1-συμβολαια'!L9+G9+H9+I9+F9</f>
        <v>1387.3600000000001</v>
      </c>
      <c r="T9" s="29">
        <f>'1-συμβολαια'!M9+'11-χαρτόσ'!D9+'11-χαρτόσ'!E9</f>
        <v>0</v>
      </c>
      <c r="U9" s="29">
        <f t="shared" si="1"/>
        <v>1387.3600000000001</v>
      </c>
      <c r="V9" s="31"/>
      <c r="W9" s="109">
        <f t="shared" si="4"/>
        <v>0</v>
      </c>
      <c r="X9" s="111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</row>
    <row r="10" spans="1:87" s="19" customFormat="1">
      <c r="A10" s="46">
        <f>'1-συμβολαια'!A10</f>
        <v>0</v>
      </c>
      <c r="B10" s="125">
        <f>'1-συμβολαια'!B10</f>
        <v>0</v>
      </c>
      <c r="C10" s="143">
        <f>'1-συμβολαια'!C10</f>
        <v>0</v>
      </c>
      <c r="D10" s="21">
        <f>'4-πολλυπρ'!D10</f>
        <v>0</v>
      </c>
      <c r="E10" s="21">
        <f>'4-πολλυπρ'!I10</f>
        <v>0</v>
      </c>
      <c r="F10" s="29">
        <f>'11-χαρτόσ'!H10</f>
        <v>0</v>
      </c>
      <c r="G10" s="29">
        <f>'10-φπα'!E10</f>
        <v>39.36</v>
      </c>
      <c r="H10" s="29">
        <f>'14-βιβλΕσ'!Q10</f>
        <v>228</v>
      </c>
      <c r="I10" s="29">
        <f>'14-βιβλΕσ'!P10</f>
        <v>956</v>
      </c>
      <c r="J10" s="29"/>
      <c r="K10" s="29">
        <f t="shared" si="0"/>
        <v>1387.3600000000001</v>
      </c>
      <c r="L10" s="106"/>
      <c r="M10" s="29"/>
      <c r="N10" s="29"/>
      <c r="O10" s="29">
        <f t="shared" si="2"/>
        <v>267.36</v>
      </c>
      <c r="P10" s="38"/>
      <c r="Q10" s="29">
        <f t="shared" si="3"/>
        <v>1120</v>
      </c>
      <c r="R10" s="38"/>
      <c r="S10" s="29">
        <f>'1-συμβολαια'!L10+G10+H10+I10+F10</f>
        <v>1387.3600000000001</v>
      </c>
      <c r="T10" s="29">
        <f>'1-συμβολαια'!M10+'11-χαρτόσ'!D10+'11-χαρτόσ'!E10</f>
        <v>0</v>
      </c>
      <c r="U10" s="29">
        <f t="shared" si="1"/>
        <v>1387.3600000000001</v>
      </c>
      <c r="V10" s="31"/>
      <c r="W10" s="109">
        <f t="shared" si="4"/>
        <v>0</v>
      </c>
      <c r="X10" s="111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</row>
    <row r="11" spans="1:87" s="19" customFormat="1">
      <c r="A11" s="46">
        <f>'1-συμβολαια'!A11</f>
        <v>0</v>
      </c>
      <c r="B11" s="125">
        <f>'1-συμβολαια'!B11</f>
        <v>0</v>
      </c>
      <c r="C11" s="143">
        <f>'1-συμβολαια'!C11</f>
        <v>0</v>
      </c>
      <c r="D11" s="21">
        <f>'4-πολλυπρ'!D11</f>
        <v>0</v>
      </c>
      <c r="E11" s="21">
        <f>'4-πολλυπρ'!I11</f>
        <v>0</v>
      </c>
      <c r="F11" s="29">
        <f>'11-χαρτόσ'!H11</f>
        <v>0</v>
      </c>
      <c r="G11" s="29">
        <f>'10-φπα'!E11</f>
        <v>39.36</v>
      </c>
      <c r="H11" s="29">
        <f>'14-βιβλΕσ'!Q11</f>
        <v>228</v>
      </c>
      <c r="I11" s="29">
        <f>'14-βιβλΕσ'!P11</f>
        <v>956</v>
      </c>
      <c r="J11" s="29"/>
      <c r="K11" s="29">
        <f t="shared" si="0"/>
        <v>1387.3600000000001</v>
      </c>
      <c r="L11" s="106"/>
      <c r="M11" s="29"/>
      <c r="N11" s="29"/>
      <c r="O11" s="29">
        <f t="shared" si="2"/>
        <v>267.36</v>
      </c>
      <c r="P11" s="38"/>
      <c r="Q11" s="29">
        <f t="shared" si="3"/>
        <v>1120</v>
      </c>
      <c r="R11" s="38"/>
      <c r="S11" s="29">
        <f>'1-συμβολαια'!L11+G11+H11+I11+F11</f>
        <v>1387.3600000000001</v>
      </c>
      <c r="T11" s="29">
        <f>'1-συμβολαια'!M11+'11-χαρτόσ'!D11+'11-χαρτόσ'!E11</f>
        <v>0</v>
      </c>
      <c r="U11" s="29">
        <f t="shared" si="1"/>
        <v>1387.3600000000001</v>
      </c>
      <c r="V11" s="31"/>
      <c r="W11" s="109">
        <f t="shared" si="4"/>
        <v>0</v>
      </c>
      <c r="X11" s="111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s="19" customFormat="1">
      <c r="A12" s="46">
        <f>'1-συμβολαια'!A12</f>
        <v>0</v>
      </c>
      <c r="B12" s="125">
        <f>'1-συμβολαια'!B12</f>
        <v>0</v>
      </c>
      <c r="C12" s="143">
        <f>'1-συμβολαια'!C12</f>
        <v>0</v>
      </c>
      <c r="D12" s="21">
        <f>'4-πολλυπρ'!D12</f>
        <v>0</v>
      </c>
      <c r="E12" s="21">
        <f>'4-πολλυπρ'!I12</f>
        <v>0</v>
      </c>
      <c r="F12" s="29">
        <f>'11-χαρτόσ'!H12</f>
        <v>0</v>
      </c>
      <c r="G12" s="29">
        <f>'10-φπα'!E12</f>
        <v>39.36</v>
      </c>
      <c r="H12" s="29">
        <f>'14-βιβλΕσ'!Q12</f>
        <v>228</v>
      </c>
      <c r="I12" s="29">
        <f>'14-βιβλΕσ'!P12</f>
        <v>956</v>
      </c>
      <c r="J12" s="29"/>
      <c r="K12" s="29">
        <f t="shared" si="0"/>
        <v>1387.3600000000001</v>
      </c>
      <c r="L12" s="106"/>
      <c r="M12" s="29"/>
      <c r="N12" s="29"/>
      <c r="O12" s="29">
        <f t="shared" si="2"/>
        <v>267.36</v>
      </c>
      <c r="P12" s="38"/>
      <c r="Q12" s="29">
        <f t="shared" si="3"/>
        <v>1120</v>
      </c>
      <c r="R12" s="38"/>
      <c r="S12" s="29">
        <f>'1-συμβολαια'!L12+G12+H12+I12+F12</f>
        <v>1387.3600000000001</v>
      </c>
      <c r="T12" s="29">
        <f>'1-συμβολαια'!M12+'11-χαρτόσ'!D12+'11-χαρτόσ'!E12</f>
        <v>0</v>
      </c>
      <c r="U12" s="29">
        <f t="shared" si="1"/>
        <v>1387.3600000000001</v>
      </c>
      <c r="V12" s="31"/>
      <c r="W12" s="109">
        <f t="shared" si="4"/>
        <v>0</v>
      </c>
      <c r="X12" s="111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</row>
    <row r="13" spans="1:87">
      <c r="A13" s="46">
        <f>'1-συμβολαια'!A13</f>
        <v>0</v>
      </c>
      <c r="B13" s="125">
        <f>'1-συμβολαια'!B13</f>
        <v>0</v>
      </c>
      <c r="C13" s="143">
        <f>'1-συμβολαια'!C13</f>
        <v>0</v>
      </c>
      <c r="D13" s="21">
        <f>'4-πολλυπρ'!D13</f>
        <v>0</v>
      </c>
      <c r="E13" s="21">
        <f>'4-πολλυπρ'!I13</f>
        <v>0</v>
      </c>
      <c r="F13" s="29">
        <f>'11-χαρτόσ'!H13</f>
        <v>0</v>
      </c>
      <c r="G13" s="29">
        <f>'10-φπα'!E13</f>
        <v>39.36</v>
      </c>
      <c r="H13" s="29">
        <f>'14-βιβλΕσ'!Q13</f>
        <v>228</v>
      </c>
      <c r="I13" s="29">
        <f>'14-βιβλΕσ'!P13</f>
        <v>956</v>
      </c>
      <c r="J13" s="29"/>
      <c r="K13" s="29">
        <f t="shared" si="0"/>
        <v>1387.3600000000001</v>
      </c>
      <c r="L13" s="106"/>
      <c r="M13" s="29"/>
      <c r="N13" s="29"/>
      <c r="O13" s="29">
        <f t="shared" si="2"/>
        <v>267.36</v>
      </c>
      <c r="P13" s="38"/>
      <c r="Q13" s="29">
        <f t="shared" si="3"/>
        <v>1120</v>
      </c>
      <c r="R13" s="38"/>
      <c r="S13" s="29">
        <f>'1-συμβολαια'!L13+G13+H13+I13+F13</f>
        <v>1387.3600000000001</v>
      </c>
      <c r="T13" s="29">
        <f>'1-συμβολαια'!M13+'11-χαρτόσ'!D13+'11-χαρτόσ'!E13</f>
        <v>0</v>
      </c>
      <c r="U13" s="29">
        <f t="shared" ref="U13:U71" si="5">S13-T13</f>
        <v>1387.3600000000001</v>
      </c>
      <c r="V13" s="31"/>
      <c r="W13" s="109">
        <f t="shared" si="4"/>
        <v>0</v>
      </c>
      <c r="X13" s="111"/>
      <c r="Y13" s="26"/>
      <c r="Z13" s="26"/>
      <c r="AA13" s="26"/>
      <c r="AB13" s="26"/>
      <c r="AC13" s="26"/>
      <c r="AD13" s="26"/>
      <c r="AE13" s="26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</row>
    <row r="14" spans="1:87">
      <c r="A14" s="46">
        <f>'1-συμβολαια'!A14</f>
        <v>0</v>
      </c>
      <c r="B14" s="125">
        <f>'1-συμβολαια'!B14</f>
        <v>0</v>
      </c>
      <c r="C14" s="143">
        <f>'1-συμβολαια'!C14</f>
        <v>0</v>
      </c>
      <c r="D14" s="21">
        <f>'4-πολλυπρ'!D14</f>
        <v>0</v>
      </c>
      <c r="E14" s="21">
        <f>'4-πολλυπρ'!I14</f>
        <v>0</v>
      </c>
      <c r="F14" s="29">
        <f>'11-χαρτόσ'!H14</f>
        <v>0</v>
      </c>
      <c r="G14" s="29">
        <f>'10-φπα'!E14</f>
        <v>39.36</v>
      </c>
      <c r="H14" s="29">
        <f>'14-βιβλΕσ'!Q14</f>
        <v>228</v>
      </c>
      <c r="I14" s="29">
        <f>'14-βιβλΕσ'!P14</f>
        <v>956</v>
      </c>
      <c r="J14" s="29"/>
      <c r="K14" s="29">
        <f t="shared" si="0"/>
        <v>1387.3600000000001</v>
      </c>
      <c r="L14" s="106"/>
      <c r="M14" s="29"/>
      <c r="N14" s="29"/>
      <c r="O14" s="29">
        <f t="shared" si="2"/>
        <v>267.36</v>
      </c>
      <c r="P14" s="38"/>
      <c r="Q14" s="29">
        <f t="shared" si="3"/>
        <v>1120</v>
      </c>
      <c r="R14" s="38"/>
      <c r="S14" s="29">
        <f>'1-συμβολαια'!L14+G14+H14+I14+F14</f>
        <v>1387.3600000000001</v>
      </c>
      <c r="T14" s="29">
        <f>'1-συμβολαια'!M14+'11-χαρτόσ'!D14+'11-χαρτόσ'!E14</f>
        <v>0</v>
      </c>
      <c r="U14" s="29">
        <f t="shared" si="5"/>
        <v>1387.3600000000001</v>
      </c>
      <c r="V14" s="31"/>
      <c r="W14" s="109">
        <f t="shared" si="4"/>
        <v>0</v>
      </c>
      <c r="X14" s="111"/>
      <c r="Y14" s="26"/>
      <c r="Z14" s="26"/>
      <c r="AA14" s="26"/>
      <c r="AB14" s="26"/>
      <c r="AC14" s="26"/>
      <c r="AD14" s="26"/>
      <c r="AE14" s="26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</row>
    <row r="15" spans="1:87">
      <c r="A15" s="46">
        <f>'1-συμβολαια'!A15</f>
        <v>0</v>
      </c>
      <c r="B15" s="125">
        <f>'1-συμβολαια'!B15</f>
        <v>0</v>
      </c>
      <c r="C15" s="143">
        <f>'1-συμβολαια'!C15</f>
        <v>0</v>
      </c>
      <c r="D15" s="21">
        <f>'4-πολλυπρ'!D15</f>
        <v>0</v>
      </c>
      <c r="E15" s="21">
        <f>'4-πολλυπρ'!I15</f>
        <v>0</v>
      </c>
      <c r="F15" s="29">
        <f>'11-χαρτόσ'!H15</f>
        <v>0</v>
      </c>
      <c r="G15" s="29">
        <f>'10-φπα'!E15</f>
        <v>39.36</v>
      </c>
      <c r="H15" s="29">
        <f>'14-βιβλΕσ'!Q15</f>
        <v>228</v>
      </c>
      <c r="I15" s="29">
        <f>'14-βιβλΕσ'!P15</f>
        <v>956</v>
      </c>
      <c r="J15" s="29"/>
      <c r="K15" s="29">
        <f t="shared" si="0"/>
        <v>1387.3600000000001</v>
      </c>
      <c r="L15" s="106"/>
      <c r="M15" s="29"/>
      <c r="N15" s="29"/>
      <c r="O15" s="29">
        <f t="shared" si="2"/>
        <v>267.36</v>
      </c>
      <c r="P15" s="38"/>
      <c r="Q15" s="29">
        <f t="shared" si="3"/>
        <v>1120</v>
      </c>
      <c r="R15" s="38"/>
      <c r="S15" s="29">
        <f>'1-συμβολαια'!L15+G15+H15+I15+F15</f>
        <v>1387.3600000000001</v>
      </c>
      <c r="T15" s="29">
        <f>'1-συμβολαια'!M15+'11-χαρτόσ'!D15+'11-χαρτόσ'!E15</f>
        <v>0</v>
      </c>
      <c r="U15" s="29">
        <f t="shared" si="5"/>
        <v>1387.3600000000001</v>
      </c>
      <c r="V15" s="31"/>
      <c r="W15" s="109">
        <f t="shared" si="4"/>
        <v>0</v>
      </c>
      <c r="X15" s="111"/>
      <c r="Y15" s="26"/>
      <c r="Z15" s="26"/>
      <c r="AA15" s="26"/>
      <c r="AB15" s="26"/>
      <c r="AC15" s="26"/>
      <c r="AD15" s="26"/>
      <c r="AE15" s="26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</row>
    <row r="16" spans="1:87">
      <c r="A16" s="46">
        <f>'1-συμβολαια'!A16</f>
        <v>0</v>
      </c>
      <c r="B16" s="125">
        <f>'1-συμβολαια'!B16</f>
        <v>0</v>
      </c>
      <c r="C16" s="143">
        <f>'1-συμβολαια'!C16</f>
        <v>0</v>
      </c>
      <c r="D16" s="21">
        <f>'4-πολλυπρ'!D16</f>
        <v>0</v>
      </c>
      <c r="E16" s="21">
        <f>'4-πολλυπρ'!I16</f>
        <v>0</v>
      </c>
      <c r="F16" s="29">
        <f>'11-χαρτόσ'!H16</f>
        <v>0</v>
      </c>
      <c r="G16" s="29">
        <f>'10-φπα'!E16</f>
        <v>39.36</v>
      </c>
      <c r="H16" s="29">
        <f>'14-βιβλΕσ'!Q16</f>
        <v>228</v>
      </c>
      <c r="I16" s="29">
        <f>'14-βιβλΕσ'!P16</f>
        <v>956</v>
      </c>
      <c r="J16" s="29"/>
      <c r="K16" s="29">
        <f t="shared" si="0"/>
        <v>1387.3600000000001</v>
      </c>
      <c r="L16" s="106"/>
      <c r="M16" s="29"/>
      <c r="N16" s="29"/>
      <c r="O16" s="29">
        <f t="shared" si="2"/>
        <v>267.36</v>
      </c>
      <c r="P16" s="38"/>
      <c r="Q16" s="29">
        <f t="shared" si="3"/>
        <v>1120</v>
      </c>
      <c r="R16" s="38"/>
      <c r="S16" s="29">
        <f>'1-συμβολαια'!L16+G16+H16+I16+F16</f>
        <v>1387.3600000000001</v>
      </c>
      <c r="T16" s="29">
        <f>'1-συμβολαια'!M16+'11-χαρτόσ'!D16+'11-χαρτόσ'!E16</f>
        <v>0</v>
      </c>
      <c r="U16" s="29">
        <f t="shared" si="5"/>
        <v>1387.3600000000001</v>
      </c>
      <c r="V16" s="31"/>
      <c r="W16" s="109">
        <f t="shared" si="4"/>
        <v>0</v>
      </c>
      <c r="X16" s="111"/>
      <c r="Y16" s="26"/>
      <c r="Z16" s="26"/>
      <c r="AA16" s="26"/>
      <c r="AB16" s="26"/>
      <c r="AC16" s="26"/>
      <c r="AD16" s="26"/>
      <c r="AE16" s="26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</row>
    <row r="17" spans="1:87">
      <c r="A17" s="46">
        <f>'1-συμβολαια'!A17</f>
        <v>0</v>
      </c>
      <c r="B17" s="125">
        <f>'1-συμβολαια'!B17</f>
        <v>0</v>
      </c>
      <c r="C17" s="143">
        <f>'1-συμβολαια'!C17</f>
        <v>0</v>
      </c>
      <c r="D17" s="21">
        <f>'4-πολλυπρ'!D17</f>
        <v>0</v>
      </c>
      <c r="E17" s="21">
        <f>'4-πολλυπρ'!I17</f>
        <v>0</v>
      </c>
      <c r="F17" s="29">
        <f>'11-χαρτόσ'!H17</f>
        <v>0</v>
      </c>
      <c r="G17" s="29">
        <f>'10-φπα'!E17</f>
        <v>39.36</v>
      </c>
      <c r="H17" s="29">
        <f>'14-βιβλΕσ'!Q17</f>
        <v>228</v>
      </c>
      <c r="I17" s="29">
        <f>'14-βιβλΕσ'!P17</f>
        <v>956</v>
      </c>
      <c r="J17" s="29"/>
      <c r="K17" s="29">
        <f t="shared" si="0"/>
        <v>1387.3600000000001</v>
      </c>
      <c r="L17" s="106"/>
      <c r="M17" s="29"/>
      <c r="N17" s="29"/>
      <c r="O17" s="29">
        <f t="shared" si="2"/>
        <v>267.36</v>
      </c>
      <c r="P17" s="38"/>
      <c r="Q17" s="29">
        <f t="shared" si="3"/>
        <v>1120</v>
      </c>
      <c r="R17" s="38"/>
      <c r="S17" s="29">
        <f>'1-συμβολαια'!L17+G17+H17+I17+F17</f>
        <v>1387.3600000000001</v>
      </c>
      <c r="T17" s="29">
        <f>'1-συμβολαια'!M17+'11-χαρτόσ'!D17+'11-χαρτόσ'!E17</f>
        <v>0</v>
      </c>
      <c r="U17" s="29">
        <f t="shared" si="5"/>
        <v>1387.3600000000001</v>
      </c>
      <c r="V17" s="31"/>
      <c r="W17" s="109">
        <f t="shared" si="4"/>
        <v>0</v>
      </c>
      <c r="X17" s="111"/>
      <c r="Y17" s="26"/>
      <c r="Z17" s="26"/>
      <c r="AA17" s="26"/>
      <c r="AB17" s="26"/>
      <c r="AC17" s="26"/>
      <c r="AD17" s="26"/>
      <c r="AE17" s="26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</row>
    <row r="18" spans="1:87">
      <c r="A18" s="46">
        <f>'1-συμβολαια'!A18</f>
        <v>0</v>
      </c>
      <c r="B18" s="125">
        <f>'1-συμβολαια'!B18</f>
        <v>0</v>
      </c>
      <c r="C18" s="143">
        <f>'1-συμβολαια'!C18</f>
        <v>0</v>
      </c>
      <c r="D18" s="21">
        <f>'4-πολλυπρ'!D18</f>
        <v>0</v>
      </c>
      <c r="E18" s="21">
        <f>'4-πολλυπρ'!I18</f>
        <v>0</v>
      </c>
      <c r="F18" s="29">
        <f>'11-χαρτόσ'!H18</f>
        <v>0</v>
      </c>
      <c r="G18" s="29">
        <f>'10-φπα'!E18</f>
        <v>39.36</v>
      </c>
      <c r="H18" s="29">
        <f>'14-βιβλΕσ'!Q18</f>
        <v>228</v>
      </c>
      <c r="I18" s="29">
        <f>'14-βιβλΕσ'!P18</f>
        <v>956</v>
      </c>
      <c r="J18" s="29"/>
      <c r="K18" s="29">
        <f t="shared" si="0"/>
        <v>1387.3600000000001</v>
      </c>
      <c r="L18" s="106"/>
      <c r="M18" s="29"/>
      <c r="N18" s="29"/>
      <c r="O18" s="29">
        <f t="shared" si="2"/>
        <v>267.36</v>
      </c>
      <c r="P18" s="38"/>
      <c r="Q18" s="29">
        <f t="shared" si="3"/>
        <v>1120</v>
      </c>
      <c r="R18" s="38"/>
      <c r="S18" s="29">
        <f>'1-συμβολαια'!L18+G18+H18+I18+F18</f>
        <v>1387.3600000000001</v>
      </c>
      <c r="T18" s="29">
        <f>'1-συμβολαια'!M18+'11-χαρτόσ'!D18+'11-χαρτόσ'!E18</f>
        <v>0</v>
      </c>
      <c r="U18" s="29">
        <f t="shared" si="5"/>
        <v>1387.3600000000001</v>
      </c>
      <c r="V18" s="31"/>
      <c r="W18" s="109">
        <f t="shared" si="4"/>
        <v>0</v>
      </c>
      <c r="X18" s="111"/>
      <c r="Y18" s="26"/>
      <c r="Z18" s="26"/>
      <c r="AA18" s="26"/>
      <c r="AB18" s="26"/>
      <c r="AC18" s="26"/>
      <c r="AD18" s="26"/>
      <c r="AE18" s="26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</row>
    <row r="19" spans="1:87">
      <c r="A19" s="46">
        <f>'1-συμβολαια'!A19</f>
        <v>0</v>
      </c>
      <c r="B19" s="125">
        <f>'1-συμβολαια'!B19</f>
        <v>0</v>
      </c>
      <c r="C19" s="143">
        <f>'1-συμβολαια'!C19</f>
        <v>0</v>
      </c>
      <c r="D19" s="21">
        <f>'4-πολλυπρ'!D19</f>
        <v>0</v>
      </c>
      <c r="E19" s="21">
        <f>'4-πολλυπρ'!I19</f>
        <v>0</v>
      </c>
      <c r="F19" s="29">
        <f>'11-χαρτόσ'!H19</f>
        <v>0</v>
      </c>
      <c r="G19" s="29">
        <f>'10-φπα'!E19</f>
        <v>39.36</v>
      </c>
      <c r="H19" s="29">
        <f>'14-βιβλΕσ'!Q19</f>
        <v>228</v>
      </c>
      <c r="I19" s="29">
        <f>'14-βιβλΕσ'!P19</f>
        <v>956</v>
      </c>
      <c r="J19" s="29"/>
      <c r="K19" s="29">
        <f t="shared" si="0"/>
        <v>1387.3600000000001</v>
      </c>
      <c r="L19" s="106"/>
      <c r="M19" s="29"/>
      <c r="N19" s="29"/>
      <c r="O19" s="29">
        <f t="shared" si="2"/>
        <v>267.36</v>
      </c>
      <c r="P19" s="38"/>
      <c r="Q19" s="29">
        <f t="shared" si="3"/>
        <v>1120</v>
      </c>
      <c r="R19" s="38"/>
      <c r="S19" s="29">
        <f>'1-συμβολαια'!L19+G19+H19+I19+F19</f>
        <v>1387.3600000000001</v>
      </c>
      <c r="T19" s="29">
        <f>'1-συμβολαια'!M19+'11-χαρτόσ'!D19+'11-χαρτόσ'!E19</f>
        <v>0</v>
      </c>
      <c r="U19" s="29">
        <f t="shared" si="5"/>
        <v>1387.3600000000001</v>
      </c>
      <c r="V19" s="31"/>
      <c r="W19" s="109">
        <f t="shared" si="4"/>
        <v>0</v>
      </c>
      <c r="X19" s="111"/>
      <c r="Y19" s="26"/>
      <c r="Z19" s="26"/>
      <c r="AA19" s="26"/>
      <c r="AB19" s="26"/>
      <c r="AC19" s="26"/>
      <c r="AD19" s="26"/>
      <c r="AE19" s="26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</row>
    <row r="20" spans="1:87">
      <c r="A20" s="46">
        <f>'1-συμβολαια'!A20</f>
        <v>0</v>
      </c>
      <c r="B20" s="125">
        <f>'1-συμβολαια'!B20</f>
        <v>0</v>
      </c>
      <c r="C20" s="143">
        <f>'1-συμβολαια'!C20</f>
        <v>0</v>
      </c>
      <c r="D20" s="21">
        <f>'4-πολλυπρ'!D20</f>
        <v>0</v>
      </c>
      <c r="E20" s="21">
        <f>'4-πολλυπρ'!I20</f>
        <v>0</v>
      </c>
      <c r="F20" s="29">
        <f>'11-χαρτόσ'!H20</f>
        <v>0</v>
      </c>
      <c r="G20" s="29">
        <f>'10-φπα'!E20</f>
        <v>39.36</v>
      </c>
      <c r="H20" s="29">
        <f>'14-βιβλΕσ'!Q20</f>
        <v>228</v>
      </c>
      <c r="I20" s="29">
        <f>'14-βιβλΕσ'!P20</f>
        <v>956</v>
      </c>
      <c r="J20" s="29"/>
      <c r="K20" s="29">
        <f t="shared" si="0"/>
        <v>1387.3600000000001</v>
      </c>
      <c r="L20" s="106"/>
      <c r="M20" s="29"/>
      <c r="N20" s="29"/>
      <c r="O20" s="29">
        <f t="shared" si="2"/>
        <v>267.36</v>
      </c>
      <c r="P20" s="38"/>
      <c r="Q20" s="29">
        <f t="shared" si="3"/>
        <v>1120</v>
      </c>
      <c r="R20" s="38"/>
      <c r="S20" s="29">
        <f>'1-συμβολαια'!L20+G20+H20+I20+F20</f>
        <v>1387.3600000000001</v>
      </c>
      <c r="T20" s="29">
        <f>'1-συμβολαια'!M20+'11-χαρτόσ'!D20+'11-χαρτόσ'!E20</f>
        <v>0</v>
      </c>
      <c r="U20" s="29">
        <f t="shared" si="5"/>
        <v>1387.3600000000001</v>
      </c>
      <c r="V20" s="31"/>
      <c r="W20" s="109">
        <f t="shared" si="4"/>
        <v>0</v>
      </c>
      <c r="X20" s="111"/>
      <c r="Y20" s="26"/>
      <c r="Z20" s="26"/>
      <c r="AA20" s="26"/>
      <c r="AB20" s="26"/>
      <c r="AC20" s="26"/>
      <c r="AD20" s="26"/>
      <c r="AE20" s="26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</row>
    <row r="21" spans="1:87">
      <c r="A21" s="46">
        <f>'1-συμβολαια'!A21</f>
        <v>0</v>
      </c>
      <c r="B21" s="125">
        <f>'1-συμβολαια'!B21</f>
        <v>0</v>
      </c>
      <c r="C21" s="143">
        <f>'1-συμβολαια'!C21</f>
        <v>0</v>
      </c>
      <c r="D21" s="21">
        <f>'4-πολλυπρ'!D21</f>
        <v>0</v>
      </c>
      <c r="E21" s="21">
        <f>'4-πολλυπρ'!I21</f>
        <v>0</v>
      </c>
      <c r="F21" s="29">
        <f>'11-χαρτόσ'!H21</f>
        <v>0</v>
      </c>
      <c r="G21" s="29">
        <f>'10-φπα'!E21</f>
        <v>39.36</v>
      </c>
      <c r="H21" s="29">
        <f>'14-βιβλΕσ'!Q21</f>
        <v>228</v>
      </c>
      <c r="I21" s="29">
        <f>'14-βιβλΕσ'!P21</f>
        <v>956</v>
      </c>
      <c r="J21" s="29"/>
      <c r="K21" s="29">
        <f t="shared" si="0"/>
        <v>1387.3600000000001</v>
      </c>
      <c r="L21" s="106"/>
      <c r="M21" s="29"/>
      <c r="N21" s="29"/>
      <c r="O21" s="29">
        <f t="shared" si="2"/>
        <v>267.36</v>
      </c>
      <c r="P21" s="38"/>
      <c r="Q21" s="29">
        <f t="shared" si="3"/>
        <v>1120</v>
      </c>
      <c r="R21" s="38"/>
      <c r="S21" s="29">
        <f>'1-συμβολαια'!L21+G21+H21+I21+F21</f>
        <v>1387.3600000000001</v>
      </c>
      <c r="T21" s="29">
        <f>'1-συμβολαια'!M21+'11-χαρτόσ'!D21+'11-χαρτόσ'!E21</f>
        <v>0</v>
      </c>
      <c r="U21" s="29">
        <f t="shared" si="5"/>
        <v>1387.3600000000001</v>
      </c>
      <c r="V21" s="31"/>
      <c r="W21" s="109">
        <f t="shared" si="4"/>
        <v>0</v>
      </c>
      <c r="X21" s="111"/>
      <c r="Y21" s="26"/>
      <c r="Z21" s="26"/>
      <c r="AA21" s="26"/>
      <c r="AB21" s="26"/>
      <c r="AC21" s="26"/>
      <c r="AD21" s="26"/>
      <c r="AE21" s="26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</row>
    <row r="22" spans="1:87">
      <c r="A22" s="46">
        <f>'1-συμβολαια'!A22</f>
        <v>0</v>
      </c>
      <c r="B22" s="125">
        <f>'1-συμβολαια'!B22</f>
        <v>0</v>
      </c>
      <c r="C22" s="143">
        <f>'1-συμβολαια'!C22</f>
        <v>0</v>
      </c>
      <c r="D22" s="21">
        <f>'4-πολλυπρ'!D22</f>
        <v>0</v>
      </c>
      <c r="E22" s="21">
        <f>'4-πολλυπρ'!I22</f>
        <v>0</v>
      </c>
      <c r="F22" s="29">
        <f>'11-χαρτόσ'!H22</f>
        <v>0</v>
      </c>
      <c r="G22" s="29">
        <f>'10-φπα'!E22</f>
        <v>39.36</v>
      </c>
      <c r="H22" s="29">
        <f>'14-βιβλΕσ'!Q22</f>
        <v>228</v>
      </c>
      <c r="I22" s="29">
        <f>'14-βιβλΕσ'!P22</f>
        <v>956</v>
      </c>
      <c r="J22" s="29"/>
      <c r="K22" s="29">
        <f t="shared" si="0"/>
        <v>1387.3600000000001</v>
      </c>
      <c r="L22" s="106"/>
      <c r="M22" s="29"/>
      <c r="N22" s="29"/>
      <c r="O22" s="29">
        <f t="shared" si="2"/>
        <v>267.36</v>
      </c>
      <c r="P22" s="38"/>
      <c r="Q22" s="29">
        <f t="shared" si="3"/>
        <v>1120</v>
      </c>
      <c r="R22" s="38"/>
      <c r="S22" s="29">
        <f>'1-συμβολαια'!L22+G22+H22+I22+F22</f>
        <v>1387.3600000000001</v>
      </c>
      <c r="T22" s="29">
        <f>'1-συμβολαια'!M22+'11-χαρτόσ'!D22+'11-χαρτόσ'!E22</f>
        <v>0</v>
      </c>
      <c r="U22" s="29">
        <f t="shared" si="5"/>
        <v>1387.3600000000001</v>
      </c>
      <c r="V22" s="31"/>
      <c r="W22" s="109">
        <f t="shared" si="4"/>
        <v>0</v>
      </c>
      <c r="X22" s="111"/>
      <c r="Y22" s="26"/>
      <c r="Z22" s="26"/>
      <c r="AA22" s="26"/>
      <c r="AB22" s="26"/>
      <c r="AC22" s="26"/>
      <c r="AD22" s="26"/>
      <c r="AE22" s="26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</row>
    <row r="23" spans="1:87">
      <c r="A23" s="46">
        <f>'1-συμβολαια'!A23</f>
        <v>0</v>
      </c>
      <c r="B23" s="125">
        <f>'1-συμβολαια'!B23</f>
        <v>0</v>
      </c>
      <c r="C23" s="143">
        <f>'1-συμβολαια'!C23</f>
        <v>0</v>
      </c>
      <c r="D23" s="21">
        <f>'4-πολλυπρ'!D23</f>
        <v>0</v>
      </c>
      <c r="E23" s="21">
        <f>'4-πολλυπρ'!I23</f>
        <v>0</v>
      </c>
      <c r="F23" s="29">
        <f>'11-χαρτόσ'!H23</f>
        <v>0</v>
      </c>
      <c r="G23" s="29">
        <f>'10-φπα'!E23</f>
        <v>39.36</v>
      </c>
      <c r="H23" s="29">
        <f>'14-βιβλΕσ'!Q23</f>
        <v>228</v>
      </c>
      <c r="I23" s="29">
        <f>'14-βιβλΕσ'!P23</f>
        <v>956</v>
      </c>
      <c r="J23" s="29"/>
      <c r="K23" s="29">
        <f t="shared" si="0"/>
        <v>1387.3600000000001</v>
      </c>
      <c r="L23" s="106"/>
      <c r="M23" s="29"/>
      <c r="N23" s="29"/>
      <c r="O23" s="29">
        <f t="shared" si="2"/>
        <v>267.36</v>
      </c>
      <c r="P23" s="38"/>
      <c r="Q23" s="29">
        <f t="shared" si="3"/>
        <v>1120</v>
      </c>
      <c r="R23" s="38"/>
      <c r="S23" s="29">
        <f>'1-συμβολαια'!L23+G23+H23+I23+F23</f>
        <v>1387.3600000000001</v>
      </c>
      <c r="T23" s="29">
        <f>'1-συμβολαια'!M23+'11-χαρτόσ'!D23+'11-χαρτόσ'!E23</f>
        <v>0</v>
      </c>
      <c r="U23" s="29">
        <f t="shared" si="5"/>
        <v>1387.3600000000001</v>
      </c>
      <c r="V23" s="31"/>
      <c r="W23" s="109">
        <f t="shared" si="4"/>
        <v>0</v>
      </c>
      <c r="X23" s="111"/>
      <c r="Y23" s="26"/>
      <c r="Z23" s="26"/>
      <c r="AA23" s="26"/>
      <c r="AB23" s="26"/>
      <c r="AC23" s="26"/>
      <c r="AD23" s="26"/>
      <c r="AE23" s="26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</row>
    <row r="24" spans="1:87">
      <c r="A24" s="46">
        <f>'1-συμβολαια'!A24</f>
        <v>0</v>
      </c>
      <c r="B24" s="125">
        <f>'1-συμβολαια'!B24</f>
        <v>0</v>
      </c>
      <c r="C24" s="143">
        <f>'1-συμβολαια'!C24</f>
        <v>0</v>
      </c>
      <c r="D24" s="21">
        <f>'4-πολλυπρ'!D24</f>
        <v>0</v>
      </c>
      <c r="E24" s="21">
        <f>'4-πολλυπρ'!I24</f>
        <v>0</v>
      </c>
      <c r="F24" s="29">
        <f>'11-χαρτόσ'!H24</f>
        <v>0</v>
      </c>
      <c r="G24" s="29">
        <f>'10-φπα'!E24</f>
        <v>39.36</v>
      </c>
      <c r="H24" s="29">
        <f>'14-βιβλΕσ'!Q24</f>
        <v>228</v>
      </c>
      <c r="I24" s="29">
        <f>'14-βιβλΕσ'!P24</f>
        <v>956</v>
      </c>
      <c r="J24" s="29"/>
      <c r="K24" s="29">
        <f t="shared" si="0"/>
        <v>1387.3600000000001</v>
      </c>
      <c r="L24" s="106"/>
      <c r="M24" s="29"/>
      <c r="N24" s="29"/>
      <c r="O24" s="29">
        <f t="shared" si="2"/>
        <v>267.36</v>
      </c>
      <c r="P24" s="38"/>
      <c r="Q24" s="29">
        <f t="shared" si="3"/>
        <v>1120</v>
      </c>
      <c r="R24" s="38"/>
      <c r="S24" s="29">
        <f>'1-συμβολαια'!L24+G24+H24+I24+F24</f>
        <v>1387.3600000000001</v>
      </c>
      <c r="T24" s="29">
        <f>'1-συμβολαια'!M24+'11-χαρτόσ'!D24+'11-χαρτόσ'!E24</f>
        <v>0</v>
      </c>
      <c r="U24" s="29">
        <f t="shared" si="5"/>
        <v>1387.3600000000001</v>
      </c>
      <c r="V24" s="31"/>
      <c r="W24" s="109">
        <f t="shared" si="4"/>
        <v>0</v>
      </c>
      <c r="X24" s="111"/>
      <c r="Y24" s="26"/>
      <c r="Z24" s="26"/>
      <c r="AA24" s="26"/>
      <c r="AB24" s="26"/>
      <c r="AC24" s="26"/>
      <c r="AD24" s="26"/>
      <c r="AE24" s="26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</row>
    <row r="25" spans="1:87">
      <c r="A25" s="46">
        <f>'1-συμβολαια'!A25</f>
        <v>0</v>
      </c>
      <c r="B25" s="125">
        <f>'1-συμβολαια'!B25</f>
        <v>0</v>
      </c>
      <c r="C25" s="143">
        <f>'1-συμβολαια'!C25</f>
        <v>0</v>
      </c>
      <c r="D25" s="21">
        <f>'4-πολλυπρ'!D25</f>
        <v>0</v>
      </c>
      <c r="E25" s="21">
        <f>'4-πολλυπρ'!I25</f>
        <v>0</v>
      </c>
      <c r="F25" s="29">
        <f>'11-χαρτόσ'!H25</f>
        <v>0</v>
      </c>
      <c r="G25" s="29">
        <f>'10-φπα'!E25</f>
        <v>39.36</v>
      </c>
      <c r="H25" s="29">
        <f>'14-βιβλΕσ'!Q25</f>
        <v>228</v>
      </c>
      <c r="I25" s="29">
        <f>'14-βιβλΕσ'!P25</f>
        <v>956</v>
      </c>
      <c r="J25" s="29"/>
      <c r="K25" s="29">
        <f t="shared" si="0"/>
        <v>1387.3600000000001</v>
      </c>
      <c r="L25" s="106"/>
      <c r="M25" s="29"/>
      <c r="N25" s="29"/>
      <c r="O25" s="29">
        <f t="shared" si="2"/>
        <v>267.36</v>
      </c>
      <c r="P25" s="38"/>
      <c r="Q25" s="29">
        <f t="shared" si="3"/>
        <v>1120</v>
      </c>
      <c r="R25" s="38"/>
      <c r="S25" s="29">
        <f>'1-συμβολαια'!L25+G25+H25+I25+F25</f>
        <v>1387.3600000000001</v>
      </c>
      <c r="T25" s="29">
        <f>'1-συμβολαια'!M25+'11-χαρτόσ'!D25+'11-χαρτόσ'!E25</f>
        <v>0</v>
      </c>
      <c r="U25" s="29">
        <f t="shared" si="5"/>
        <v>1387.3600000000001</v>
      </c>
      <c r="V25" s="31"/>
      <c r="W25" s="109">
        <f t="shared" si="4"/>
        <v>0</v>
      </c>
      <c r="X25" s="111"/>
      <c r="Y25" s="26"/>
      <c r="Z25" s="26"/>
      <c r="AA25" s="26"/>
      <c r="AB25" s="26"/>
      <c r="AC25" s="26"/>
      <c r="AD25" s="26"/>
      <c r="AE25" s="26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</row>
    <row r="26" spans="1:87">
      <c r="A26" s="46">
        <f>'1-συμβολαια'!A26</f>
        <v>0</v>
      </c>
      <c r="B26" s="125">
        <f>'1-συμβολαια'!B26</f>
        <v>0</v>
      </c>
      <c r="C26" s="143">
        <f>'1-συμβολαια'!C26</f>
        <v>0</v>
      </c>
      <c r="D26" s="21">
        <f>'4-πολλυπρ'!D26</f>
        <v>0</v>
      </c>
      <c r="E26" s="21">
        <f>'4-πολλυπρ'!I26</f>
        <v>0</v>
      </c>
      <c r="F26" s="29">
        <f>'11-χαρτόσ'!H26</f>
        <v>0</v>
      </c>
      <c r="G26" s="29">
        <f>'10-φπα'!E26</f>
        <v>39.36</v>
      </c>
      <c r="H26" s="29">
        <f>'14-βιβλΕσ'!Q26</f>
        <v>228</v>
      </c>
      <c r="I26" s="29">
        <f>'14-βιβλΕσ'!P26</f>
        <v>956</v>
      </c>
      <c r="J26" s="29"/>
      <c r="K26" s="29">
        <f t="shared" si="0"/>
        <v>1387.3600000000001</v>
      </c>
      <c r="L26" s="106"/>
      <c r="M26" s="29"/>
      <c r="N26" s="29"/>
      <c r="O26" s="29">
        <f t="shared" si="2"/>
        <v>267.36</v>
      </c>
      <c r="P26" s="38"/>
      <c r="Q26" s="29">
        <f t="shared" si="3"/>
        <v>1120</v>
      </c>
      <c r="R26" s="38"/>
      <c r="S26" s="29">
        <f>'1-συμβολαια'!L26+G26+H26+I26+F26</f>
        <v>1387.3600000000001</v>
      </c>
      <c r="T26" s="29">
        <f>'1-συμβολαια'!M26+'11-χαρτόσ'!D26+'11-χαρτόσ'!E26</f>
        <v>0</v>
      </c>
      <c r="U26" s="29">
        <f t="shared" si="5"/>
        <v>1387.3600000000001</v>
      </c>
      <c r="V26" s="31"/>
      <c r="W26" s="109">
        <f t="shared" si="4"/>
        <v>0</v>
      </c>
      <c r="X26" s="111"/>
      <c r="Y26" s="26"/>
      <c r="Z26" s="26"/>
      <c r="AA26" s="26"/>
      <c r="AB26" s="26"/>
      <c r="AC26" s="26"/>
      <c r="AD26" s="26"/>
      <c r="AE26" s="26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</row>
    <row r="27" spans="1:87">
      <c r="A27" s="46">
        <f>'1-συμβολαια'!A27</f>
        <v>0</v>
      </c>
      <c r="B27" s="125">
        <f>'1-συμβολαια'!B27</f>
        <v>0</v>
      </c>
      <c r="C27" s="143">
        <f>'1-συμβολαια'!C27</f>
        <v>0</v>
      </c>
      <c r="D27" s="21">
        <f>'4-πολλυπρ'!D27</f>
        <v>0</v>
      </c>
      <c r="E27" s="21">
        <f>'4-πολλυπρ'!I27</f>
        <v>0</v>
      </c>
      <c r="F27" s="29">
        <f>'11-χαρτόσ'!H27</f>
        <v>0</v>
      </c>
      <c r="G27" s="29">
        <f>'10-φπα'!E27</f>
        <v>39.36</v>
      </c>
      <c r="H27" s="29">
        <f>'14-βιβλΕσ'!Q27</f>
        <v>228</v>
      </c>
      <c r="I27" s="29">
        <f>'14-βιβλΕσ'!P27</f>
        <v>956</v>
      </c>
      <c r="J27" s="29"/>
      <c r="K27" s="29">
        <f t="shared" si="0"/>
        <v>1387.3600000000001</v>
      </c>
      <c r="L27" s="106"/>
      <c r="M27" s="29"/>
      <c r="N27" s="29"/>
      <c r="O27" s="29">
        <f t="shared" si="2"/>
        <v>267.36</v>
      </c>
      <c r="P27" s="38"/>
      <c r="Q27" s="29">
        <f t="shared" si="3"/>
        <v>1120</v>
      </c>
      <c r="R27" s="38"/>
      <c r="S27" s="29">
        <f>'1-συμβολαια'!L27+G27+H27+I27+F27</f>
        <v>1387.3600000000001</v>
      </c>
      <c r="T27" s="29">
        <f>'1-συμβολαια'!M27+'11-χαρτόσ'!D27+'11-χαρτόσ'!E27</f>
        <v>0</v>
      </c>
      <c r="U27" s="29">
        <f t="shared" si="5"/>
        <v>1387.3600000000001</v>
      </c>
      <c r="V27" s="31"/>
      <c r="W27" s="109">
        <f t="shared" si="4"/>
        <v>0</v>
      </c>
      <c r="X27" s="111"/>
      <c r="Y27" s="26"/>
      <c r="Z27" s="26"/>
      <c r="AA27" s="26"/>
      <c r="AB27" s="26"/>
      <c r="AC27" s="26"/>
      <c r="AD27" s="26"/>
      <c r="AE27" s="26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</row>
    <row r="28" spans="1:87">
      <c r="A28" s="46">
        <f>'1-συμβολαια'!A28</f>
        <v>0</v>
      </c>
      <c r="B28" s="125">
        <f>'1-συμβολαια'!B28</f>
        <v>0</v>
      </c>
      <c r="C28" s="143">
        <f>'1-συμβολαια'!C28</f>
        <v>0</v>
      </c>
      <c r="D28" s="21">
        <f>'4-πολλυπρ'!D28</f>
        <v>0</v>
      </c>
      <c r="E28" s="21">
        <f>'4-πολλυπρ'!I28</f>
        <v>0</v>
      </c>
      <c r="F28" s="29">
        <f>'11-χαρτόσ'!H28</f>
        <v>0</v>
      </c>
      <c r="G28" s="29">
        <f>'10-φπα'!E28</f>
        <v>39.36</v>
      </c>
      <c r="H28" s="29">
        <f>'14-βιβλΕσ'!Q28</f>
        <v>228</v>
      </c>
      <c r="I28" s="29">
        <f>'14-βιβλΕσ'!P28</f>
        <v>956</v>
      </c>
      <c r="J28" s="29"/>
      <c r="K28" s="29">
        <f t="shared" si="0"/>
        <v>1387.3600000000001</v>
      </c>
      <c r="L28" s="106"/>
      <c r="M28" s="29"/>
      <c r="N28" s="29"/>
      <c r="O28" s="29">
        <f t="shared" si="2"/>
        <v>267.36</v>
      </c>
      <c r="P28" s="38"/>
      <c r="Q28" s="29">
        <f t="shared" si="3"/>
        <v>1120</v>
      </c>
      <c r="R28" s="38"/>
      <c r="S28" s="29">
        <f>'1-συμβολαια'!L28+G28+H28+I28+F28</f>
        <v>1387.3600000000001</v>
      </c>
      <c r="T28" s="29">
        <f>'1-συμβολαια'!M28+'11-χαρτόσ'!D28+'11-χαρτόσ'!E28</f>
        <v>0</v>
      </c>
      <c r="U28" s="29">
        <f t="shared" si="5"/>
        <v>1387.3600000000001</v>
      </c>
      <c r="V28" s="31"/>
      <c r="W28" s="109">
        <f t="shared" si="4"/>
        <v>0</v>
      </c>
      <c r="X28" s="111"/>
      <c r="Y28" s="26"/>
      <c r="Z28" s="26"/>
      <c r="AA28" s="26"/>
      <c r="AB28" s="26"/>
      <c r="AC28" s="26"/>
      <c r="AD28" s="26"/>
      <c r="AE28" s="26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</row>
    <row r="29" spans="1:87">
      <c r="A29" s="46">
        <f>'1-συμβολαια'!A29</f>
        <v>0</v>
      </c>
      <c r="B29" s="125">
        <f>'1-συμβολαια'!B29</f>
        <v>0</v>
      </c>
      <c r="C29" s="143">
        <f>'1-συμβολαια'!C29</f>
        <v>0</v>
      </c>
      <c r="D29" s="21">
        <f>'4-πολλυπρ'!D29</f>
        <v>0</v>
      </c>
      <c r="E29" s="21">
        <f>'4-πολλυπρ'!I29</f>
        <v>0</v>
      </c>
      <c r="F29" s="29">
        <f>'11-χαρτόσ'!H29</f>
        <v>0</v>
      </c>
      <c r="G29" s="29">
        <f>'10-φπα'!E29</f>
        <v>39.36</v>
      </c>
      <c r="H29" s="29">
        <f>'14-βιβλΕσ'!Q29</f>
        <v>228</v>
      </c>
      <c r="I29" s="29">
        <f>'14-βιβλΕσ'!P29</f>
        <v>956</v>
      </c>
      <c r="J29" s="29"/>
      <c r="K29" s="29">
        <f t="shared" si="0"/>
        <v>1387.3600000000001</v>
      </c>
      <c r="L29" s="106"/>
      <c r="M29" s="29"/>
      <c r="N29" s="29"/>
      <c r="O29" s="29">
        <f t="shared" si="2"/>
        <v>267.36</v>
      </c>
      <c r="P29" s="38"/>
      <c r="Q29" s="29">
        <f t="shared" si="3"/>
        <v>1120</v>
      </c>
      <c r="R29" s="38"/>
      <c r="S29" s="29">
        <f>'1-συμβολαια'!L29+G29+H29+I29+F29</f>
        <v>1387.3600000000001</v>
      </c>
      <c r="T29" s="29">
        <f>'1-συμβολαια'!M29+'11-χαρτόσ'!D29+'11-χαρτόσ'!E29</f>
        <v>0</v>
      </c>
      <c r="U29" s="29">
        <f t="shared" si="5"/>
        <v>1387.3600000000001</v>
      </c>
      <c r="V29" s="31"/>
      <c r="W29" s="109">
        <f t="shared" si="4"/>
        <v>0</v>
      </c>
      <c r="X29" s="111"/>
      <c r="Y29" s="26"/>
      <c r="Z29" s="26"/>
      <c r="AA29" s="26"/>
      <c r="AB29" s="26"/>
      <c r="AC29" s="26"/>
      <c r="AD29" s="26"/>
      <c r="AE29" s="26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</row>
    <row r="30" spans="1:87">
      <c r="A30" s="46">
        <f>'1-συμβολαια'!A30</f>
        <v>0</v>
      </c>
      <c r="B30" s="125">
        <f>'1-συμβολαια'!B30</f>
        <v>0</v>
      </c>
      <c r="C30" s="143">
        <f>'1-συμβολαια'!C30</f>
        <v>0</v>
      </c>
      <c r="D30" s="21">
        <f>'4-πολλυπρ'!D30</f>
        <v>0</v>
      </c>
      <c r="E30" s="21">
        <f>'4-πολλυπρ'!I30</f>
        <v>0</v>
      </c>
      <c r="F30" s="29">
        <f>'11-χαρτόσ'!H30</f>
        <v>0</v>
      </c>
      <c r="G30" s="29">
        <f>'10-φπα'!E30</f>
        <v>39.36</v>
      </c>
      <c r="H30" s="29">
        <f>'14-βιβλΕσ'!Q30</f>
        <v>228</v>
      </c>
      <c r="I30" s="29">
        <f>'14-βιβλΕσ'!P30</f>
        <v>956</v>
      </c>
      <c r="J30" s="29"/>
      <c r="K30" s="29">
        <f t="shared" si="0"/>
        <v>1387.3600000000001</v>
      </c>
      <c r="L30" s="106"/>
      <c r="M30" s="29"/>
      <c r="N30" s="29"/>
      <c r="O30" s="29">
        <f t="shared" si="2"/>
        <v>267.36</v>
      </c>
      <c r="P30" s="38"/>
      <c r="Q30" s="29">
        <f t="shared" si="3"/>
        <v>1120</v>
      </c>
      <c r="R30" s="38"/>
      <c r="S30" s="29">
        <f>'1-συμβολαια'!L30+G30+H30+I30+F30</f>
        <v>1387.3600000000001</v>
      </c>
      <c r="T30" s="29">
        <f>'1-συμβολαια'!M30+'11-χαρτόσ'!D30+'11-χαρτόσ'!E30</f>
        <v>0</v>
      </c>
      <c r="U30" s="29">
        <f t="shared" si="5"/>
        <v>1387.3600000000001</v>
      </c>
      <c r="V30" s="31"/>
      <c r="W30" s="109">
        <f t="shared" si="4"/>
        <v>0</v>
      </c>
      <c r="X30" s="111"/>
      <c r="Y30" s="26"/>
      <c r="Z30" s="26"/>
      <c r="AA30" s="26"/>
      <c r="AB30" s="26"/>
      <c r="AC30" s="26"/>
      <c r="AD30" s="26"/>
      <c r="AE30" s="26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</row>
    <row r="31" spans="1:87">
      <c r="A31" s="46">
        <f>'1-συμβολαια'!A31</f>
        <v>0</v>
      </c>
      <c r="B31" s="125">
        <f>'1-συμβολαια'!B31</f>
        <v>0</v>
      </c>
      <c r="C31" s="143">
        <f>'1-συμβολαια'!C31</f>
        <v>0</v>
      </c>
      <c r="D31" s="21">
        <f>'4-πολλυπρ'!D31</f>
        <v>0</v>
      </c>
      <c r="E31" s="21">
        <f>'4-πολλυπρ'!I31</f>
        <v>0</v>
      </c>
      <c r="F31" s="29">
        <f>'11-χαρτόσ'!H31</f>
        <v>0</v>
      </c>
      <c r="G31" s="29">
        <f>'10-φπα'!E31</f>
        <v>39.36</v>
      </c>
      <c r="H31" s="29">
        <f>'14-βιβλΕσ'!Q31</f>
        <v>228</v>
      </c>
      <c r="I31" s="29">
        <f>'14-βιβλΕσ'!P31</f>
        <v>956</v>
      </c>
      <c r="J31" s="29"/>
      <c r="K31" s="29">
        <f t="shared" si="0"/>
        <v>1387.3600000000001</v>
      </c>
      <c r="L31" s="106"/>
      <c r="M31" s="29"/>
      <c r="N31" s="29"/>
      <c r="O31" s="29">
        <f t="shared" si="2"/>
        <v>267.36</v>
      </c>
      <c r="P31" s="38"/>
      <c r="Q31" s="29">
        <f t="shared" si="3"/>
        <v>1120</v>
      </c>
      <c r="R31" s="38"/>
      <c r="S31" s="29">
        <f>'1-συμβολαια'!L31+G31+H31+I31+F31</f>
        <v>1387.3600000000001</v>
      </c>
      <c r="T31" s="29">
        <f>'1-συμβολαια'!M31+'11-χαρτόσ'!D31+'11-χαρτόσ'!E31</f>
        <v>0</v>
      </c>
      <c r="U31" s="29">
        <f t="shared" si="5"/>
        <v>1387.3600000000001</v>
      </c>
      <c r="V31" s="31"/>
      <c r="W31" s="109">
        <f t="shared" si="4"/>
        <v>0</v>
      </c>
      <c r="X31" s="111"/>
      <c r="Y31" s="26"/>
      <c r="Z31" s="26"/>
      <c r="AA31" s="26"/>
      <c r="AB31" s="26"/>
      <c r="AC31" s="26"/>
      <c r="AD31" s="26"/>
      <c r="AE31" s="26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</row>
    <row r="32" spans="1:87">
      <c r="A32" s="46">
        <f>'1-συμβολαια'!A32</f>
        <v>0</v>
      </c>
      <c r="B32" s="125">
        <f>'1-συμβολαια'!B32</f>
        <v>0</v>
      </c>
      <c r="C32" s="143">
        <f>'1-συμβολαια'!C32</f>
        <v>0</v>
      </c>
      <c r="D32" s="21">
        <f>'4-πολλυπρ'!D32</f>
        <v>0</v>
      </c>
      <c r="E32" s="21">
        <f>'4-πολλυπρ'!I32</f>
        <v>0</v>
      </c>
      <c r="F32" s="29">
        <f>'11-χαρτόσ'!H32</f>
        <v>0</v>
      </c>
      <c r="G32" s="29">
        <f>'10-φπα'!E32</f>
        <v>39.36</v>
      </c>
      <c r="H32" s="29">
        <f>'14-βιβλΕσ'!Q32</f>
        <v>228</v>
      </c>
      <c r="I32" s="29">
        <f>'14-βιβλΕσ'!P32</f>
        <v>956</v>
      </c>
      <c r="J32" s="29"/>
      <c r="K32" s="29">
        <f t="shared" si="0"/>
        <v>1387.3600000000001</v>
      </c>
      <c r="L32" s="106"/>
      <c r="M32" s="29"/>
      <c r="N32" s="29"/>
      <c r="O32" s="29">
        <f t="shared" si="2"/>
        <v>267.36</v>
      </c>
      <c r="P32" s="38"/>
      <c r="Q32" s="29">
        <f t="shared" si="3"/>
        <v>1120</v>
      </c>
      <c r="R32" s="38"/>
      <c r="S32" s="29">
        <f>'1-συμβολαια'!L32+G32+H32+I32+F32</f>
        <v>1387.3600000000001</v>
      </c>
      <c r="T32" s="29">
        <f>'1-συμβολαια'!M32+'11-χαρτόσ'!D32+'11-χαρτόσ'!E32</f>
        <v>0</v>
      </c>
      <c r="U32" s="29">
        <f t="shared" si="5"/>
        <v>1387.3600000000001</v>
      </c>
      <c r="V32" s="31"/>
      <c r="W32" s="109">
        <f t="shared" si="4"/>
        <v>0</v>
      </c>
      <c r="X32" s="111"/>
      <c r="Y32" s="26"/>
      <c r="Z32" s="26"/>
      <c r="AA32" s="26"/>
      <c r="AB32" s="26"/>
      <c r="AC32" s="26"/>
      <c r="AD32" s="26"/>
      <c r="AE32" s="26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</row>
    <row r="33" spans="1:87">
      <c r="A33" s="46">
        <f>'1-συμβολαια'!A33</f>
        <v>0</v>
      </c>
      <c r="B33" s="125">
        <f>'1-συμβολαια'!B33</f>
        <v>0</v>
      </c>
      <c r="C33" s="143">
        <f>'1-συμβολαια'!C33</f>
        <v>0</v>
      </c>
      <c r="D33" s="21">
        <f>'4-πολλυπρ'!D33</f>
        <v>0</v>
      </c>
      <c r="E33" s="21">
        <f>'4-πολλυπρ'!I33</f>
        <v>0</v>
      </c>
      <c r="F33" s="29">
        <f>'11-χαρτόσ'!H33</f>
        <v>0</v>
      </c>
      <c r="G33" s="29">
        <f>'10-φπα'!E33</f>
        <v>39.36</v>
      </c>
      <c r="H33" s="29">
        <f>'14-βιβλΕσ'!Q33</f>
        <v>228</v>
      </c>
      <c r="I33" s="29">
        <f>'14-βιβλΕσ'!P33</f>
        <v>956</v>
      </c>
      <c r="J33" s="29"/>
      <c r="K33" s="29">
        <f t="shared" si="0"/>
        <v>1387.3600000000001</v>
      </c>
      <c r="L33" s="106"/>
      <c r="M33" s="29"/>
      <c r="N33" s="29"/>
      <c r="O33" s="29">
        <f t="shared" si="2"/>
        <v>267.36</v>
      </c>
      <c r="P33" s="38"/>
      <c r="Q33" s="29">
        <f t="shared" si="3"/>
        <v>1120</v>
      </c>
      <c r="R33" s="38"/>
      <c r="S33" s="29">
        <f>'1-συμβολαια'!L33+G33+H33+I33+F33</f>
        <v>1387.3600000000001</v>
      </c>
      <c r="T33" s="29">
        <f>'1-συμβολαια'!M33+'11-χαρτόσ'!D33+'11-χαρτόσ'!E33</f>
        <v>0</v>
      </c>
      <c r="U33" s="29">
        <f t="shared" si="5"/>
        <v>1387.3600000000001</v>
      </c>
      <c r="V33" s="31"/>
      <c r="W33" s="109">
        <f t="shared" si="4"/>
        <v>0</v>
      </c>
      <c r="X33" s="111"/>
      <c r="Y33" s="26"/>
      <c r="Z33" s="26"/>
      <c r="AA33" s="26"/>
      <c r="AB33" s="26"/>
      <c r="AC33" s="26"/>
      <c r="AD33" s="26"/>
      <c r="AE33" s="26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</row>
    <row r="34" spans="1:87">
      <c r="A34" s="46">
        <f>'1-συμβολαια'!A34</f>
        <v>0</v>
      </c>
      <c r="B34" s="125">
        <f>'1-συμβολαια'!B34</f>
        <v>0</v>
      </c>
      <c r="C34" s="143">
        <f>'1-συμβολαια'!C34</f>
        <v>0</v>
      </c>
      <c r="D34" s="21">
        <f>'4-πολλυπρ'!D34</f>
        <v>0</v>
      </c>
      <c r="E34" s="21">
        <f>'4-πολλυπρ'!I34</f>
        <v>0</v>
      </c>
      <c r="F34" s="29">
        <f>'11-χαρτόσ'!H34</f>
        <v>0</v>
      </c>
      <c r="G34" s="29">
        <f>'10-φπα'!E34</f>
        <v>39.36</v>
      </c>
      <c r="H34" s="29">
        <f>'14-βιβλΕσ'!Q34</f>
        <v>228</v>
      </c>
      <c r="I34" s="29">
        <f>'14-βιβλΕσ'!P34</f>
        <v>956</v>
      </c>
      <c r="J34" s="29"/>
      <c r="K34" s="29">
        <f t="shared" si="0"/>
        <v>1387.3600000000001</v>
      </c>
      <c r="L34" s="106"/>
      <c r="M34" s="29"/>
      <c r="N34" s="29"/>
      <c r="O34" s="29">
        <f t="shared" si="2"/>
        <v>267.36</v>
      </c>
      <c r="P34" s="38"/>
      <c r="Q34" s="29">
        <f t="shared" si="3"/>
        <v>1120</v>
      </c>
      <c r="R34" s="38"/>
      <c r="S34" s="29">
        <f>'1-συμβολαια'!L34+G34+H34+I34+F34</f>
        <v>1387.3600000000001</v>
      </c>
      <c r="T34" s="29">
        <f>'1-συμβολαια'!M34+'11-χαρτόσ'!D34+'11-χαρτόσ'!E34</f>
        <v>0</v>
      </c>
      <c r="U34" s="29">
        <f t="shared" si="5"/>
        <v>1387.3600000000001</v>
      </c>
      <c r="V34" s="31"/>
      <c r="W34" s="109">
        <f t="shared" si="4"/>
        <v>0</v>
      </c>
      <c r="X34" s="111"/>
      <c r="Y34" s="26"/>
      <c r="Z34" s="26"/>
      <c r="AA34" s="26"/>
      <c r="AB34" s="26"/>
      <c r="AC34" s="26"/>
      <c r="AD34" s="26"/>
      <c r="AE34" s="26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</row>
    <row r="35" spans="1:87">
      <c r="A35" s="46">
        <f>'1-συμβολαια'!A35</f>
        <v>0</v>
      </c>
      <c r="B35" s="125">
        <f>'1-συμβολαια'!B35</f>
        <v>0</v>
      </c>
      <c r="C35" s="143">
        <f>'1-συμβολαια'!C35</f>
        <v>0</v>
      </c>
      <c r="D35" s="21">
        <f>'4-πολλυπρ'!D35</f>
        <v>0</v>
      </c>
      <c r="E35" s="21">
        <f>'4-πολλυπρ'!I35</f>
        <v>0</v>
      </c>
      <c r="F35" s="29">
        <f>'11-χαρτόσ'!H35</f>
        <v>0</v>
      </c>
      <c r="G35" s="29">
        <f>'10-φπα'!E35</f>
        <v>39.36</v>
      </c>
      <c r="H35" s="29">
        <f>'14-βιβλΕσ'!Q35</f>
        <v>228</v>
      </c>
      <c r="I35" s="29">
        <f>'14-βιβλΕσ'!P35</f>
        <v>956</v>
      </c>
      <c r="J35" s="29"/>
      <c r="K35" s="29">
        <f t="shared" si="0"/>
        <v>1387.3600000000001</v>
      </c>
      <c r="L35" s="106"/>
      <c r="M35" s="29"/>
      <c r="N35" s="29"/>
      <c r="O35" s="29">
        <f t="shared" si="2"/>
        <v>267.36</v>
      </c>
      <c r="P35" s="38"/>
      <c r="Q35" s="29">
        <f t="shared" si="3"/>
        <v>1120</v>
      </c>
      <c r="R35" s="38"/>
      <c r="S35" s="29">
        <f>'1-συμβολαια'!L35+G35+H35+I35+F35</f>
        <v>1387.3600000000001</v>
      </c>
      <c r="T35" s="29">
        <f>'1-συμβολαια'!M35+'11-χαρτόσ'!D35+'11-χαρτόσ'!E35</f>
        <v>0</v>
      </c>
      <c r="U35" s="29">
        <f t="shared" si="5"/>
        <v>1387.3600000000001</v>
      </c>
      <c r="V35" s="31"/>
      <c r="W35" s="109">
        <f t="shared" si="4"/>
        <v>0</v>
      </c>
      <c r="X35" s="111"/>
      <c r="Y35" s="26"/>
      <c r="Z35" s="26"/>
      <c r="AA35" s="26"/>
      <c r="AB35" s="26"/>
      <c r="AC35" s="26"/>
      <c r="AD35" s="26"/>
      <c r="AE35" s="26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</row>
    <row r="36" spans="1:87">
      <c r="A36" s="46">
        <f>'1-συμβολαια'!A36</f>
        <v>0</v>
      </c>
      <c r="B36" s="125">
        <f>'1-συμβολαια'!B36</f>
        <v>0</v>
      </c>
      <c r="C36" s="143">
        <f>'1-συμβολαια'!C36</f>
        <v>0</v>
      </c>
      <c r="D36" s="21">
        <f>'4-πολλυπρ'!D36</f>
        <v>0</v>
      </c>
      <c r="E36" s="21">
        <f>'4-πολλυπρ'!I36</f>
        <v>0</v>
      </c>
      <c r="F36" s="29">
        <f>'11-χαρτόσ'!H36</f>
        <v>0</v>
      </c>
      <c r="G36" s="29">
        <f>'10-φπα'!E36</f>
        <v>39.36</v>
      </c>
      <c r="H36" s="29">
        <f>'14-βιβλΕσ'!Q36</f>
        <v>228</v>
      </c>
      <c r="I36" s="29">
        <f>'14-βιβλΕσ'!P36</f>
        <v>956</v>
      </c>
      <c r="J36" s="29"/>
      <c r="K36" s="29">
        <f t="shared" si="0"/>
        <v>1387.3600000000001</v>
      </c>
      <c r="L36" s="106"/>
      <c r="M36" s="29"/>
      <c r="N36" s="29"/>
      <c r="O36" s="29">
        <f t="shared" si="2"/>
        <v>267.36</v>
      </c>
      <c r="P36" s="38"/>
      <c r="Q36" s="29">
        <f t="shared" si="3"/>
        <v>1120</v>
      </c>
      <c r="R36" s="38"/>
      <c r="S36" s="29">
        <f>'1-συμβολαια'!L36+G36+H36+I36+F36</f>
        <v>1387.3600000000001</v>
      </c>
      <c r="T36" s="29">
        <f>'1-συμβολαια'!M36+'11-χαρτόσ'!D36+'11-χαρτόσ'!E36</f>
        <v>0</v>
      </c>
      <c r="U36" s="29">
        <f t="shared" si="5"/>
        <v>1387.3600000000001</v>
      </c>
      <c r="V36" s="31"/>
      <c r="W36" s="109">
        <f t="shared" si="4"/>
        <v>0</v>
      </c>
      <c r="X36" s="111"/>
      <c r="Y36" s="26"/>
      <c r="Z36" s="26"/>
      <c r="AA36" s="26"/>
      <c r="AB36" s="26"/>
      <c r="AC36" s="26"/>
      <c r="AD36" s="26"/>
      <c r="AE36" s="26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</row>
    <row r="37" spans="1:87">
      <c r="A37" s="46">
        <f>'1-συμβολαια'!A37</f>
        <v>0</v>
      </c>
      <c r="B37" s="125">
        <f>'1-συμβολαια'!B37</f>
        <v>0</v>
      </c>
      <c r="C37" s="143">
        <f>'1-συμβολαια'!C37</f>
        <v>0</v>
      </c>
      <c r="D37" s="21">
        <f>'4-πολλυπρ'!D37</f>
        <v>0</v>
      </c>
      <c r="E37" s="21">
        <f>'4-πολλυπρ'!I37</f>
        <v>0</v>
      </c>
      <c r="F37" s="29">
        <f>'11-χαρτόσ'!H37</f>
        <v>0</v>
      </c>
      <c r="G37" s="29">
        <f>'10-φπα'!E37</f>
        <v>39.36</v>
      </c>
      <c r="H37" s="29">
        <f>'14-βιβλΕσ'!Q37</f>
        <v>228</v>
      </c>
      <c r="I37" s="29">
        <f>'14-βιβλΕσ'!P37</f>
        <v>956</v>
      </c>
      <c r="J37" s="29"/>
      <c r="K37" s="29">
        <f t="shared" si="0"/>
        <v>1387.3600000000001</v>
      </c>
      <c r="L37" s="106"/>
      <c r="M37" s="29"/>
      <c r="N37" s="29"/>
      <c r="O37" s="29">
        <f t="shared" si="2"/>
        <v>267.36</v>
      </c>
      <c r="P37" s="38"/>
      <c r="Q37" s="29">
        <f t="shared" si="3"/>
        <v>1120</v>
      </c>
      <c r="R37" s="38"/>
      <c r="S37" s="29">
        <f>'1-συμβολαια'!L37+G37+H37+I37+F37</f>
        <v>1387.3600000000001</v>
      </c>
      <c r="T37" s="29">
        <f>'1-συμβολαια'!M37+'11-χαρτόσ'!D37+'11-χαρτόσ'!E37</f>
        <v>0</v>
      </c>
      <c r="U37" s="29">
        <f t="shared" si="5"/>
        <v>1387.3600000000001</v>
      </c>
      <c r="V37" s="31"/>
      <c r="W37" s="109">
        <f t="shared" si="4"/>
        <v>0</v>
      </c>
      <c r="X37" s="111"/>
      <c r="Y37" s="26"/>
      <c r="Z37" s="26"/>
      <c r="AA37" s="26"/>
      <c r="AB37" s="26"/>
      <c r="AC37" s="26"/>
      <c r="AD37" s="26"/>
      <c r="AE37" s="26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</row>
    <row r="38" spans="1:87">
      <c r="A38" s="46">
        <f>'1-συμβολαια'!A38</f>
        <v>0</v>
      </c>
      <c r="B38" s="125">
        <f>'1-συμβολαια'!B38</f>
        <v>0</v>
      </c>
      <c r="C38" s="143">
        <f>'1-συμβολαια'!C38</f>
        <v>0</v>
      </c>
      <c r="D38" s="21">
        <f>'4-πολλυπρ'!D38</f>
        <v>0</v>
      </c>
      <c r="E38" s="21">
        <f>'4-πολλυπρ'!I38</f>
        <v>0</v>
      </c>
      <c r="F38" s="29">
        <f>'11-χαρτόσ'!H38</f>
        <v>0</v>
      </c>
      <c r="G38" s="29">
        <f>'10-φπα'!E38</f>
        <v>39.36</v>
      </c>
      <c r="H38" s="29">
        <f>'14-βιβλΕσ'!Q38</f>
        <v>228</v>
      </c>
      <c r="I38" s="29">
        <f>'14-βιβλΕσ'!P38</f>
        <v>956</v>
      </c>
      <c r="J38" s="29"/>
      <c r="K38" s="29">
        <f t="shared" si="0"/>
        <v>1387.3600000000001</v>
      </c>
      <c r="L38" s="106"/>
      <c r="M38" s="29"/>
      <c r="N38" s="29"/>
      <c r="O38" s="29">
        <f t="shared" si="2"/>
        <v>267.36</v>
      </c>
      <c r="P38" s="38"/>
      <c r="Q38" s="29">
        <f t="shared" si="3"/>
        <v>1120</v>
      </c>
      <c r="R38" s="38"/>
      <c r="S38" s="29">
        <f>'1-συμβολαια'!L38+G38+H38+I38+F38</f>
        <v>1387.3600000000001</v>
      </c>
      <c r="T38" s="29">
        <f>'1-συμβολαια'!M38+'11-χαρτόσ'!D38+'11-χαρτόσ'!E38</f>
        <v>0</v>
      </c>
      <c r="U38" s="29">
        <f t="shared" si="5"/>
        <v>1387.3600000000001</v>
      </c>
      <c r="V38" s="31"/>
      <c r="W38" s="109">
        <f t="shared" si="4"/>
        <v>0</v>
      </c>
      <c r="X38" s="111"/>
      <c r="Y38" s="26"/>
      <c r="Z38" s="26"/>
      <c r="AA38" s="26"/>
      <c r="AB38" s="26"/>
      <c r="AC38" s="26"/>
      <c r="AD38" s="26"/>
      <c r="AE38" s="26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</row>
    <row r="39" spans="1:87">
      <c r="A39" s="46">
        <f>'1-συμβολαια'!A39</f>
        <v>0</v>
      </c>
      <c r="B39" s="125">
        <f>'1-συμβολαια'!B39</f>
        <v>0</v>
      </c>
      <c r="C39" s="143">
        <f>'1-συμβολαια'!C39</f>
        <v>0</v>
      </c>
      <c r="D39" s="21">
        <f>'4-πολλυπρ'!D39</f>
        <v>0</v>
      </c>
      <c r="E39" s="21">
        <f>'4-πολλυπρ'!I39</f>
        <v>0</v>
      </c>
      <c r="F39" s="29">
        <f>'11-χαρτόσ'!H39</f>
        <v>0</v>
      </c>
      <c r="G39" s="29">
        <f>'10-φπα'!E39</f>
        <v>39.36</v>
      </c>
      <c r="H39" s="29">
        <f>'14-βιβλΕσ'!Q39</f>
        <v>228</v>
      </c>
      <c r="I39" s="29">
        <f>'14-βιβλΕσ'!P39</f>
        <v>956</v>
      </c>
      <c r="J39" s="29"/>
      <c r="K39" s="29">
        <f t="shared" si="0"/>
        <v>1387.3600000000001</v>
      </c>
      <c r="L39" s="106"/>
      <c r="M39" s="29"/>
      <c r="N39" s="29"/>
      <c r="O39" s="29">
        <f t="shared" si="2"/>
        <v>267.36</v>
      </c>
      <c r="P39" s="38"/>
      <c r="Q39" s="29">
        <f t="shared" si="3"/>
        <v>1120</v>
      </c>
      <c r="R39" s="38"/>
      <c r="S39" s="29">
        <f>'1-συμβολαια'!L39+G39+H39+I39+F39</f>
        <v>1387.3600000000001</v>
      </c>
      <c r="T39" s="29">
        <f>'1-συμβολαια'!M39+'11-χαρτόσ'!D39+'11-χαρτόσ'!E39</f>
        <v>0</v>
      </c>
      <c r="U39" s="29">
        <f t="shared" si="5"/>
        <v>1387.3600000000001</v>
      </c>
      <c r="V39" s="31"/>
      <c r="W39" s="109">
        <f t="shared" si="4"/>
        <v>0</v>
      </c>
      <c r="X39" s="111"/>
      <c r="Y39" s="26"/>
      <c r="Z39" s="26"/>
      <c r="AA39" s="26"/>
      <c r="AB39" s="26"/>
      <c r="AC39" s="26"/>
      <c r="AD39" s="26"/>
      <c r="AE39" s="26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</row>
    <row r="40" spans="1:87">
      <c r="A40" s="46">
        <f>'1-συμβολαια'!A40</f>
        <v>0</v>
      </c>
      <c r="B40" s="125">
        <f>'1-συμβολαια'!B40</f>
        <v>0</v>
      </c>
      <c r="C40" s="143">
        <f>'1-συμβολαια'!C40</f>
        <v>0</v>
      </c>
      <c r="D40" s="21">
        <f>'4-πολλυπρ'!D40</f>
        <v>0</v>
      </c>
      <c r="E40" s="21">
        <f>'4-πολλυπρ'!I40</f>
        <v>0</v>
      </c>
      <c r="F40" s="29">
        <f>'11-χαρτόσ'!H40</f>
        <v>0</v>
      </c>
      <c r="G40" s="29">
        <f>'10-φπα'!E40</f>
        <v>39.36</v>
      </c>
      <c r="H40" s="29">
        <f>'14-βιβλΕσ'!Q40</f>
        <v>228</v>
      </c>
      <c r="I40" s="29">
        <f>'14-βιβλΕσ'!P40</f>
        <v>956</v>
      </c>
      <c r="J40" s="29"/>
      <c r="K40" s="29">
        <f t="shared" si="0"/>
        <v>1387.3600000000001</v>
      </c>
      <c r="L40" s="106"/>
      <c r="M40" s="29"/>
      <c r="N40" s="29"/>
      <c r="O40" s="29">
        <f t="shared" si="2"/>
        <v>267.36</v>
      </c>
      <c r="P40" s="38"/>
      <c r="Q40" s="29">
        <f t="shared" si="3"/>
        <v>1120</v>
      </c>
      <c r="R40" s="38"/>
      <c r="S40" s="29">
        <f>'1-συμβολαια'!L40+G40+H40+I40+F40</f>
        <v>1387.3600000000001</v>
      </c>
      <c r="T40" s="29">
        <f>'1-συμβολαια'!M40+'11-χαρτόσ'!D40+'11-χαρτόσ'!E40</f>
        <v>0</v>
      </c>
      <c r="U40" s="29">
        <f t="shared" si="5"/>
        <v>1387.3600000000001</v>
      </c>
      <c r="V40" s="31"/>
      <c r="W40" s="109">
        <f t="shared" si="4"/>
        <v>0</v>
      </c>
      <c r="X40" s="111"/>
      <c r="Y40" s="26"/>
      <c r="Z40" s="26"/>
      <c r="AA40" s="26"/>
      <c r="AB40" s="26"/>
      <c r="AC40" s="26"/>
      <c r="AD40" s="26"/>
      <c r="AE40" s="26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</row>
    <row r="41" spans="1:87">
      <c r="A41" s="46">
        <f>'1-συμβολαια'!A41</f>
        <v>0</v>
      </c>
      <c r="B41" s="125">
        <f>'1-συμβολαια'!B41</f>
        <v>0</v>
      </c>
      <c r="C41" s="143">
        <f>'1-συμβολαια'!C41</f>
        <v>0</v>
      </c>
      <c r="D41" s="21">
        <f>'4-πολλυπρ'!D41</f>
        <v>0</v>
      </c>
      <c r="E41" s="21">
        <f>'4-πολλυπρ'!I41</f>
        <v>0</v>
      </c>
      <c r="F41" s="29">
        <f>'11-χαρτόσ'!H41</f>
        <v>0</v>
      </c>
      <c r="G41" s="29">
        <f>'10-φπα'!E41</f>
        <v>39.36</v>
      </c>
      <c r="H41" s="29">
        <f>'14-βιβλΕσ'!Q41</f>
        <v>228</v>
      </c>
      <c r="I41" s="29">
        <f>'14-βιβλΕσ'!P41</f>
        <v>956</v>
      </c>
      <c r="J41" s="29"/>
      <c r="K41" s="29">
        <f t="shared" si="0"/>
        <v>1387.3600000000001</v>
      </c>
      <c r="L41" s="106"/>
      <c r="M41" s="29"/>
      <c r="N41" s="29"/>
      <c r="O41" s="29">
        <f t="shared" si="2"/>
        <v>267.36</v>
      </c>
      <c r="P41" s="38"/>
      <c r="Q41" s="29">
        <f t="shared" si="3"/>
        <v>1120</v>
      </c>
      <c r="R41" s="38"/>
      <c r="S41" s="29">
        <f>'1-συμβολαια'!L41+G41+H41+I41+F41</f>
        <v>1387.3600000000001</v>
      </c>
      <c r="T41" s="29">
        <f>'1-συμβολαια'!M41+'11-χαρτόσ'!D41+'11-χαρτόσ'!E41</f>
        <v>0</v>
      </c>
      <c r="U41" s="29">
        <f t="shared" si="5"/>
        <v>1387.3600000000001</v>
      </c>
      <c r="V41" s="31"/>
      <c r="W41" s="109">
        <f t="shared" si="4"/>
        <v>0</v>
      </c>
      <c r="X41" s="111"/>
      <c r="Y41" s="26"/>
      <c r="Z41" s="26"/>
      <c r="AA41" s="26"/>
      <c r="AB41" s="26"/>
      <c r="AC41" s="26"/>
      <c r="AD41" s="26"/>
      <c r="AE41" s="26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</row>
    <row r="42" spans="1:87">
      <c r="A42" s="46">
        <f>'1-συμβολαια'!A42</f>
        <v>0</v>
      </c>
      <c r="B42" s="125">
        <f>'1-συμβολαια'!B42</f>
        <v>0</v>
      </c>
      <c r="C42" s="143">
        <f>'1-συμβολαια'!C42</f>
        <v>0</v>
      </c>
      <c r="D42" s="21">
        <f>'4-πολλυπρ'!D42</f>
        <v>0</v>
      </c>
      <c r="E42" s="21">
        <f>'4-πολλυπρ'!I42</f>
        <v>0</v>
      </c>
      <c r="F42" s="29">
        <f>'11-χαρτόσ'!H42</f>
        <v>0</v>
      </c>
      <c r="G42" s="29">
        <f>'10-φπα'!E42</f>
        <v>39.36</v>
      </c>
      <c r="H42" s="29">
        <f>'14-βιβλΕσ'!Q42</f>
        <v>228</v>
      </c>
      <c r="I42" s="29">
        <f>'14-βιβλΕσ'!P42</f>
        <v>956</v>
      </c>
      <c r="J42" s="29"/>
      <c r="K42" s="29">
        <f t="shared" si="0"/>
        <v>1387.3600000000001</v>
      </c>
      <c r="L42" s="106"/>
      <c r="M42" s="29"/>
      <c r="N42" s="29"/>
      <c r="O42" s="29">
        <f t="shared" si="2"/>
        <v>267.36</v>
      </c>
      <c r="P42" s="38"/>
      <c r="Q42" s="29">
        <f t="shared" si="3"/>
        <v>1120</v>
      </c>
      <c r="R42" s="38"/>
      <c r="S42" s="29">
        <f>'1-συμβολαια'!L42+G42+H42+I42+F42</f>
        <v>1387.3600000000001</v>
      </c>
      <c r="T42" s="29">
        <f>'1-συμβολαια'!M42+'11-χαρτόσ'!D42+'11-χαρτόσ'!E42</f>
        <v>0</v>
      </c>
      <c r="U42" s="29">
        <f t="shared" si="5"/>
        <v>1387.3600000000001</v>
      </c>
      <c r="V42" s="31"/>
      <c r="W42" s="109">
        <f t="shared" si="4"/>
        <v>0</v>
      </c>
      <c r="X42" s="111"/>
      <c r="Y42" s="26"/>
      <c r="Z42" s="26"/>
      <c r="AA42" s="26"/>
      <c r="AB42" s="26"/>
      <c r="AC42" s="26"/>
      <c r="AD42" s="26"/>
      <c r="AE42" s="26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</row>
    <row r="43" spans="1:87">
      <c r="A43" s="46">
        <f>'1-συμβολαια'!A43</f>
        <v>0</v>
      </c>
      <c r="B43" s="125">
        <f>'1-συμβολαια'!B43</f>
        <v>0</v>
      </c>
      <c r="C43" s="143">
        <f>'1-συμβολαια'!C43</f>
        <v>0</v>
      </c>
      <c r="D43" s="21">
        <f>'4-πολλυπρ'!D43</f>
        <v>0</v>
      </c>
      <c r="E43" s="21">
        <f>'4-πολλυπρ'!I43</f>
        <v>0</v>
      </c>
      <c r="F43" s="29">
        <f>'11-χαρτόσ'!H43</f>
        <v>0</v>
      </c>
      <c r="G43" s="29">
        <f>'10-φπα'!E43</f>
        <v>39.36</v>
      </c>
      <c r="H43" s="29">
        <f>'14-βιβλΕσ'!Q43</f>
        <v>228</v>
      </c>
      <c r="I43" s="29">
        <f>'14-βιβλΕσ'!P43</f>
        <v>956</v>
      </c>
      <c r="J43" s="29"/>
      <c r="K43" s="29">
        <f t="shared" si="0"/>
        <v>1387.3600000000001</v>
      </c>
      <c r="L43" s="106"/>
      <c r="M43" s="29"/>
      <c r="N43" s="29"/>
      <c r="O43" s="29">
        <f t="shared" si="2"/>
        <v>267.36</v>
      </c>
      <c r="P43" s="38"/>
      <c r="Q43" s="29">
        <f t="shared" si="3"/>
        <v>1120</v>
      </c>
      <c r="R43" s="38"/>
      <c r="S43" s="29">
        <f>'1-συμβολαια'!L43+G43+H43+I43+F43</f>
        <v>1387.3600000000001</v>
      </c>
      <c r="T43" s="29">
        <f>'1-συμβολαια'!M43+'11-χαρτόσ'!D43+'11-χαρτόσ'!E43</f>
        <v>0</v>
      </c>
      <c r="U43" s="29">
        <f t="shared" si="5"/>
        <v>1387.3600000000001</v>
      </c>
      <c r="V43" s="31"/>
      <c r="W43" s="109">
        <f t="shared" si="4"/>
        <v>0</v>
      </c>
      <c r="X43" s="111"/>
      <c r="Y43" s="26"/>
      <c r="Z43" s="26"/>
      <c r="AA43" s="26"/>
      <c r="AB43" s="26"/>
      <c r="AC43" s="26"/>
      <c r="AD43" s="26"/>
      <c r="AE43" s="26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</row>
    <row r="44" spans="1:87">
      <c r="A44" s="46">
        <f>'1-συμβολαια'!A44</f>
        <v>0</v>
      </c>
      <c r="B44" s="125">
        <f>'1-συμβολαια'!B44</f>
        <v>0</v>
      </c>
      <c r="C44" s="143">
        <f>'1-συμβολαια'!C44</f>
        <v>0</v>
      </c>
      <c r="D44" s="21">
        <f>'4-πολλυπρ'!D44</f>
        <v>0</v>
      </c>
      <c r="E44" s="21">
        <f>'4-πολλυπρ'!I44</f>
        <v>0</v>
      </c>
      <c r="F44" s="29">
        <f>'11-χαρτόσ'!H44</f>
        <v>0</v>
      </c>
      <c r="G44" s="29">
        <f>'10-φπα'!E44</f>
        <v>39.36</v>
      </c>
      <c r="H44" s="29">
        <f>'14-βιβλΕσ'!Q44</f>
        <v>228</v>
      </c>
      <c r="I44" s="29">
        <f>'14-βιβλΕσ'!P44</f>
        <v>956</v>
      </c>
      <c r="J44" s="29"/>
      <c r="K44" s="29">
        <f t="shared" si="0"/>
        <v>1387.3600000000001</v>
      </c>
      <c r="L44" s="106"/>
      <c r="M44" s="29"/>
      <c r="N44" s="29"/>
      <c r="O44" s="29">
        <f t="shared" si="2"/>
        <v>267.36</v>
      </c>
      <c r="P44" s="38"/>
      <c r="Q44" s="29">
        <f t="shared" si="3"/>
        <v>1120</v>
      </c>
      <c r="R44" s="38"/>
      <c r="S44" s="29">
        <f>'1-συμβολαια'!L44+G44+H44+I44+F44</f>
        <v>1387.3600000000001</v>
      </c>
      <c r="T44" s="29">
        <f>'1-συμβολαια'!M44+'11-χαρτόσ'!D44+'11-χαρτόσ'!E44</f>
        <v>0</v>
      </c>
      <c r="U44" s="29">
        <f t="shared" si="5"/>
        <v>1387.3600000000001</v>
      </c>
      <c r="V44" s="31"/>
      <c r="W44" s="109">
        <f t="shared" si="4"/>
        <v>0</v>
      </c>
      <c r="X44" s="111"/>
      <c r="Y44" s="26"/>
      <c r="Z44" s="26"/>
      <c r="AA44" s="26"/>
      <c r="AB44" s="26"/>
      <c r="AC44" s="26"/>
      <c r="AD44" s="26"/>
      <c r="AE44" s="26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</row>
    <row r="45" spans="1:87">
      <c r="A45" s="46">
        <f>'1-συμβολαια'!A45</f>
        <v>0</v>
      </c>
      <c r="B45" s="125">
        <f>'1-συμβολαια'!B45</f>
        <v>0</v>
      </c>
      <c r="C45" s="143">
        <f>'1-συμβολαια'!C45</f>
        <v>0</v>
      </c>
      <c r="D45" s="21">
        <f>'4-πολλυπρ'!D45</f>
        <v>0</v>
      </c>
      <c r="E45" s="21">
        <f>'4-πολλυπρ'!I45</f>
        <v>0</v>
      </c>
      <c r="F45" s="29">
        <f>'11-χαρτόσ'!H45</f>
        <v>0</v>
      </c>
      <c r="G45" s="29">
        <f>'10-φπα'!E45</f>
        <v>39.36</v>
      </c>
      <c r="H45" s="29">
        <f>'14-βιβλΕσ'!Q45</f>
        <v>228</v>
      </c>
      <c r="I45" s="29">
        <f>'14-βιβλΕσ'!P45</f>
        <v>956</v>
      </c>
      <c r="J45" s="29"/>
      <c r="K45" s="29">
        <f t="shared" si="0"/>
        <v>1387.3600000000001</v>
      </c>
      <c r="L45" s="106"/>
      <c r="M45" s="29"/>
      <c r="N45" s="29"/>
      <c r="O45" s="29">
        <f t="shared" si="2"/>
        <v>267.36</v>
      </c>
      <c r="P45" s="38"/>
      <c r="Q45" s="29">
        <f t="shared" si="3"/>
        <v>1120</v>
      </c>
      <c r="R45" s="38"/>
      <c r="S45" s="29">
        <f>'1-συμβολαια'!L45+G45+H45+I45+F45</f>
        <v>1387.3600000000001</v>
      </c>
      <c r="T45" s="29">
        <f>'1-συμβολαια'!M45+'11-χαρτόσ'!D45+'11-χαρτόσ'!E45</f>
        <v>0</v>
      </c>
      <c r="U45" s="29">
        <f t="shared" si="5"/>
        <v>1387.3600000000001</v>
      </c>
      <c r="V45" s="31"/>
      <c r="W45" s="109">
        <f t="shared" si="4"/>
        <v>0</v>
      </c>
      <c r="X45" s="111"/>
      <c r="Y45" s="26"/>
      <c r="Z45" s="26"/>
      <c r="AA45" s="26"/>
      <c r="AB45" s="26"/>
      <c r="AC45" s="26"/>
      <c r="AD45" s="26"/>
      <c r="AE45" s="26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</row>
    <row r="46" spans="1:87">
      <c r="A46" s="46">
        <f>'1-συμβολαια'!A46</f>
        <v>0</v>
      </c>
      <c r="B46" s="125">
        <f>'1-συμβολαια'!B46</f>
        <v>0</v>
      </c>
      <c r="C46" s="143">
        <f>'1-συμβολαια'!C46</f>
        <v>0</v>
      </c>
      <c r="D46" s="21">
        <f>'4-πολλυπρ'!D46</f>
        <v>0</v>
      </c>
      <c r="E46" s="21">
        <f>'4-πολλυπρ'!I46</f>
        <v>0</v>
      </c>
      <c r="F46" s="29">
        <f>'11-χαρτόσ'!H46</f>
        <v>0</v>
      </c>
      <c r="G46" s="29">
        <f>'10-φπα'!E46</f>
        <v>39.36</v>
      </c>
      <c r="H46" s="29">
        <f>'14-βιβλΕσ'!Q46</f>
        <v>228</v>
      </c>
      <c r="I46" s="29">
        <f>'14-βιβλΕσ'!P46</f>
        <v>956</v>
      </c>
      <c r="J46" s="29"/>
      <c r="K46" s="29">
        <f t="shared" si="0"/>
        <v>1387.3600000000001</v>
      </c>
      <c r="L46" s="106"/>
      <c r="M46" s="29"/>
      <c r="N46" s="29"/>
      <c r="O46" s="29">
        <f t="shared" si="2"/>
        <v>267.36</v>
      </c>
      <c r="P46" s="38"/>
      <c r="Q46" s="29">
        <f t="shared" si="3"/>
        <v>1120</v>
      </c>
      <c r="R46" s="38"/>
      <c r="S46" s="29">
        <f>'1-συμβολαια'!L46+G46+H46+I46+F46</f>
        <v>1387.3600000000001</v>
      </c>
      <c r="T46" s="29">
        <f>'1-συμβολαια'!M46+'11-χαρτόσ'!D46+'11-χαρτόσ'!E46</f>
        <v>0</v>
      </c>
      <c r="U46" s="29">
        <f t="shared" si="5"/>
        <v>1387.3600000000001</v>
      </c>
      <c r="V46" s="31"/>
      <c r="W46" s="109">
        <f t="shared" si="4"/>
        <v>0</v>
      </c>
      <c r="X46" s="111"/>
      <c r="Y46" s="26"/>
      <c r="Z46" s="26"/>
      <c r="AA46" s="26"/>
      <c r="AB46" s="26"/>
      <c r="AC46" s="26"/>
      <c r="AD46" s="26"/>
      <c r="AE46" s="26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</row>
    <row r="47" spans="1:87">
      <c r="A47" s="46">
        <f>'1-συμβολαια'!A47</f>
        <v>0</v>
      </c>
      <c r="B47" s="125">
        <f>'1-συμβολαια'!B47</f>
        <v>0</v>
      </c>
      <c r="C47" s="143">
        <f>'1-συμβολαια'!C47</f>
        <v>0</v>
      </c>
      <c r="D47" s="21">
        <f>'4-πολλυπρ'!D47</f>
        <v>0</v>
      </c>
      <c r="E47" s="21">
        <f>'4-πολλυπρ'!I47</f>
        <v>0</v>
      </c>
      <c r="F47" s="29">
        <f>'11-χαρτόσ'!H47</f>
        <v>0</v>
      </c>
      <c r="G47" s="29">
        <f>'10-φπα'!E47</f>
        <v>39.36</v>
      </c>
      <c r="H47" s="29">
        <f>'14-βιβλΕσ'!Q47</f>
        <v>228</v>
      </c>
      <c r="I47" s="29">
        <f>'14-βιβλΕσ'!P47</f>
        <v>956</v>
      </c>
      <c r="J47" s="29"/>
      <c r="K47" s="29">
        <f t="shared" si="0"/>
        <v>1387.3600000000001</v>
      </c>
      <c r="L47" s="106"/>
      <c r="M47" s="29"/>
      <c r="N47" s="29"/>
      <c r="O47" s="29">
        <f t="shared" si="2"/>
        <v>267.36</v>
      </c>
      <c r="P47" s="38"/>
      <c r="Q47" s="29">
        <f t="shared" si="3"/>
        <v>1120</v>
      </c>
      <c r="R47" s="38"/>
      <c r="S47" s="29">
        <f>'1-συμβολαια'!L47+G47+H47+I47+F47</f>
        <v>1387.3600000000001</v>
      </c>
      <c r="T47" s="29">
        <f>'1-συμβολαια'!M47+'11-χαρτόσ'!D47+'11-χαρτόσ'!E47</f>
        <v>0</v>
      </c>
      <c r="U47" s="29">
        <f t="shared" si="5"/>
        <v>1387.3600000000001</v>
      </c>
      <c r="V47" s="31"/>
      <c r="W47" s="109">
        <f t="shared" si="4"/>
        <v>0</v>
      </c>
      <c r="X47" s="111"/>
      <c r="Y47" s="26"/>
      <c r="Z47" s="26"/>
      <c r="AA47" s="26"/>
      <c r="AB47" s="26"/>
      <c r="AC47" s="26"/>
      <c r="AD47" s="26"/>
      <c r="AE47" s="26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</row>
    <row r="48" spans="1:87">
      <c r="A48" s="46">
        <f>'1-συμβολαια'!A48</f>
        <v>0</v>
      </c>
      <c r="B48" s="125">
        <f>'1-συμβολαια'!B48</f>
        <v>0</v>
      </c>
      <c r="C48" s="143">
        <f>'1-συμβολαια'!C48</f>
        <v>0</v>
      </c>
      <c r="D48" s="21">
        <f>'4-πολλυπρ'!D48</f>
        <v>0</v>
      </c>
      <c r="E48" s="21">
        <f>'4-πολλυπρ'!I48</f>
        <v>0</v>
      </c>
      <c r="F48" s="29">
        <f>'11-χαρτόσ'!H48</f>
        <v>0</v>
      </c>
      <c r="G48" s="29">
        <f>'10-φπα'!E48</f>
        <v>39.36</v>
      </c>
      <c r="H48" s="29">
        <f>'14-βιβλΕσ'!Q48</f>
        <v>228</v>
      </c>
      <c r="I48" s="29">
        <f>'14-βιβλΕσ'!P48</f>
        <v>956</v>
      </c>
      <c r="J48" s="29"/>
      <c r="K48" s="29">
        <f t="shared" si="0"/>
        <v>1387.3600000000001</v>
      </c>
      <c r="L48" s="106"/>
      <c r="M48" s="29"/>
      <c r="N48" s="29"/>
      <c r="O48" s="29">
        <f t="shared" si="2"/>
        <v>267.36</v>
      </c>
      <c r="P48" s="38"/>
      <c r="Q48" s="29">
        <f t="shared" si="3"/>
        <v>1120</v>
      </c>
      <c r="R48" s="38"/>
      <c r="S48" s="29">
        <f>'1-συμβολαια'!L48+G48+H48+I48+F48</f>
        <v>1387.3600000000001</v>
      </c>
      <c r="T48" s="29">
        <f>'1-συμβολαια'!M48+'11-χαρτόσ'!D48+'11-χαρτόσ'!E48</f>
        <v>0</v>
      </c>
      <c r="U48" s="29">
        <f t="shared" si="5"/>
        <v>1387.3600000000001</v>
      </c>
      <c r="V48" s="31"/>
      <c r="W48" s="109">
        <f t="shared" si="4"/>
        <v>0</v>
      </c>
      <c r="X48" s="111"/>
      <c r="Y48" s="26"/>
      <c r="Z48" s="26"/>
      <c r="AA48" s="26"/>
      <c r="AB48" s="26"/>
      <c r="AC48" s="26"/>
      <c r="AD48" s="26"/>
      <c r="AE48" s="26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</row>
    <row r="49" spans="1:87">
      <c r="A49" s="46">
        <f>'1-συμβολαια'!A49</f>
        <v>0</v>
      </c>
      <c r="B49" s="125">
        <f>'1-συμβολαια'!B49</f>
        <v>0</v>
      </c>
      <c r="C49" s="143">
        <f>'1-συμβολαια'!C49</f>
        <v>0</v>
      </c>
      <c r="D49" s="21">
        <f>'4-πολλυπρ'!D49</f>
        <v>0</v>
      </c>
      <c r="E49" s="21">
        <f>'4-πολλυπρ'!I49</f>
        <v>0</v>
      </c>
      <c r="F49" s="29">
        <f>'11-χαρτόσ'!H49</f>
        <v>0</v>
      </c>
      <c r="G49" s="29">
        <f>'10-φπα'!E49</f>
        <v>39.36</v>
      </c>
      <c r="H49" s="29">
        <f>'14-βιβλΕσ'!Q49</f>
        <v>228</v>
      </c>
      <c r="I49" s="29">
        <f>'14-βιβλΕσ'!P49</f>
        <v>956</v>
      </c>
      <c r="J49" s="29"/>
      <c r="K49" s="29">
        <f t="shared" si="0"/>
        <v>1387.3600000000001</v>
      </c>
      <c r="L49" s="106"/>
      <c r="M49" s="29"/>
      <c r="N49" s="29"/>
      <c r="O49" s="29">
        <f t="shared" si="2"/>
        <v>267.36</v>
      </c>
      <c r="P49" s="38"/>
      <c r="Q49" s="29">
        <f t="shared" si="3"/>
        <v>1120</v>
      </c>
      <c r="R49" s="38"/>
      <c r="S49" s="29">
        <f>'1-συμβολαια'!L49+G49+H49+I49+F49</f>
        <v>1387.3600000000001</v>
      </c>
      <c r="T49" s="29">
        <f>'1-συμβολαια'!M49+'11-χαρτόσ'!D49+'11-χαρτόσ'!E49</f>
        <v>0</v>
      </c>
      <c r="U49" s="29">
        <f t="shared" si="5"/>
        <v>1387.3600000000001</v>
      </c>
      <c r="V49" s="31"/>
      <c r="W49" s="109">
        <f t="shared" si="4"/>
        <v>0</v>
      </c>
      <c r="X49" s="111"/>
      <c r="Y49" s="26"/>
      <c r="Z49" s="26"/>
      <c r="AA49" s="26"/>
      <c r="AB49" s="26"/>
      <c r="AC49" s="26"/>
      <c r="AD49" s="26"/>
      <c r="AE49" s="26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</row>
    <row r="50" spans="1:87">
      <c r="A50" s="46">
        <f>'1-συμβολαια'!A50</f>
        <v>0</v>
      </c>
      <c r="B50" s="125">
        <f>'1-συμβολαια'!B50</f>
        <v>0</v>
      </c>
      <c r="C50" s="143">
        <f>'1-συμβολαια'!C50</f>
        <v>0</v>
      </c>
      <c r="D50" s="21">
        <f>'4-πολλυπρ'!D50</f>
        <v>0</v>
      </c>
      <c r="E50" s="21">
        <f>'4-πολλυπρ'!I50</f>
        <v>0</v>
      </c>
      <c r="F50" s="29">
        <f>'11-χαρτόσ'!H50</f>
        <v>0</v>
      </c>
      <c r="G50" s="29">
        <f>'10-φπα'!E50</f>
        <v>39.36</v>
      </c>
      <c r="H50" s="29">
        <f>'14-βιβλΕσ'!Q50</f>
        <v>-16.8</v>
      </c>
      <c r="I50" s="29">
        <f>'14-βιβλΕσ'!P50</f>
        <v>956</v>
      </c>
      <c r="J50" s="29"/>
      <c r="K50" s="29">
        <f t="shared" si="0"/>
        <v>1142.56</v>
      </c>
      <c r="L50" s="106"/>
      <c r="M50" s="29"/>
      <c r="N50" s="29"/>
      <c r="O50" s="29">
        <f t="shared" si="2"/>
        <v>22.56</v>
      </c>
      <c r="P50" s="38"/>
      <c r="Q50" s="29">
        <f t="shared" si="3"/>
        <v>1120</v>
      </c>
      <c r="R50" s="38"/>
      <c r="S50" s="29">
        <f>'1-συμβολαια'!L50+G50+H50+I50+F50</f>
        <v>1142.56</v>
      </c>
      <c r="T50" s="29">
        <f>'1-συμβολαια'!M50+'11-χαρτόσ'!D50+'11-χαρτόσ'!E50</f>
        <v>0</v>
      </c>
      <c r="U50" s="29">
        <f t="shared" si="5"/>
        <v>1142.56</v>
      </c>
      <c r="V50" s="31"/>
      <c r="W50" s="109">
        <f t="shared" si="4"/>
        <v>0</v>
      </c>
      <c r="X50" s="111"/>
      <c r="Y50" s="26"/>
      <c r="Z50" s="26"/>
      <c r="AA50" s="26"/>
      <c r="AB50" s="26"/>
      <c r="AC50" s="26"/>
      <c r="AD50" s="26"/>
      <c r="AE50" s="26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</row>
    <row r="51" spans="1:87">
      <c r="A51" s="46">
        <f>'1-συμβολαια'!A51</f>
        <v>0</v>
      </c>
      <c r="B51" s="125">
        <f>'1-συμβολαια'!B51</f>
        <v>0</v>
      </c>
      <c r="C51" s="143">
        <f>'1-συμβολαια'!C51</f>
        <v>0</v>
      </c>
      <c r="D51" s="21">
        <f>'4-πολλυπρ'!D51</f>
        <v>0</v>
      </c>
      <c r="E51" s="21">
        <f>'4-πολλυπρ'!I51</f>
        <v>0</v>
      </c>
      <c r="F51" s="29">
        <f>'11-χαρτόσ'!H51</f>
        <v>0</v>
      </c>
      <c r="G51" s="29">
        <f>'10-φπα'!E51</f>
        <v>39.36</v>
      </c>
      <c r="H51" s="29">
        <f>'14-βιβλΕσ'!Q51</f>
        <v>229.44</v>
      </c>
      <c r="I51" s="29">
        <f>'14-βιβλΕσ'!P51</f>
        <v>956</v>
      </c>
      <c r="J51" s="29"/>
      <c r="K51" s="29">
        <f t="shared" si="0"/>
        <v>1388.8</v>
      </c>
      <c r="L51" s="106"/>
      <c r="M51" s="29"/>
      <c r="N51" s="29"/>
      <c r="O51" s="29">
        <f t="shared" si="2"/>
        <v>268.8</v>
      </c>
      <c r="P51" s="38"/>
      <c r="Q51" s="29">
        <f t="shared" si="3"/>
        <v>1120</v>
      </c>
      <c r="R51" s="38"/>
      <c r="S51" s="29">
        <f>'1-συμβολαια'!L51+G51+H51+I51+F51</f>
        <v>1388.8</v>
      </c>
      <c r="T51" s="29">
        <f>'1-συμβολαια'!M51+'11-χαρτόσ'!D51+'11-χαρτόσ'!E51</f>
        <v>0</v>
      </c>
      <c r="U51" s="29">
        <f t="shared" si="5"/>
        <v>1388.8</v>
      </c>
      <c r="V51" s="31"/>
      <c r="W51" s="109">
        <f t="shared" si="4"/>
        <v>0</v>
      </c>
      <c r="X51" s="111"/>
      <c r="Y51" s="26"/>
      <c r="Z51" s="26"/>
      <c r="AA51" s="26"/>
      <c r="AB51" s="26"/>
      <c r="AC51" s="26"/>
      <c r="AD51" s="26"/>
      <c r="AE51" s="26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</row>
    <row r="52" spans="1:87">
      <c r="A52" s="46">
        <f>'1-συμβολαια'!A52</f>
        <v>0</v>
      </c>
      <c r="B52" s="125">
        <f>'1-συμβολαια'!B52</f>
        <v>0</v>
      </c>
      <c r="C52" s="143">
        <f>'1-συμβολαια'!C52</f>
        <v>0</v>
      </c>
      <c r="D52" s="21">
        <f>'4-πολλυπρ'!D52</f>
        <v>0</v>
      </c>
      <c r="E52" s="21">
        <f>'4-πολλυπρ'!I52</f>
        <v>0</v>
      </c>
      <c r="F52" s="29">
        <f>'11-χαρτόσ'!H52</f>
        <v>0</v>
      </c>
      <c r="G52" s="29">
        <f>'10-φπα'!E52</f>
        <v>39.36</v>
      </c>
      <c r="H52" s="29">
        <f>'14-βιβλΕσ'!Q52</f>
        <v>229.44</v>
      </c>
      <c r="I52" s="29">
        <f>'14-βιβλΕσ'!P52</f>
        <v>956</v>
      </c>
      <c r="J52" s="29"/>
      <c r="K52" s="29">
        <f t="shared" si="0"/>
        <v>1388.8</v>
      </c>
      <c r="L52" s="106"/>
      <c r="M52" s="29"/>
      <c r="N52" s="29"/>
      <c r="O52" s="29">
        <f t="shared" si="2"/>
        <v>268.8</v>
      </c>
      <c r="P52" s="38"/>
      <c r="Q52" s="29">
        <f t="shared" si="3"/>
        <v>1120</v>
      </c>
      <c r="R52" s="38"/>
      <c r="S52" s="29">
        <f>'1-συμβολαια'!L52+G52+H52+I52+F52</f>
        <v>1388.8</v>
      </c>
      <c r="T52" s="29">
        <f>'1-συμβολαια'!M52+'11-χαρτόσ'!D52+'11-χαρτόσ'!E52</f>
        <v>0</v>
      </c>
      <c r="U52" s="29">
        <f t="shared" si="5"/>
        <v>1388.8</v>
      </c>
      <c r="V52" s="31"/>
      <c r="W52" s="109">
        <f t="shared" si="4"/>
        <v>0</v>
      </c>
      <c r="X52" s="111"/>
      <c r="Y52" s="26"/>
      <c r="Z52" s="26"/>
      <c r="AA52" s="26"/>
      <c r="AB52" s="26"/>
      <c r="AC52" s="26"/>
      <c r="AD52" s="26"/>
      <c r="AE52" s="26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</row>
    <row r="53" spans="1:87">
      <c r="A53" s="46">
        <f>'1-συμβολαια'!A53</f>
        <v>0</v>
      </c>
      <c r="B53" s="125">
        <f>'1-συμβολαια'!B53</f>
        <v>0</v>
      </c>
      <c r="C53" s="143">
        <f>'1-συμβολαια'!C53</f>
        <v>0</v>
      </c>
      <c r="D53" s="21">
        <f>'4-πολλυπρ'!D53</f>
        <v>0</v>
      </c>
      <c r="E53" s="21">
        <f>'4-πολλυπρ'!I53</f>
        <v>0</v>
      </c>
      <c r="F53" s="29">
        <f>'11-χαρτόσ'!H53</f>
        <v>0</v>
      </c>
      <c r="G53" s="29">
        <f>'10-φπα'!E53</f>
        <v>39.36</v>
      </c>
      <c r="H53" s="29">
        <f>'14-βιβλΕσ'!Q53</f>
        <v>229.44</v>
      </c>
      <c r="I53" s="29">
        <f>'14-βιβλΕσ'!P53</f>
        <v>956</v>
      </c>
      <c r="J53" s="29"/>
      <c r="K53" s="29">
        <f t="shared" si="0"/>
        <v>1388.8</v>
      </c>
      <c r="L53" s="106"/>
      <c r="M53" s="29"/>
      <c r="N53" s="29"/>
      <c r="O53" s="29">
        <f t="shared" si="2"/>
        <v>268.8</v>
      </c>
      <c r="P53" s="38"/>
      <c r="Q53" s="29">
        <f t="shared" si="3"/>
        <v>1120</v>
      </c>
      <c r="R53" s="38"/>
      <c r="S53" s="29">
        <f>'1-συμβολαια'!L53+G53+H53+I53+F53</f>
        <v>1388.8</v>
      </c>
      <c r="T53" s="29">
        <f>'1-συμβολαια'!M53+'11-χαρτόσ'!D53+'11-χαρτόσ'!E53</f>
        <v>0</v>
      </c>
      <c r="U53" s="29">
        <f t="shared" si="5"/>
        <v>1388.8</v>
      </c>
      <c r="V53" s="31"/>
      <c r="W53" s="109">
        <f t="shared" si="4"/>
        <v>0</v>
      </c>
      <c r="X53" s="111"/>
      <c r="Y53" s="26"/>
      <c r="Z53" s="26"/>
      <c r="AA53" s="26"/>
      <c r="AB53" s="26"/>
      <c r="AC53" s="26"/>
      <c r="AD53" s="26"/>
      <c r="AE53" s="26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</row>
    <row r="54" spans="1:87">
      <c r="A54" s="46">
        <f>'1-συμβολαια'!A54</f>
        <v>0</v>
      </c>
      <c r="B54" s="125">
        <f>'1-συμβολαια'!B54</f>
        <v>0</v>
      </c>
      <c r="C54" s="143">
        <f>'1-συμβολαια'!C54</f>
        <v>0</v>
      </c>
      <c r="D54" s="21">
        <f>'4-πολλυπρ'!D54</f>
        <v>0</v>
      </c>
      <c r="E54" s="21">
        <f>'4-πολλυπρ'!I54</f>
        <v>0</v>
      </c>
      <c r="F54" s="29">
        <f>'11-χαρτόσ'!H54</f>
        <v>0</v>
      </c>
      <c r="G54" s="29">
        <f>'10-φπα'!E54</f>
        <v>39.36</v>
      </c>
      <c r="H54" s="29">
        <f>'14-βιβλΕσ'!Q54</f>
        <v>229.44</v>
      </c>
      <c r="I54" s="29">
        <f>'14-βιβλΕσ'!P54</f>
        <v>956</v>
      </c>
      <c r="J54" s="29"/>
      <c r="K54" s="29">
        <f t="shared" si="0"/>
        <v>1388.8</v>
      </c>
      <c r="L54" s="106"/>
      <c r="M54" s="29"/>
      <c r="N54" s="29"/>
      <c r="O54" s="29">
        <f t="shared" si="2"/>
        <v>268.8</v>
      </c>
      <c r="P54" s="38"/>
      <c r="Q54" s="29">
        <f t="shared" si="3"/>
        <v>1120</v>
      </c>
      <c r="R54" s="38"/>
      <c r="S54" s="29">
        <f>'1-συμβολαια'!L54+G54+H54+I54+F54</f>
        <v>1388.8</v>
      </c>
      <c r="T54" s="29">
        <f>'1-συμβολαια'!M54+'11-χαρτόσ'!D54+'11-χαρτόσ'!E54</f>
        <v>0</v>
      </c>
      <c r="U54" s="29">
        <f t="shared" si="5"/>
        <v>1388.8</v>
      </c>
      <c r="V54" s="31"/>
      <c r="W54" s="109">
        <f t="shared" si="4"/>
        <v>0</v>
      </c>
      <c r="X54" s="111"/>
      <c r="Y54" s="26"/>
      <c r="Z54" s="26"/>
      <c r="AA54" s="26"/>
      <c r="AB54" s="26"/>
      <c r="AC54" s="26"/>
      <c r="AD54" s="26"/>
      <c r="AE54" s="26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</row>
    <row r="55" spans="1:87">
      <c r="A55" s="46">
        <f>'1-συμβολαια'!A55</f>
        <v>0</v>
      </c>
      <c r="B55" s="125">
        <f>'1-συμβολαια'!B55</f>
        <v>0</v>
      </c>
      <c r="C55" s="143">
        <f>'1-συμβολαια'!C55</f>
        <v>0</v>
      </c>
      <c r="D55" s="21">
        <f>'4-πολλυπρ'!D55</f>
        <v>0</v>
      </c>
      <c r="E55" s="21">
        <f>'4-πολλυπρ'!I55</f>
        <v>0</v>
      </c>
      <c r="F55" s="29">
        <f>'11-χαρτόσ'!H55</f>
        <v>0</v>
      </c>
      <c r="G55" s="29">
        <f>'10-φπα'!E55</f>
        <v>39.36</v>
      </c>
      <c r="H55" s="29">
        <f>'14-βιβλΕσ'!Q55</f>
        <v>229.44</v>
      </c>
      <c r="I55" s="29">
        <f>'14-βιβλΕσ'!P55</f>
        <v>956</v>
      </c>
      <c r="J55" s="29"/>
      <c r="K55" s="29">
        <f t="shared" si="0"/>
        <v>1388.8</v>
      </c>
      <c r="L55" s="106"/>
      <c r="M55" s="29"/>
      <c r="N55" s="29"/>
      <c r="O55" s="29">
        <f t="shared" si="2"/>
        <v>268.8</v>
      </c>
      <c r="P55" s="38"/>
      <c r="Q55" s="29">
        <f t="shared" si="3"/>
        <v>1120</v>
      </c>
      <c r="R55" s="38"/>
      <c r="S55" s="29">
        <f>'1-συμβολαια'!L55+G55+H55+I55+F55</f>
        <v>1388.8</v>
      </c>
      <c r="T55" s="29">
        <f>'1-συμβολαια'!M55+'11-χαρτόσ'!D55+'11-χαρτόσ'!E55</f>
        <v>0</v>
      </c>
      <c r="U55" s="29">
        <f t="shared" si="5"/>
        <v>1388.8</v>
      </c>
      <c r="V55" s="31"/>
      <c r="W55" s="109">
        <f t="shared" si="4"/>
        <v>0</v>
      </c>
      <c r="X55" s="111"/>
      <c r="Y55" s="26"/>
      <c r="Z55" s="26"/>
      <c r="AA55" s="26"/>
      <c r="AB55" s="26"/>
      <c r="AC55" s="26"/>
      <c r="AD55" s="26"/>
      <c r="AE55" s="26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</row>
    <row r="56" spans="1:87">
      <c r="A56" s="46">
        <f>'1-συμβολαια'!A56</f>
        <v>0</v>
      </c>
      <c r="B56" s="125">
        <f>'1-συμβολαια'!B56</f>
        <v>0</v>
      </c>
      <c r="C56" s="143">
        <f>'1-συμβολαια'!C56</f>
        <v>0</v>
      </c>
      <c r="D56" s="21">
        <f>'4-πολλυπρ'!D56</f>
        <v>0</v>
      </c>
      <c r="E56" s="21">
        <f>'4-πολλυπρ'!I56</f>
        <v>0</v>
      </c>
      <c r="F56" s="29">
        <f>'11-χαρτόσ'!H56</f>
        <v>0</v>
      </c>
      <c r="G56" s="29">
        <f>'10-φπα'!E56</f>
        <v>39.36</v>
      </c>
      <c r="H56" s="29">
        <f>'14-βιβλΕσ'!Q56</f>
        <v>229.44</v>
      </c>
      <c r="I56" s="29">
        <f>'14-βιβλΕσ'!P56</f>
        <v>956</v>
      </c>
      <c r="J56" s="29"/>
      <c r="K56" s="29">
        <f t="shared" si="0"/>
        <v>1388.8</v>
      </c>
      <c r="L56" s="106"/>
      <c r="M56" s="29"/>
      <c r="N56" s="29"/>
      <c r="O56" s="29">
        <f t="shared" si="2"/>
        <v>268.8</v>
      </c>
      <c r="P56" s="38"/>
      <c r="Q56" s="29">
        <f t="shared" si="3"/>
        <v>1120</v>
      </c>
      <c r="R56" s="38"/>
      <c r="S56" s="29">
        <f>'1-συμβολαια'!L56+G56+H56+I56+F56</f>
        <v>1388.8</v>
      </c>
      <c r="T56" s="29">
        <f>'1-συμβολαια'!M56+'11-χαρτόσ'!D56+'11-χαρτόσ'!E56</f>
        <v>0</v>
      </c>
      <c r="U56" s="29">
        <f t="shared" si="5"/>
        <v>1388.8</v>
      </c>
      <c r="V56" s="31"/>
      <c r="W56" s="109">
        <f t="shared" si="4"/>
        <v>0</v>
      </c>
      <c r="X56" s="111"/>
      <c r="Y56" s="26"/>
      <c r="Z56" s="26"/>
      <c r="AA56" s="26"/>
      <c r="AB56" s="26"/>
      <c r="AC56" s="26"/>
      <c r="AD56" s="26"/>
      <c r="AE56" s="26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</row>
    <row r="57" spans="1:87">
      <c r="A57" s="46">
        <f>'1-συμβολαια'!A57</f>
        <v>0</v>
      </c>
      <c r="B57" s="125">
        <f>'1-συμβολαια'!B57</f>
        <v>0</v>
      </c>
      <c r="C57" s="143">
        <f>'1-συμβολαια'!C57</f>
        <v>0</v>
      </c>
      <c r="D57" s="21">
        <f>'4-πολλυπρ'!D57</f>
        <v>0</v>
      </c>
      <c r="E57" s="21">
        <f>'4-πολλυπρ'!I57</f>
        <v>0</v>
      </c>
      <c r="F57" s="29">
        <f>'11-χαρτόσ'!H57</f>
        <v>0</v>
      </c>
      <c r="G57" s="29">
        <f>'10-φπα'!E57</f>
        <v>39.36</v>
      </c>
      <c r="H57" s="29">
        <f>'14-βιβλΕσ'!Q57</f>
        <v>229.44</v>
      </c>
      <c r="I57" s="29">
        <f>'14-βιβλΕσ'!P57</f>
        <v>956</v>
      </c>
      <c r="J57" s="29"/>
      <c r="K57" s="29">
        <f t="shared" si="0"/>
        <v>1388.8</v>
      </c>
      <c r="L57" s="106"/>
      <c r="M57" s="29"/>
      <c r="N57" s="29"/>
      <c r="O57" s="29">
        <f t="shared" si="2"/>
        <v>268.8</v>
      </c>
      <c r="P57" s="38"/>
      <c r="Q57" s="29">
        <f t="shared" si="3"/>
        <v>1120</v>
      </c>
      <c r="R57" s="38"/>
      <c r="S57" s="29">
        <f>'1-συμβολαια'!L57+G57+H57+I57+F57</f>
        <v>1388.8</v>
      </c>
      <c r="T57" s="29">
        <f>'1-συμβολαια'!M57+'11-χαρτόσ'!D57+'11-χαρτόσ'!E57</f>
        <v>0</v>
      </c>
      <c r="U57" s="29">
        <f t="shared" si="5"/>
        <v>1388.8</v>
      </c>
      <c r="V57" s="31"/>
      <c r="W57" s="109">
        <f t="shared" si="4"/>
        <v>0</v>
      </c>
      <c r="X57" s="111"/>
      <c r="Y57" s="26"/>
      <c r="Z57" s="26"/>
      <c r="AA57" s="26"/>
      <c r="AB57" s="26"/>
      <c r="AC57" s="26"/>
      <c r="AD57" s="26"/>
      <c r="AE57" s="26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</row>
    <row r="58" spans="1:87">
      <c r="A58" s="46">
        <f>'1-συμβολαια'!A58</f>
        <v>0</v>
      </c>
      <c r="B58" s="125">
        <f>'1-συμβολαια'!B58</f>
        <v>0</v>
      </c>
      <c r="C58" s="143">
        <f>'1-συμβολαια'!C58</f>
        <v>0</v>
      </c>
      <c r="D58" s="21">
        <f>'4-πολλυπρ'!D58</f>
        <v>0</v>
      </c>
      <c r="E58" s="21">
        <f>'4-πολλυπρ'!I58</f>
        <v>0</v>
      </c>
      <c r="F58" s="29">
        <f>'11-χαρτόσ'!H58</f>
        <v>0</v>
      </c>
      <c r="G58" s="29">
        <f>'10-φπα'!E58</f>
        <v>39.36</v>
      </c>
      <c r="H58" s="29">
        <f>'14-βιβλΕσ'!Q58</f>
        <v>229.44</v>
      </c>
      <c r="I58" s="29">
        <f>'14-βιβλΕσ'!P58</f>
        <v>956</v>
      </c>
      <c r="J58" s="29"/>
      <c r="K58" s="29">
        <f t="shared" si="0"/>
        <v>1388.8</v>
      </c>
      <c r="L58" s="106"/>
      <c r="M58" s="29"/>
      <c r="N58" s="29"/>
      <c r="O58" s="29">
        <f t="shared" si="2"/>
        <v>268.8</v>
      </c>
      <c r="P58" s="38"/>
      <c r="Q58" s="29">
        <f t="shared" si="3"/>
        <v>1120</v>
      </c>
      <c r="R58" s="38"/>
      <c r="S58" s="29">
        <f>'1-συμβολαια'!L58+G58+H58+I58+F58</f>
        <v>1388.8</v>
      </c>
      <c r="T58" s="29">
        <f>'1-συμβολαια'!M58+'11-χαρτόσ'!D58+'11-χαρτόσ'!E58</f>
        <v>0</v>
      </c>
      <c r="U58" s="29">
        <f t="shared" si="5"/>
        <v>1388.8</v>
      </c>
      <c r="V58" s="31"/>
      <c r="W58" s="109">
        <f t="shared" si="4"/>
        <v>0</v>
      </c>
      <c r="X58" s="111"/>
      <c r="Y58" s="26"/>
      <c r="Z58" s="26"/>
      <c r="AA58" s="26"/>
      <c r="AB58" s="26"/>
      <c r="AC58" s="26"/>
      <c r="AD58" s="26"/>
      <c r="AE58" s="26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</row>
    <row r="59" spans="1:87">
      <c r="A59" s="46">
        <f>'1-συμβολαια'!A59</f>
        <v>0</v>
      </c>
      <c r="B59" s="125">
        <f>'1-συμβολαια'!B59</f>
        <v>0</v>
      </c>
      <c r="C59" s="143">
        <f>'1-συμβολαια'!C59</f>
        <v>0</v>
      </c>
      <c r="D59" s="21">
        <f>'4-πολλυπρ'!D59</f>
        <v>0</v>
      </c>
      <c r="E59" s="21">
        <f>'4-πολλυπρ'!I59</f>
        <v>0</v>
      </c>
      <c r="F59" s="29">
        <f>'11-χαρτόσ'!H59</f>
        <v>0</v>
      </c>
      <c r="G59" s="29">
        <f>'10-φπα'!E59</f>
        <v>39.36</v>
      </c>
      <c r="H59" s="29">
        <f>'14-βιβλΕσ'!Q59</f>
        <v>229.44</v>
      </c>
      <c r="I59" s="29">
        <f>'14-βιβλΕσ'!P59</f>
        <v>956</v>
      </c>
      <c r="J59" s="29"/>
      <c r="K59" s="29">
        <f t="shared" si="0"/>
        <v>1388.8</v>
      </c>
      <c r="L59" s="106"/>
      <c r="M59" s="29"/>
      <c r="N59" s="29"/>
      <c r="O59" s="29">
        <f t="shared" si="2"/>
        <v>268.8</v>
      </c>
      <c r="P59" s="38"/>
      <c r="Q59" s="29">
        <f t="shared" si="3"/>
        <v>1120</v>
      </c>
      <c r="R59" s="38"/>
      <c r="S59" s="29">
        <f>'1-συμβολαια'!L59+G59+H59+I59+F59</f>
        <v>1388.8</v>
      </c>
      <c r="T59" s="29">
        <f>'1-συμβολαια'!M59+'11-χαρτόσ'!D59+'11-χαρτόσ'!E59</f>
        <v>0</v>
      </c>
      <c r="U59" s="29">
        <f t="shared" si="5"/>
        <v>1388.8</v>
      </c>
      <c r="V59" s="31"/>
      <c r="W59" s="109">
        <f t="shared" si="4"/>
        <v>0</v>
      </c>
      <c r="X59" s="111"/>
      <c r="Y59" s="26"/>
      <c r="Z59" s="26"/>
      <c r="AA59" s="26"/>
      <c r="AB59" s="26"/>
      <c r="AC59" s="26"/>
      <c r="AD59" s="26"/>
      <c r="AE59" s="26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</row>
    <row r="60" spans="1:87">
      <c r="A60" s="46">
        <f>'1-συμβολαια'!A60</f>
        <v>0</v>
      </c>
      <c r="B60" s="125">
        <f>'1-συμβολαια'!B60</f>
        <v>0</v>
      </c>
      <c r="C60" s="143">
        <f>'1-συμβολαια'!C60</f>
        <v>0</v>
      </c>
      <c r="D60" s="21">
        <f>'4-πολλυπρ'!D60</f>
        <v>0</v>
      </c>
      <c r="E60" s="21">
        <f>'4-πολλυπρ'!I60</f>
        <v>0</v>
      </c>
      <c r="F60" s="29">
        <f>'11-χαρτόσ'!H60</f>
        <v>0</v>
      </c>
      <c r="G60" s="29">
        <f>'10-φπα'!E60</f>
        <v>39.36</v>
      </c>
      <c r="H60" s="29">
        <f>'14-βιβλΕσ'!Q60</f>
        <v>229.44</v>
      </c>
      <c r="I60" s="29">
        <f>'14-βιβλΕσ'!P60</f>
        <v>956</v>
      </c>
      <c r="J60" s="29"/>
      <c r="K60" s="29">
        <f t="shared" si="0"/>
        <v>1388.8</v>
      </c>
      <c r="L60" s="106"/>
      <c r="M60" s="29"/>
      <c r="N60" s="29"/>
      <c r="O60" s="29">
        <f t="shared" si="2"/>
        <v>268.8</v>
      </c>
      <c r="P60" s="38"/>
      <c r="Q60" s="29">
        <f t="shared" si="3"/>
        <v>1120</v>
      </c>
      <c r="R60" s="38"/>
      <c r="S60" s="29">
        <f>'1-συμβολαια'!L60+G60+H60+I60+F60</f>
        <v>1388.8</v>
      </c>
      <c r="T60" s="29">
        <f>'1-συμβολαια'!M60+'11-χαρτόσ'!D60+'11-χαρτόσ'!E60</f>
        <v>0</v>
      </c>
      <c r="U60" s="29">
        <f t="shared" si="5"/>
        <v>1388.8</v>
      </c>
      <c r="V60" s="31"/>
      <c r="W60" s="109">
        <f t="shared" si="4"/>
        <v>0</v>
      </c>
      <c r="X60" s="111"/>
      <c r="Y60" s="26"/>
      <c r="Z60" s="26"/>
      <c r="AA60" s="26"/>
      <c r="AB60" s="26"/>
      <c r="AC60" s="26"/>
      <c r="AD60" s="26"/>
      <c r="AE60" s="26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</row>
    <row r="61" spans="1:87">
      <c r="A61" s="46">
        <f>'1-συμβολαια'!A61</f>
        <v>0</v>
      </c>
      <c r="B61" s="125">
        <f>'1-συμβολαια'!B61</f>
        <v>0</v>
      </c>
      <c r="C61" s="143">
        <f>'1-συμβολαια'!C61</f>
        <v>0</v>
      </c>
      <c r="D61" s="21">
        <f>'4-πολλυπρ'!D61</f>
        <v>0</v>
      </c>
      <c r="E61" s="21">
        <f>'4-πολλυπρ'!I61</f>
        <v>0</v>
      </c>
      <c r="F61" s="29">
        <f>'11-χαρτόσ'!H61</f>
        <v>0</v>
      </c>
      <c r="G61" s="29">
        <f>'10-φπα'!E61</f>
        <v>39.36</v>
      </c>
      <c r="H61" s="29">
        <f>'14-βιβλΕσ'!Q61</f>
        <v>229.44</v>
      </c>
      <c r="I61" s="29">
        <f>'14-βιβλΕσ'!P61</f>
        <v>956</v>
      </c>
      <c r="J61" s="29"/>
      <c r="K61" s="29">
        <f t="shared" si="0"/>
        <v>1388.8</v>
      </c>
      <c r="L61" s="106"/>
      <c r="M61" s="29"/>
      <c r="N61" s="29"/>
      <c r="O61" s="29">
        <f t="shared" si="2"/>
        <v>268.8</v>
      </c>
      <c r="P61" s="38"/>
      <c r="Q61" s="29">
        <f t="shared" si="3"/>
        <v>1120</v>
      </c>
      <c r="R61" s="38"/>
      <c r="S61" s="29">
        <f>'1-συμβολαια'!L61+G61+H61+I61+F61</f>
        <v>1388.8</v>
      </c>
      <c r="T61" s="29">
        <f>'1-συμβολαια'!M61+'11-χαρτόσ'!D61+'11-χαρτόσ'!E61</f>
        <v>0</v>
      </c>
      <c r="U61" s="29">
        <f t="shared" si="5"/>
        <v>1388.8</v>
      </c>
      <c r="V61" s="31"/>
      <c r="W61" s="109">
        <f t="shared" si="4"/>
        <v>0</v>
      </c>
      <c r="X61" s="111"/>
      <c r="Y61" s="26"/>
      <c r="Z61" s="26"/>
      <c r="AA61" s="26"/>
      <c r="AB61" s="26"/>
      <c r="AC61" s="26"/>
      <c r="AD61" s="26"/>
      <c r="AE61" s="26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</row>
    <row r="62" spans="1:87">
      <c r="A62" s="46">
        <f>'1-συμβολαια'!A62</f>
        <v>0</v>
      </c>
      <c r="B62" s="125">
        <f>'1-συμβολαια'!B62</f>
        <v>0</v>
      </c>
      <c r="C62" s="143">
        <f>'1-συμβολαια'!C62</f>
        <v>0</v>
      </c>
      <c r="D62" s="21">
        <f>'4-πολλυπρ'!D62</f>
        <v>0</v>
      </c>
      <c r="E62" s="21">
        <f>'4-πολλυπρ'!I62</f>
        <v>0</v>
      </c>
      <c r="F62" s="29">
        <f>'11-χαρτόσ'!H62</f>
        <v>0</v>
      </c>
      <c r="G62" s="29">
        <f>'10-φπα'!E62</f>
        <v>39.36</v>
      </c>
      <c r="H62" s="29">
        <f>'14-βιβλΕσ'!Q62</f>
        <v>229.44</v>
      </c>
      <c r="I62" s="29">
        <f>'14-βιβλΕσ'!P62</f>
        <v>956</v>
      </c>
      <c r="J62" s="29"/>
      <c r="K62" s="29">
        <f t="shared" si="0"/>
        <v>1388.8</v>
      </c>
      <c r="L62" s="106"/>
      <c r="M62" s="29"/>
      <c r="N62" s="29"/>
      <c r="O62" s="29">
        <f t="shared" si="2"/>
        <v>268.8</v>
      </c>
      <c r="P62" s="38"/>
      <c r="Q62" s="29">
        <f t="shared" si="3"/>
        <v>1120</v>
      </c>
      <c r="R62" s="38"/>
      <c r="S62" s="29">
        <f>'1-συμβολαια'!L62+G62+H62+I62+F62</f>
        <v>1388.8</v>
      </c>
      <c r="T62" s="29">
        <f>'1-συμβολαια'!M62+'11-χαρτόσ'!D62+'11-χαρτόσ'!E62</f>
        <v>0</v>
      </c>
      <c r="U62" s="29">
        <f t="shared" si="5"/>
        <v>1388.8</v>
      </c>
      <c r="V62" s="31"/>
      <c r="W62" s="109">
        <f t="shared" si="4"/>
        <v>0</v>
      </c>
      <c r="X62" s="111"/>
      <c r="Y62" s="26"/>
      <c r="Z62" s="26"/>
      <c r="AA62" s="26"/>
      <c r="AB62" s="26"/>
      <c r="AC62" s="26"/>
      <c r="AD62" s="26"/>
      <c r="AE62" s="26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</row>
    <row r="63" spans="1:87">
      <c r="A63" s="46">
        <f>'1-συμβολαια'!A63</f>
        <v>0</v>
      </c>
      <c r="B63" s="125">
        <f>'1-συμβολαια'!B63</f>
        <v>0</v>
      </c>
      <c r="C63" s="143">
        <f>'1-συμβολαια'!C63</f>
        <v>0</v>
      </c>
      <c r="D63" s="21">
        <f>'4-πολλυπρ'!D63</f>
        <v>0</v>
      </c>
      <c r="E63" s="21">
        <f>'4-πολλυπρ'!I63</f>
        <v>0</v>
      </c>
      <c r="F63" s="29">
        <f>'11-χαρτόσ'!H63</f>
        <v>0</v>
      </c>
      <c r="G63" s="29">
        <f>'10-φπα'!E63</f>
        <v>39.36</v>
      </c>
      <c r="H63" s="29">
        <f>'14-βιβλΕσ'!Q63</f>
        <v>229.44</v>
      </c>
      <c r="I63" s="29">
        <f>'14-βιβλΕσ'!P63</f>
        <v>956</v>
      </c>
      <c r="J63" s="29"/>
      <c r="K63" s="29">
        <f t="shared" si="0"/>
        <v>1388.8</v>
      </c>
      <c r="L63" s="106"/>
      <c r="M63" s="29"/>
      <c r="N63" s="29"/>
      <c r="O63" s="29">
        <f t="shared" si="2"/>
        <v>268.8</v>
      </c>
      <c r="P63" s="38"/>
      <c r="Q63" s="29">
        <f t="shared" si="3"/>
        <v>1120</v>
      </c>
      <c r="R63" s="38"/>
      <c r="S63" s="29">
        <f>'1-συμβολαια'!L63+G63+H63+I63+F63</f>
        <v>1388.8</v>
      </c>
      <c r="T63" s="29">
        <f>'1-συμβολαια'!M63+'11-χαρτόσ'!D63+'11-χαρτόσ'!E63</f>
        <v>0</v>
      </c>
      <c r="U63" s="29">
        <f t="shared" si="5"/>
        <v>1388.8</v>
      </c>
      <c r="V63" s="31"/>
      <c r="W63" s="109">
        <f t="shared" si="4"/>
        <v>0</v>
      </c>
      <c r="X63" s="111"/>
      <c r="Y63" s="26"/>
      <c r="Z63" s="26"/>
      <c r="AA63" s="26"/>
      <c r="AB63" s="26"/>
      <c r="AC63" s="26"/>
      <c r="AD63" s="26"/>
      <c r="AE63" s="26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</row>
    <row r="64" spans="1:87">
      <c r="A64" s="46">
        <f>'1-συμβολαια'!A64</f>
        <v>0</v>
      </c>
      <c r="B64" s="125">
        <f>'1-συμβολαια'!B64</f>
        <v>0</v>
      </c>
      <c r="C64" s="143">
        <f>'1-συμβολαια'!C64</f>
        <v>0</v>
      </c>
      <c r="D64" s="21">
        <f>'4-πολλυπρ'!D64</f>
        <v>0</v>
      </c>
      <c r="E64" s="21">
        <f>'4-πολλυπρ'!I64</f>
        <v>0</v>
      </c>
      <c r="F64" s="29">
        <f>'11-χαρτόσ'!H64</f>
        <v>0</v>
      </c>
      <c r="G64" s="29">
        <f>'10-φπα'!E64</f>
        <v>39.36</v>
      </c>
      <c r="H64" s="29">
        <f>'14-βιβλΕσ'!Q64</f>
        <v>229.44</v>
      </c>
      <c r="I64" s="29">
        <f>'14-βιβλΕσ'!P64</f>
        <v>956</v>
      </c>
      <c r="J64" s="29"/>
      <c r="K64" s="29">
        <f t="shared" si="0"/>
        <v>1388.8</v>
      </c>
      <c r="L64" s="106"/>
      <c r="M64" s="29"/>
      <c r="N64" s="29"/>
      <c r="O64" s="29">
        <f t="shared" si="2"/>
        <v>268.8</v>
      </c>
      <c r="P64" s="38"/>
      <c r="Q64" s="29">
        <f t="shared" si="3"/>
        <v>1120</v>
      </c>
      <c r="R64" s="38"/>
      <c r="S64" s="29">
        <f>'1-συμβολαια'!L64+G64+H64+I64+F64</f>
        <v>1388.8</v>
      </c>
      <c r="T64" s="29">
        <f>'1-συμβολαια'!M64+'11-χαρτόσ'!D64+'11-χαρτόσ'!E64</f>
        <v>0</v>
      </c>
      <c r="U64" s="29">
        <f t="shared" si="5"/>
        <v>1388.8</v>
      </c>
      <c r="V64" s="31"/>
      <c r="W64" s="109">
        <f t="shared" si="4"/>
        <v>0</v>
      </c>
      <c r="X64" s="111"/>
      <c r="Y64" s="26"/>
      <c r="Z64" s="26"/>
      <c r="AA64" s="26"/>
      <c r="AB64" s="26"/>
      <c r="AC64" s="26"/>
      <c r="AD64" s="26"/>
      <c r="AE64" s="26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</row>
    <row r="65" spans="1:87">
      <c r="A65" s="46">
        <f>'1-συμβολαια'!A65</f>
        <v>0</v>
      </c>
      <c r="B65" s="125">
        <f>'1-συμβολαια'!B65</f>
        <v>0</v>
      </c>
      <c r="C65" s="143">
        <f>'1-συμβολαια'!C65</f>
        <v>0</v>
      </c>
      <c r="D65" s="21">
        <f>'4-πολλυπρ'!D65</f>
        <v>0</v>
      </c>
      <c r="E65" s="21">
        <f>'4-πολλυπρ'!I65</f>
        <v>0</v>
      </c>
      <c r="F65" s="29">
        <f>'11-χαρτόσ'!H65</f>
        <v>0</v>
      </c>
      <c r="G65" s="29">
        <f>'10-φπα'!E65</f>
        <v>39.36</v>
      </c>
      <c r="H65" s="29">
        <f>'14-βιβλΕσ'!Q65</f>
        <v>229.44</v>
      </c>
      <c r="I65" s="29">
        <f>'14-βιβλΕσ'!P65</f>
        <v>956</v>
      </c>
      <c r="J65" s="29"/>
      <c r="K65" s="29">
        <f t="shared" si="0"/>
        <v>1388.8</v>
      </c>
      <c r="L65" s="106"/>
      <c r="M65" s="29"/>
      <c r="N65" s="29"/>
      <c r="O65" s="29">
        <f t="shared" si="2"/>
        <v>268.8</v>
      </c>
      <c r="P65" s="38"/>
      <c r="Q65" s="29">
        <f t="shared" si="3"/>
        <v>1120</v>
      </c>
      <c r="R65" s="38"/>
      <c r="S65" s="29">
        <f>'1-συμβολαια'!L65+G65+H65+I65+F65</f>
        <v>1388.8</v>
      </c>
      <c r="T65" s="29">
        <f>'1-συμβολαια'!M65+'11-χαρτόσ'!D65+'11-χαρτόσ'!E65</f>
        <v>0</v>
      </c>
      <c r="U65" s="29">
        <f t="shared" si="5"/>
        <v>1388.8</v>
      </c>
      <c r="V65" s="31"/>
      <c r="W65" s="109">
        <f t="shared" si="4"/>
        <v>0</v>
      </c>
      <c r="X65" s="111"/>
      <c r="Y65" s="26"/>
      <c r="Z65" s="26"/>
      <c r="AA65" s="26"/>
      <c r="AB65" s="26"/>
      <c r="AC65" s="26"/>
      <c r="AD65" s="26"/>
      <c r="AE65" s="26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</row>
    <row r="66" spans="1:87">
      <c r="A66" s="46">
        <f>'1-συμβολαια'!A66</f>
        <v>0</v>
      </c>
      <c r="B66" s="125">
        <f>'1-συμβολαια'!B66</f>
        <v>0</v>
      </c>
      <c r="C66" s="143">
        <f>'1-συμβολαια'!C66</f>
        <v>0</v>
      </c>
      <c r="D66" s="21">
        <f>'4-πολλυπρ'!D66</f>
        <v>0</v>
      </c>
      <c r="E66" s="21">
        <f>'4-πολλυπρ'!I66</f>
        <v>0</v>
      </c>
      <c r="F66" s="29">
        <f>'11-χαρτόσ'!H66</f>
        <v>0</v>
      </c>
      <c r="G66" s="29">
        <f>'10-φπα'!E66</f>
        <v>39.36</v>
      </c>
      <c r="H66" s="29">
        <f>'14-βιβλΕσ'!Q66</f>
        <v>229.44</v>
      </c>
      <c r="I66" s="29">
        <f>'14-βιβλΕσ'!P66</f>
        <v>956</v>
      </c>
      <c r="J66" s="29"/>
      <c r="K66" s="29">
        <f t="shared" si="0"/>
        <v>1388.8</v>
      </c>
      <c r="L66" s="106"/>
      <c r="M66" s="29"/>
      <c r="N66" s="29"/>
      <c r="O66" s="29">
        <f t="shared" si="2"/>
        <v>268.8</v>
      </c>
      <c r="P66" s="38"/>
      <c r="Q66" s="29">
        <f t="shared" si="3"/>
        <v>1120</v>
      </c>
      <c r="R66" s="38"/>
      <c r="S66" s="29">
        <f>'1-συμβολαια'!L66+G66+H66+I66+F66</f>
        <v>1388.8</v>
      </c>
      <c r="T66" s="29">
        <f>'1-συμβολαια'!M66+'11-χαρτόσ'!D66+'11-χαρτόσ'!E66</f>
        <v>0</v>
      </c>
      <c r="U66" s="29">
        <f t="shared" si="5"/>
        <v>1388.8</v>
      </c>
      <c r="V66" s="31"/>
      <c r="W66" s="109">
        <f t="shared" si="4"/>
        <v>0</v>
      </c>
      <c r="X66" s="111"/>
      <c r="Y66" s="26"/>
      <c r="Z66" s="26"/>
      <c r="AA66" s="26"/>
      <c r="AB66" s="26"/>
      <c r="AC66" s="26"/>
      <c r="AD66" s="26"/>
      <c r="AE66" s="26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</row>
    <row r="67" spans="1:87">
      <c r="A67" s="46">
        <f>'1-συμβολαια'!A67</f>
        <v>0</v>
      </c>
      <c r="B67" s="125">
        <f>'1-συμβολαια'!B67</f>
        <v>0</v>
      </c>
      <c r="C67" s="143">
        <f>'1-συμβολαια'!C67</f>
        <v>0</v>
      </c>
      <c r="D67" s="21">
        <f>'4-πολλυπρ'!D67</f>
        <v>0</v>
      </c>
      <c r="E67" s="21">
        <f>'4-πολλυπρ'!I67</f>
        <v>0</v>
      </c>
      <c r="F67" s="29">
        <f>'11-χαρτόσ'!H67</f>
        <v>0</v>
      </c>
      <c r="G67" s="29">
        <f>'10-φπα'!E67</f>
        <v>39.36</v>
      </c>
      <c r="H67" s="29">
        <f>'14-βιβλΕσ'!Q67</f>
        <v>229.44</v>
      </c>
      <c r="I67" s="29">
        <f>'14-βιβλΕσ'!P67</f>
        <v>956</v>
      </c>
      <c r="J67" s="29"/>
      <c r="K67" s="29">
        <f t="shared" ref="K67:K130" si="6">U67</f>
        <v>1388.8</v>
      </c>
      <c r="L67" s="106"/>
      <c r="M67" s="29"/>
      <c r="N67" s="29"/>
      <c r="O67" s="29">
        <f t="shared" si="2"/>
        <v>268.8</v>
      </c>
      <c r="P67" s="38"/>
      <c r="Q67" s="29">
        <f t="shared" ref="Q67:Q130" si="7">U67-O67</f>
        <v>1120</v>
      </c>
      <c r="R67" s="38"/>
      <c r="S67" s="29">
        <f>'1-συμβολαια'!L67+G67+H67+I67+F67</f>
        <v>1388.8</v>
      </c>
      <c r="T67" s="29">
        <f>'1-συμβολαια'!M67+'11-χαρτόσ'!D67+'11-χαρτόσ'!E67</f>
        <v>0</v>
      </c>
      <c r="U67" s="29">
        <f t="shared" si="5"/>
        <v>1388.8</v>
      </c>
      <c r="V67" s="31"/>
      <c r="W67" s="109">
        <f t="shared" si="4"/>
        <v>0</v>
      </c>
      <c r="X67" s="111"/>
      <c r="Y67" s="26"/>
      <c r="Z67" s="26"/>
      <c r="AA67" s="26"/>
      <c r="AB67" s="26"/>
      <c r="AC67" s="26"/>
      <c r="AD67" s="26"/>
      <c r="AE67" s="26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</row>
    <row r="68" spans="1:87">
      <c r="A68" s="46">
        <f>'1-συμβολαια'!A68</f>
        <v>0</v>
      </c>
      <c r="B68" s="125">
        <f>'1-συμβολαια'!B68</f>
        <v>0</v>
      </c>
      <c r="C68" s="143">
        <f>'1-συμβολαια'!C68</f>
        <v>0</v>
      </c>
      <c r="D68" s="21">
        <f>'4-πολλυπρ'!D68</f>
        <v>0</v>
      </c>
      <c r="E68" s="21">
        <f>'4-πολλυπρ'!I68</f>
        <v>0</v>
      </c>
      <c r="F68" s="29">
        <f>'11-χαρτόσ'!H68</f>
        <v>0</v>
      </c>
      <c r="G68" s="29">
        <f>'10-φπα'!E68</f>
        <v>39.36</v>
      </c>
      <c r="H68" s="29">
        <f>'14-βιβλΕσ'!Q68</f>
        <v>229.44</v>
      </c>
      <c r="I68" s="29">
        <f>'14-βιβλΕσ'!P68</f>
        <v>956</v>
      </c>
      <c r="J68" s="29"/>
      <c r="K68" s="29">
        <f t="shared" si="6"/>
        <v>1388.8</v>
      </c>
      <c r="L68" s="106"/>
      <c r="M68" s="29"/>
      <c r="N68" s="29"/>
      <c r="O68" s="29">
        <f t="shared" ref="O68:O131" si="8">F68+G68+H68</f>
        <v>268.8</v>
      </c>
      <c r="P68" s="38"/>
      <c r="Q68" s="29">
        <f t="shared" si="7"/>
        <v>1120</v>
      </c>
      <c r="R68" s="38"/>
      <c r="S68" s="29">
        <f>'1-συμβολαια'!L68+G68+H68+I68+F68</f>
        <v>1388.8</v>
      </c>
      <c r="T68" s="29">
        <f>'1-συμβολαια'!M68+'11-χαρτόσ'!D68+'11-χαρτόσ'!E68</f>
        <v>0</v>
      </c>
      <c r="U68" s="29">
        <f t="shared" si="5"/>
        <v>1388.8</v>
      </c>
      <c r="V68" s="31"/>
      <c r="W68" s="109">
        <f t="shared" ref="W68:W131" si="9">J68+N68+P68+R68</f>
        <v>0</v>
      </c>
      <c r="X68" s="111"/>
      <c r="Y68" s="26"/>
      <c r="Z68" s="26"/>
      <c r="AA68" s="26"/>
      <c r="AB68" s="26"/>
      <c r="AC68" s="26"/>
      <c r="AD68" s="26"/>
      <c r="AE68" s="26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</row>
    <row r="69" spans="1:87">
      <c r="A69" s="46">
        <f>'1-συμβολαια'!A69</f>
        <v>0</v>
      </c>
      <c r="B69" s="125">
        <f>'1-συμβολαια'!B69</f>
        <v>0</v>
      </c>
      <c r="C69" s="143">
        <f>'1-συμβολαια'!C69</f>
        <v>0</v>
      </c>
      <c r="D69" s="21">
        <f>'4-πολλυπρ'!D69</f>
        <v>0</v>
      </c>
      <c r="E69" s="21">
        <f>'4-πολλυπρ'!I69</f>
        <v>0</v>
      </c>
      <c r="F69" s="29">
        <f>'11-χαρτόσ'!H69</f>
        <v>0</v>
      </c>
      <c r="G69" s="29">
        <f>'10-φπα'!E69</f>
        <v>39.36</v>
      </c>
      <c r="H69" s="29">
        <f>'14-βιβλΕσ'!Q69</f>
        <v>229.44</v>
      </c>
      <c r="I69" s="29">
        <f>'14-βιβλΕσ'!P69</f>
        <v>956</v>
      </c>
      <c r="J69" s="29"/>
      <c r="K69" s="29">
        <f t="shared" si="6"/>
        <v>1388.8</v>
      </c>
      <c r="L69" s="106"/>
      <c r="M69" s="29"/>
      <c r="N69" s="29"/>
      <c r="O69" s="29">
        <f t="shared" si="8"/>
        <v>268.8</v>
      </c>
      <c r="P69" s="38"/>
      <c r="Q69" s="29">
        <f t="shared" si="7"/>
        <v>1120</v>
      </c>
      <c r="R69" s="38"/>
      <c r="S69" s="29">
        <f>'1-συμβολαια'!L69+G69+H69+I69+F69</f>
        <v>1388.8</v>
      </c>
      <c r="T69" s="29">
        <f>'1-συμβολαια'!M69+'11-χαρτόσ'!D69+'11-χαρτόσ'!E69</f>
        <v>0</v>
      </c>
      <c r="U69" s="29">
        <f t="shared" si="5"/>
        <v>1388.8</v>
      </c>
      <c r="V69" s="31"/>
      <c r="W69" s="109">
        <f t="shared" si="9"/>
        <v>0</v>
      </c>
      <c r="X69" s="111"/>
      <c r="Y69" s="26"/>
      <c r="Z69" s="26"/>
      <c r="AA69" s="26"/>
      <c r="AB69" s="26"/>
      <c r="AC69" s="26"/>
      <c r="AD69" s="26"/>
      <c r="AE69" s="26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</row>
    <row r="70" spans="1:87">
      <c r="A70" s="46">
        <f>'1-συμβολαια'!A70</f>
        <v>0</v>
      </c>
      <c r="B70" s="125">
        <f>'1-συμβολαια'!B70</f>
        <v>0</v>
      </c>
      <c r="C70" s="143">
        <f>'1-συμβολαια'!C70</f>
        <v>0</v>
      </c>
      <c r="D70" s="21">
        <f>'4-πολλυπρ'!D70</f>
        <v>0</v>
      </c>
      <c r="E70" s="21">
        <f>'4-πολλυπρ'!I70</f>
        <v>0</v>
      </c>
      <c r="F70" s="29">
        <f>'11-χαρτόσ'!H70</f>
        <v>0</v>
      </c>
      <c r="G70" s="29">
        <f>'10-φπα'!E70</f>
        <v>39.36</v>
      </c>
      <c r="H70" s="29">
        <f>'14-βιβλΕσ'!Q70</f>
        <v>229.44</v>
      </c>
      <c r="I70" s="29">
        <f>'14-βιβλΕσ'!P70</f>
        <v>956</v>
      </c>
      <c r="J70" s="29"/>
      <c r="K70" s="29">
        <f t="shared" si="6"/>
        <v>1388.8</v>
      </c>
      <c r="L70" s="106"/>
      <c r="M70" s="29"/>
      <c r="N70" s="29"/>
      <c r="O70" s="29">
        <f t="shared" si="8"/>
        <v>268.8</v>
      </c>
      <c r="P70" s="38"/>
      <c r="Q70" s="29">
        <f t="shared" si="7"/>
        <v>1120</v>
      </c>
      <c r="R70" s="38"/>
      <c r="S70" s="29">
        <f>'1-συμβολαια'!L70+G70+H70+I70+F70</f>
        <v>1388.8</v>
      </c>
      <c r="T70" s="29">
        <f>'1-συμβολαια'!M70+'11-χαρτόσ'!D70+'11-χαρτόσ'!E70</f>
        <v>0</v>
      </c>
      <c r="U70" s="29">
        <f t="shared" si="5"/>
        <v>1388.8</v>
      </c>
      <c r="V70" s="31"/>
      <c r="W70" s="109">
        <f t="shared" si="9"/>
        <v>0</v>
      </c>
      <c r="X70" s="111"/>
      <c r="Y70" s="26"/>
      <c r="Z70" s="26"/>
      <c r="AA70" s="26"/>
      <c r="AB70" s="26"/>
      <c r="AC70" s="26"/>
      <c r="AD70" s="26"/>
      <c r="AE70" s="26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</row>
    <row r="71" spans="1:87">
      <c r="A71" s="46">
        <f>'1-συμβολαια'!A71</f>
        <v>0</v>
      </c>
      <c r="B71" s="125">
        <f>'1-συμβολαια'!B71</f>
        <v>0</v>
      </c>
      <c r="C71" s="143">
        <f>'1-συμβολαια'!C71</f>
        <v>0</v>
      </c>
      <c r="D71" s="21">
        <f>'4-πολλυπρ'!D71</f>
        <v>0</v>
      </c>
      <c r="E71" s="21">
        <f>'4-πολλυπρ'!I71</f>
        <v>0</v>
      </c>
      <c r="F71" s="29">
        <f>'11-χαρτόσ'!H71</f>
        <v>0</v>
      </c>
      <c r="G71" s="29">
        <f>'10-φπα'!E71</f>
        <v>39.36</v>
      </c>
      <c r="H71" s="29">
        <f>'14-βιβλΕσ'!Q71</f>
        <v>229.44</v>
      </c>
      <c r="I71" s="29">
        <f>'14-βιβλΕσ'!P71</f>
        <v>956</v>
      </c>
      <c r="J71" s="29"/>
      <c r="K71" s="29">
        <f t="shared" si="6"/>
        <v>1388.8</v>
      </c>
      <c r="L71" s="106"/>
      <c r="M71" s="29"/>
      <c r="N71" s="29"/>
      <c r="O71" s="29">
        <f t="shared" si="8"/>
        <v>268.8</v>
      </c>
      <c r="P71" s="38"/>
      <c r="Q71" s="29">
        <f t="shared" si="7"/>
        <v>1120</v>
      </c>
      <c r="R71" s="38"/>
      <c r="S71" s="29">
        <f>'1-συμβολαια'!L71+G71+H71+I71+F71</f>
        <v>1388.8</v>
      </c>
      <c r="T71" s="29">
        <f>'1-συμβολαια'!M71+'11-χαρτόσ'!D71+'11-χαρτόσ'!E71</f>
        <v>0</v>
      </c>
      <c r="U71" s="29">
        <f t="shared" si="5"/>
        <v>1388.8</v>
      </c>
      <c r="V71" s="31"/>
      <c r="W71" s="109">
        <f t="shared" si="9"/>
        <v>0</v>
      </c>
      <c r="X71" s="111"/>
      <c r="Y71" s="26"/>
      <c r="Z71" s="26"/>
      <c r="AA71" s="26"/>
      <c r="AB71" s="26"/>
      <c r="AC71" s="26"/>
      <c r="AD71" s="26"/>
      <c r="AE71" s="26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</row>
    <row r="72" spans="1:87">
      <c r="A72" s="46">
        <f>'1-συμβολαια'!A72</f>
        <v>0</v>
      </c>
      <c r="B72" s="125">
        <f>'1-συμβολαια'!B72</f>
        <v>0</v>
      </c>
      <c r="C72" s="143">
        <f>'1-συμβολαια'!C72</f>
        <v>0</v>
      </c>
      <c r="D72" s="21">
        <f>'4-πολλυπρ'!D72</f>
        <v>0</v>
      </c>
      <c r="E72" s="21">
        <f>'4-πολλυπρ'!I72</f>
        <v>0</v>
      </c>
      <c r="F72" s="29">
        <f>'11-χαρτόσ'!H72</f>
        <v>0</v>
      </c>
      <c r="G72" s="29">
        <f>'10-φπα'!E72</f>
        <v>39.36</v>
      </c>
      <c r="H72" s="29">
        <f>'14-βιβλΕσ'!Q72</f>
        <v>229.44</v>
      </c>
      <c r="I72" s="29">
        <f>'14-βιβλΕσ'!P72</f>
        <v>956</v>
      </c>
      <c r="J72" s="29"/>
      <c r="K72" s="29">
        <f t="shared" si="6"/>
        <v>1388.8</v>
      </c>
      <c r="L72" s="106"/>
      <c r="M72" s="29"/>
      <c r="N72" s="29"/>
      <c r="O72" s="29">
        <f t="shared" si="8"/>
        <v>268.8</v>
      </c>
      <c r="P72" s="38"/>
      <c r="Q72" s="29">
        <f t="shared" si="7"/>
        <v>1120</v>
      </c>
      <c r="R72" s="38"/>
      <c r="S72" s="29">
        <f>'1-συμβολαια'!L72+G72+H72+I72+F72</f>
        <v>1388.8</v>
      </c>
      <c r="T72" s="29">
        <f>'1-συμβολαια'!M72+'11-χαρτόσ'!D72+'11-χαρτόσ'!E72</f>
        <v>0</v>
      </c>
      <c r="U72" s="29">
        <f t="shared" ref="U72:U135" si="10">S72-T72</f>
        <v>1388.8</v>
      </c>
      <c r="V72" s="31"/>
      <c r="W72" s="109">
        <f t="shared" si="9"/>
        <v>0</v>
      </c>
      <c r="X72" s="111"/>
      <c r="Y72" s="26"/>
      <c r="Z72" s="26"/>
      <c r="AA72" s="26"/>
      <c r="AB72" s="26"/>
      <c r="AC72" s="26"/>
      <c r="AD72" s="26"/>
      <c r="AE72" s="26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</row>
    <row r="73" spans="1:87">
      <c r="A73" s="46">
        <f>'1-συμβολαια'!A73</f>
        <v>0</v>
      </c>
      <c r="B73" s="125">
        <f>'1-συμβολαια'!B73</f>
        <v>0</v>
      </c>
      <c r="C73" s="143">
        <f>'1-συμβολαια'!C73</f>
        <v>0</v>
      </c>
      <c r="D73" s="21">
        <f>'4-πολλυπρ'!D73</f>
        <v>0</v>
      </c>
      <c r="E73" s="21">
        <f>'4-πολλυπρ'!I73</f>
        <v>0</v>
      </c>
      <c r="F73" s="29">
        <f>'11-χαρτόσ'!H73</f>
        <v>0</v>
      </c>
      <c r="G73" s="29">
        <f>'10-φπα'!E73</f>
        <v>39.36</v>
      </c>
      <c r="H73" s="29">
        <f>'14-βιβλΕσ'!Q73</f>
        <v>229.44</v>
      </c>
      <c r="I73" s="29">
        <f>'14-βιβλΕσ'!P73</f>
        <v>956</v>
      </c>
      <c r="J73" s="29"/>
      <c r="K73" s="29">
        <f t="shared" si="6"/>
        <v>1388.8</v>
      </c>
      <c r="L73" s="106"/>
      <c r="M73" s="29"/>
      <c r="N73" s="29"/>
      <c r="O73" s="29">
        <f t="shared" si="8"/>
        <v>268.8</v>
      </c>
      <c r="P73" s="38"/>
      <c r="Q73" s="29">
        <f t="shared" si="7"/>
        <v>1120</v>
      </c>
      <c r="R73" s="38"/>
      <c r="S73" s="29">
        <f>'1-συμβολαια'!L73+G73+H73+I73+F73</f>
        <v>1388.8</v>
      </c>
      <c r="T73" s="29">
        <f>'1-συμβολαια'!M73+'11-χαρτόσ'!D73+'11-χαρτόσ'!E73</f>
        <v>0</v>
      </c>
      <c r="U73" s="29">
        <f t="shared" si="10"/>
        <v>1388.8</v>
      </c>
      <c r="V73" s="31"/>
      <c r="W73" s="109">
        <f t="shared" si="9"/>
        <v>0</v>
      </c>
      <c r="X73" s="111"/>
      <c r="Y73" s="26"/>
      <c r="Z73" s="26"/>
      <c r="AA73" s="26"/>
      <c r="AB73" s="26"/>
      <c r="AC73" s="26"/>
      <c r="AD73" s="26"/>
      <c r="AE73" s="26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</row>
    <row r="74" spans="1:87">
      <c r="A74" s="46">
        <f>'1-συμβολαια'!A74</f>
        <v>0</v>
      </c>
      <c r="B74" s="125">
        <f>'1-συμβολαια'!B74</f>
        <v>0</v>
      </c>
      <c r="C74" s="143">
        <f>'1-συμβολαια'!C74</f>
        <v>0</v>
      </c>
      <c r="D74" s="21">
        <f>'4-πολλυπρ'!D74</f>
        <v>0</v>
      </c>
      <c r="E74" s="21">
        <f>'4-πολλυπρ'!I74</f>
        <v>0</v>
      </c>
      <c r="F74" s="29">
        <f>'11-χαρτόσ'!H74</f>
        <v>0</v>
      </c>
      <c r="G74" s="29">
        <f>'10-φπα'!E74</f>
        <v>39.36</v>
      </c>
      <c r="H74" s="29">
        <f>'14-βιβλΕσ'!Q74</f>
        <v>229.44</v>
      </c>
      <c r="I74" s="29">
        <f>'14-βιβλΕσ'!P74</f>
        <v>956</v>
      </c>
      <c r="J74" s="29"/>
      <c r="K74" s="29">
        <f t="shared" si="6"/>
        <v>1388.8</v>
      </c>
      <c r="L74" s="106"/>
      <c r="M74" s="29"/>
      <c r="N74" s="29"/>
      <c r="O74" s="29">
        <f t="shared" si="8"/>
        <v>268.8</v>
      </c>
      <c r="P74" s="38"/>
      <c r="Q74" s="29">
        <f t="shared" si="7"/>
        <v>1120</v>
      </c>
      <c r="R74" s="38"/>
      <c r="S74" s="29">
        <f>'1-συμβολαια'!L74+G74+H74+I74+F74</f>
        <v>1388.8</v>
      </c>
      <c r="T74" s="29">
        <f>'1-συμβολαια'!M74+'11-χαρτόσ'!D74+'11-χαρτόσ'!E74</f>
        <v>0</v>
      </c>
      <c r="U74" s="29">
        <f t="shared" si="10"/>
        <v>1388.8</v>
      </c>
      <c r="V74" s="31"/>
      <c r="W74" s="109">
        <f t="shared" si="9"/>
        <v>0</v>
      </c>
      <c r="X74" s="111"/>
      <c r="Y74" s="26"/>
      <c r="Z74" s="26"/>
      <c r="AA74" s="26"/>
      <c r="AB74" s="26"/>
      <c r="AC74" s="26"/>
      <c r="AD74" s="26"/>
      <c r="AE74" s="26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</row>
    <row r="75" spans="1:87">
      <c r="A75" s="46">
        <f>'1-συμβολαια'!A75</f>
        <v>0</v>
      </c>
      <c r="B75" s="125">
        <f>'1-συμβολαια'!B75</f>
        <v>0</v>
      </c>
      <c r="C75" s="143">
        <f>'1-συμβολαια'!C75</f>
        <v>0</v>
      </c>
      <c r="D75" s="21">
        <f>'4-πολλυπρ'!D75</f>
        <v>0</v>
      </c>
      <c r="E75" s="21">
        <f>'4-πολλυπρ'!I75</f>
        <v>0</v>
      </c>
      <c r="F75" s="29">
        <f>'11-χαρτόσ'!H75</f>
        <v>0</v>
      </c>
      <c r="G75" s="29">
        <f>'10-φπα'!E75</f>
        <v>39.36</v>
      </c>
      <c r="H75" s="29">
        <f>'14-βιβλΕσ'!Q75</f>
        <v>229.44</v>
      </c>
      <c r="I75" s="29">
        <f>'14-βιβλΕσ'!P75</f>
        <v>956</v>
      </c>
      <c r="J75" s="29"/>
      <c r="K75" s="29">
        <f t="shared" si="6"/>
        <v>1388.8</v>
      </c>
      <c r="L75" s="106"/>
      <c r="M75" s="29"/>
      <c r="N75" s="29"/>
      <c r="O75" s="29">
        <f t="shared" si="8"/>
        <v>268.8</v>
      </c>
      <c r="P75" s="38"/>
      <c r="Q75" s="29">
        <f t="shared" si="7"/>
        <v>1120</v>
      </c>
      <c r="R75" s="38"/>
      <c r="S75" s="29">
        <f>'1-συμβολαια'!L75+G75+H75+I75+F75</f>
        <v>1388.8</v>
      </c>
      <c r="T75" s="29">
        <f>'1-συμβολαια'!M75+'11-χαρτόσ'!D75+'11-χαρτόσ'!E75</f>
        <v>0</v>
      </c>
      <c r="U75" s="29">
        <f t="shared" si="10"/>
        <v>1388.8</v>
      </c>
      <c r="V75" s="31"/>
      <c r="W75" s="109">
        <f t="shared" si="9"/>
        <v>0</v>
      </c>
      <c r="X75" s="111"/>
      <c r="Y75" s="26"/>
      <c r="Z75" s="26"/>
      <c r="AA75" s="26"/>
      <c r="AB75" s="26"/>
      <c r="AC75" s="26"/>
      <c r="AD75" s="26"/>
      <c r="AE75" s="26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</row>
    <row r="76" spans="1:87">
      <c r="A76" s="46">
        <f>'1-συμβολαια'!A76</f>
        <v>0</v>
      </c>
      <c r="B76" s="125">
        <f>'1-συμβολαια'!B76</f>
        <v>0</v>
      </c>
      <c r="C76" s="143">
        <f>'1-συμβολαια'!C76</f>
        <v>0</v>
      </c>
      <c r="D76" s="21">
        <f>'4-πολλυπρ'!D76</f>
        <v>0</v>
      </c>
      <c r="E76" s="21">
        <f>'4-πολλυπρ'!I76</f>
        <v>0</v>
      </c>
      <c r="F76" s="29">
        <f>'11-χαρτόσ'!H76</f>
        <v>0</v>
      </c>
      <c r="G76" s="29">
        <f>'10-φπα'!E76</f>
        <v>39.36</v>
      </c>
      <c r="H76" s="29">
        <f>'14-βιβλΕσ'!Q76</f>
        <v>229.44</v>
      </c>
      <c r="I76" s="29">
        <f>'14-βιβλΕσ'!P76</f>
        <v>956</v>
      </c>
      <c r="J76" s="29"/>
      <c r="K76" s="29">
        <f t="shared" si="6"/>
        <v>1388.8</v>
      </c>
      <c r="L76" s="106"/>
      <c r="M76" s="29"/>
      <c r="N76" s="29"/>
      <c r="O76" s="29">
        <f t="shared" si="8"/>
        <v>268.8</v>
      </c>
      <c r="P76" s="38"/>
      <c r="Q76" s="29">
        <f t="shared" si="7"/>
        <v>1120</v>
      </c>
      <c r="R76" s="38"/>
      <c r="S76" s="29">
        <f>'1-συμβολαια'!L76+G76+H76+I76+F76</f>
        <v>1388.8</v>
      </c>
      <c r="T76" s="29">
        <f>'1-συμβολαια'!M76+'11-χαρτόσ'!D76+'11-χαρτόσ'!E76</f>
        <v>0</v>
      </c>
      <c r="U76" s="29">
        <f t="shared" si="10"/>
        <v>1388.8</v>
      </c>
      <c r="V76" s="31"/>
      <c r="W76" s="109">
        <f t="shared" si="9"/>
        <v>0</v>
      </c>
      <c r="X76" s="111"/>
      <c r="Y76" s="26"/>
      <c r="Z76" s="26"/>
      <c r="AA76" s="26"/>
      <c r="AB76" s="26"/>
      <c r="AC76" s="26"/>
      <c r="AD76" s="26"/>
      <c r="AE76" s="26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</row>
    <row r="77" spans="1:87">
      <c r="A77" s="46">
        <f>'1-συμβολαια'!A77</f>
        <v>0</v>
      </c>
      <c r="B77" s="125">
        <f>'1-συμβολαια'!B77</f>
        <v>0</v>
      </c>
      <c r="C77" s="143">
        <f>'1-συμβολαια'!C77</f>
        <v>0</v>
      </c>
      <c r="D77" s="21">
        <f>'4-πολλυπρ'!D77</f>
        <v>0</v>
      </c>
      <c r="E77" s="21">
        <f>'4-πολλυπρ'!I77</f>
        <v>0</v>
      </c>
      <c r="F77" s="29">
        <f>'11-χαρτόσ'!H77</f>
        <v>0</v>
      </c>
      <c r="G77" s="29">
        <f>'10-φπα'!E77</f>
        <v>39.36</v>
      </c>
      <c r="H77" s="29">
        <f>'14-βιβλΕσ'!Q77</f>
        <v>229.44</v>
      </c>
      <c r="I77" s="29">
        <f>'14-βιβλΕσ'!P77</f>
        <v>956</v>
      </c>
      <c r="J77" s="29"/>
      <c r="K77" s="29">
        <f t="shared" si="6"/>
        <v>1388.8</v>
      </c>
      <c r="L77" s="106"/>
      <c r="M77" s="29"/>
      <c r="N77" s="29"/>
      <c r="O77" s="29">
        <f t="shared" si="8"/>
        <v>268.8</v>
      </c>
      <c r="P77" s="38"/>
      <c r="Q77" s="29">
        <f t="shared" si="7"/>
        <v>1120</v>
      </c>
      <c r="R77" s="38"/>
      <c r="S77" s="29">
        <f>'1-συμβολαια'!L77+G77+H77+I77+F77</f>
        <v>1388.8</v>
      </c>
      <c r="T77" s="29">
        <f>'1-συμβολαια'!M77+'11-χαρτόσ'!D77+'11-χαρτόσ'!E77</f>
        <v>0</v>
      </c>
      <c r="U77" s="29">
        <f t="shared" si="10"/>
        <v>1388.8</v>
      </c>
      <c r="V77" s="31"/>
      <c r="W77" s="109">
        <f t="shared" si="9"/>
        <v>0</v>
      </c>
      <c r="X77" s="111"/>
      <c r="Y77" s="26"/>
      <c r="Z77" s="26"/>
      <c r="AA77" s="26"/>
      <c r="AB77" s="26"/>
      <c r="AC77" s="26"/>
      <c r="AD77" s="26"/>
      <c r="AE77" s="26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</row>
    <row r="78" spans="1:87" s="5" customFormat="1">
      <c r="A78" s="46">
        <f>'1-συμβολαια'!A78</f>
        <v>0</v>
      </c>
      <c r="B78" s="125">
        <f>'1-συμβολαια'!B78</f>
        <v>0</v>
      </c>
      <c r="C78" s="143">
        <f>'1-συμβολαια'!C78</f>
        <v>0</v>
      </c>
      <c r="D78" s="21">
        <f>'4-πολλυπρ'!D78</f>
        <v>0</v>
      </c>
      <c r="E78" s="21">
        <f>'4-πολλυπρ'!I78</f>
        <v>0</v>
      </c>
      <c r="F78" s="29">
        <f>'11-χαρτόσ'!H78</f>
        <v>0</v>
      </c>
      <c r="G78" s="29">
        <f>'10-φπα'!E78</f>
        <v>39.36</v>
      </c>
      <c r="H78" s="29">
        <f>'14-βιβλΕσ'!Q78</f>
        <v>229.44</v>
      </c>
      <c r="I78" s="29">
        <f>'14-βιβλΕσ'!P78</f>
        <v>956</v>
      </c>
      <c r="J78" s="29"/>
      <c r="K78" s="29">
        <f t="shared" si="6"/>
        <v>1388.8</v>
      </c>
      <c r="L78" s="106"/>
      <c r="M78" s="29"/>
      <c r="N78" s="29"/>
      <c r="O78" s="29">
        <f t="shared" si="8"/>
        <v>268.8</v>
      </c>
      <c r="P78" s="38"/>
      <c r="Q78" s="29">
        <f t="shared" si="7"/>
        <v>1120</v>
      </c>
      <c r="R78" s="38"/>
      <c r="S78" s="29">
        <f>'1-συμβολαια'!L78+G78+H78+I78+F78</f>
        <v>1388.8</v>
      </c>
      <c r="T78" s="29">
        <f>'1-συμβολαια'!M78+'11-χαρτόσ'!D78+'11-χαρτόσ'!E78</f>
        <v>0</v>
      </c>
      <c r="U78" s="29">
        <f t="shared" si="10"/>
        <v>1388.8</v>
      </c>
      <c r="V78" s="31"/>
      <c r="W78" s="109">
        <f t="shared" si="9"/>
        <v>0</v>
      </c>
      <c r="X78" s="111"/>
      <c r="Y78" s="26"/>
      <c r="Z78" s="26"/>
      <c r="AA78" s="26"/>
      <c r="AB78" s="26"/>
      <c r="AC78" s="26"/>
      <c r="AD78" s="26"/>
      <c r="AE78" s="26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</row>
    <row r="79" spans="1:87">
      <c r="A79" s="46">
        <f>'1-συμβολαια'!A79</f>
        <v>0</v>
      </c>
      <c r="B79" s="125">
        <f>'1-συμβολαια'!B79</f>
        <v>0</v>
      </c>
      <c r="C79" s="143">
        <f>'1-συμβολαια'!C79</f>
        <v>0</v>
      </c>
      <c r="D79" s="21">
        <f>'4-πολλυπρ'!D79</f>
        <v>0</v>
      </c>
      <c r="E79" s="21">
        <f>'4-πολλυπρ'!I79</f>
        <v>0</v>
      </c>
      <c r="F79" s="29">
        <f>'11-χαρτόσ'!H79</f>
        <v>0</v>
      </c>
      <c r="G79" s="29">
        <f>'10-φπα'!E79</f>
        <v>39.36</v>
      </c>
      <c r="H79" s="29">
        <f>'14-βιβλΕσ'!Q79</f>
        <v>229.44</v>
      </c>
      <c r="I79" s="29">
        <f>'14-βιβλΕσ'!P79</f>
        <v>956</v>
      </c>
      <c r="J79" s="29"/>
      <c r="K79" s="29">
        <f t="shared" si="6"/>
        <v>1388.8</v>
      </c>
      <c r="L79" s="106"/>
      <c r="M79" s="29"/>
      <c r="N79" s="29"/>
      <c r="O79" s="29">
        <f t="shared" si="8"/>
        <v>268.8</v>
      </c>
      <c r="P79" s="38"/>
      <c r="Q79" s="29">
        <f t="shared" si="7"/>
        <v>1120</v>
      </c>
      <c r="R79" s="38"/>
      <c r="S79" s="29">
        <f>'1-συμβολαια'!L79+G79+H79+I79+F79</f>
        <v>1388.8</v>
      </c>
      <c r="T79" s="29">
        <f>'1-συμβολαια'!M79+'11-χαρτόσ'!D79+'11-χαρτόσ'!E79</f>
        <v>0</v>
      </c>
      <c r="U79" s="29">
        <f t="shared" si="10"/>
        <v>1388.8</v>
      </c>
      <c r="V79" s="31"/>
      <c r="W79" s="109">
        <f t="shared" si="9"/>
        <v>0</v>
      </c>
      <c r="X79" s="111"/>
      <c r="Y79" s="26"/>
      <c r="Z79" s="26"/>
      <c r="AA79" s="26"/>
      <c r="AB79" s="26"/>
      <c r="AC79" s="26"/>
      <c r="AD79" s="26"/>
      <c r="AE79" s="26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</row>
    <row r="80" spans="1:87" s="5" customFormat="1">
      <c r="A80" s="46">
        <f>'1-συμβολαια'!A80</f>
        <v>0</v>
      </c>
      <c r="B80" s="125">
        <f>'1-συμβολαια'!B80</f>
        <v>0</v>
      </c>
      <c r="C80" s="143">
        <f>'1-συμβολαια'!C80</f>
        <v>0</v>
      </c>
      <c r="D80" s="21">
        <f>'4-πολλυπρ'!D80</f>
        <v>0</v>
      </c>
      <c r="E80" s="21">
        <f>'4-πολλυπρ'!I80</f>
        <v>0</v>
      </c>
      <c r="F80" s="29">
        <f>'11-χαρτόσ'!H80</f>
        <v>0</v>
      </c>
      <c r="G80" s="29">
        <f>'10-φπα'!E80</f>
        <v>39.36</v>
      </c>
      <c r="H80" s="29">
        <f>'14-βιβλΕσ'!Q80</f>
        <v>229.44</v>
      </c>
      <c r="I80" s="29">
        <f>'14-βιβλΕσ'!P80</f>
        <v>956</v>
      </c>
      <c r="J80" s="29"/>
      <c r="K80" s="29">
        <f t="shared" si="6"/>
        <v>1388.8</v>
      </c>
      <c r="L80" s="106"/>
      <c r="M80" s="29"/>
      <c r="N80" s="29"/>
      <c r="O80" s="29">
        <f t="shared" si="8"/>
        <v>268.8</v>
      </c>
      <c r="P80" s="38"/>
      <c r="Q80" s="29">
        <f t="shared" si="7"/>
        <v>1120</v>
      </c>
      <c r="R80" s="38"/>
      <c r="S80" s="29">
        <f>'1-συμβολαια'!L80+G80+H80+I80+F80</f>
        <v>1388.8</v>
      </c>
      <c r="T80" s="29">
        <f>'1-συμβολαια'!M80+'11-χαρτόσ'!D80+'11-χαρτόσ'!E80</f>
        <v>0</v>
      </c>
      <c r="U80" s="29">
        <f t="shared" si="10"/>
        <v>1388.8</v>
      </c>
      <c r="V80" s="31"/>
      <c r="W80" s="109">
        <f t="shared" si="9"/>
        <v>0</v>
      </c>
      <c r="X80" s="111"/>
      <c r="Y80" s="26"/>
      <c r="Z80" s="26"/>
      <c r="AA80" s="26"/>
      <c r="AB80" s="26"/>
      <c r="AC80" s="26"/>
      <c r="AD80" s="26"/>
      <c r="AE80" s="26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</row>
    <row r="81" spans="1:87">
      <c r="A81" s="46">
        <f>'1-συμβολαια'!A81</f>
        <v>0</v>
      </c>
      <c r="B81" s="125">
        <f>'1-συμβολαια'!B81</f>
        <v>0</v>
      </c>
      <c r="C81" s="143">
        <f>'1-συμβολαια'!C81</f>
        <v>0</v>
      </c>
      <c r="D81" s="21">
        <f>'4-πολλυπρ'!D81</f>
        <v>0</v>
      </c>
      <c r="E81" s="21">
        <f>'4-πολλυπρ'!I81</f>
        <v>0</v>
      </c>
      <c r="F81" s="29">
        <f>'11-χαρτόσ'!H81</f>
        <v>0</v>
      </c>
      <c r="G81" s="29">
        <f>'10-φπα'!E81</f>
        <v>39.36</v>
      </c>
      <c r="H81" s="29">
        <f>'14-βιβλΕσ'!Q81</f>
        <v>229.44</v>
      </c>
      <c r="I81" s="29">
        <f>'14-βιβλΕσ'!P81</f>
        <v>956</v>
      </c>
      <c r="J81" s="29"/>
      <c r="K81" s="29">
        <f t="shared" si="6"/>
        <v>1388.8</v>
      </c>
      <c r="L81" s="106"/>
      <c r="M81" s="29"/>
      <c r="N81" s="29"/>
      <c r="O81" s="29">
        <f t="shared" si="8"/>
        <v>268.8</v>
      </c>
      <c r="P81" s="38"/>
      <c r="Q81" s="29">
        <f t="shared" si="7"/>
        <v>1120</v>
      </c>
      <c r="R81" s="38"/>
      <c r="S81" s="29">
        <f>'1-συμβολαια'!L81+G81+H81+I81+F81</f>
        <v>1388.8</v>
      </c>
      <c r="T81" s="29">
        <f>'1-συμβολαια'!M81+'11-χαρτόσ'!D81+'11-χαρτόσ'!E81</f>
        <v>0</v>
      </c>
      <c r="U81" s="29">
        <f t="shared" si="10"/>
        <v>1388.8</v>
      </c>
      <c r="V81" s="31"/>
      <c r="W81" s="109">
        <f t="shared" si="9"/>
        <v>0</v>
      </c>
      <c r="X81" s="111"/>
      <c r="Y81" s="26"/>
      <c r="Z81" s="26"/>
      <c r="AA81" s="26"/>
      <c r="AB81" s="26"/>
      <c r="AC81" s="26"/>
      <c r="AD81" s="26"/>
      <c r="AE81" s="26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</row>
    <row r="82" spans="1:87">
      <c r="A82" s="46">
        <f>'1-συμβολαια'!A82</f>
        <v>0</v>
      </c>
      <c r="B82" s="125">
        <f>'1-συμβολαια'!B82</f>
        <v>0</v>
      </c>
      <c r="C82" s="143">
        <f>'1-συμβολαια'!C82</f>
        <v>0</v>
      </c>
      <c r="D82" s="21">
        <f>'4-πολλυπρ'!D82</f>
        <v>0</v>
      </c>
      <c r="E82" s="21">
        <f>'4-πολλυπρ'!I82</f>
        <v>0</v>
      </c>
      <c r="F82" s="29">
        <f>'11-χαρτόσ'!H82</f>
        <v>0</v>
      </c>
      <c r="G82" s="29">
        <f>'10-φπα'!E82</f>
        <v>39.36</v>
      </c>
      <c r="H82" s="29">
        <f>'14-βιβλΕσ'!Q82</f>
        <v>229.44</v>
      </c>
      <c r="I82" s="29">
        <f>'14-βιβλΕσ'!P82</f>
        <v>956</v>
      </c>
      <c r="J82" s="29"/>
      <c r="K82" s="29">
        <f t="shared" si="6"/>
        <v>1388.8</v>
      </c>
      <c r="L82" s="106"/>
      <c r="M82" s="29"/>
      <c r="N82" s="29"/>
      <c r="O82" s="29">
        <f t="shared" si="8"/>
        <v>268.8</v>
      </c>
      <c r="P82" s="38"/>
      <c r="Q82" s="29">
        <f t="shared" si="7"/>
        <v>1120</v>
      </c>
      <c r="R82" s="38"/>
      <c r="S82" s="29">
        <f>'1-συμβολαια'!L82+G82+H82+I82+F82</f>
        <v>1388.8</v>
      </c>
      <c r="T82" s="29">
        <f>'1-συμβολαια'!M82+'11-χαρτόσ'!D82+'11-χαρτόσ'!E82</f>
        <v>0</v>
      </c>
      <c r="U82" s="29">
        <f t="shared" si="10"/>
        <v>1388.8</v>
      </c>
      <c r="V82" s="31"/>
      <c r="W82" s="109">
        <f t="shared" si="9"/>
        <v>0</v>
      </c>
      <c r="X82" s="111"/>
      <c r="Y82" s="26"/>
      <c r="Z82" s="26"/>
      <c r="AA82" s="26"/>
      <c r="AB82" s="26"/>
      <c r="AC82" s="26"/>
      <c r="AD82" s="26"/>
      <c r="AE82" s="26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</row>
    <row r="83" spans="1:87">
      <c r="A83" s="46">
        <f>'1-συμβολαια'!A83</f>
        <v>0</v>
      </c>
      <c r="B83" s="125">
        <f>'1-συμβολαια'!B83</f>
        <v>0</v>
      </c>
      <c r="C83" s="143">
        <f>'1-συμβολαια'!C83</f>
        <v>0</v>
      </c>
      <c r="D83" s="21">
        <f>'4-πολλυπρ'!D83</f>
        <v>0</v>
      </c>
      <c r="E83" s="21">
        <f>'4-πολλυπρ'!I83</f>
        <v>0</v>
      </c>
      <c r="F83" s="29">
        <f>'11-χαρτόσ'!H83</f>
        <v>0</v>
      </c>
      <c r="G83" s="29">
        <f>'10-φπα'!E83</f>
        <v>39.36</v>
      </c>
      <c r="H83" s="29">
        <f>'14-βιβλΕσ'!Q83</f>
        <v>229.44</v>
      </c>
      <c r="I83" s="29">
        <f>'14-βιβλΕσ'!P83</f>
        <v>956</v>
      </c>
      <c r="J83" s="29"/>
      <c r="K83" s="29">
        <f t="shared" si="6"/>
        <v>1388.8</v>
      </c>
      <c r="L83" s="106"/>
      <c r="M83" s="29"/>
      <c r="N83" s="29"/>
      <c r="O83" s="29">
        <f t="shared" si="8"/>
        <v>268.8</v>
      </c>
      <c r="P83" s="38"/>
      <c r="Q83" s="29">
        <f t="shared" si="7"/>
        <v>1120</v>
      </c>
      <c r="R83" s="38"/>
      <c r="S83" s="29">
        <f>'1-συμβολαια'!L83+G83+H83+I83+F83</f>
        <v>1388.8</v>
      </c>
      <c r="T83" s="29">
        <f>'1-συμβολαια'!M83+'11-χαρτόσ'!D83+'11-χαρτόσ'!E83</f>
        <v>0</v>
      </c>
      <c r="U83" s="29">
        <f t="shared" si="10"/>
        <v>1388.8</v>
      </c>
      <c r="V83" s="31"/>
      <c r="W83" s="109">
        <f t="shared" si="9"/>
        <v>0</v>
      </c>
      <c r="X83" s="111"/>
      <c r="Y83" s="26"/>
      <c r="Z83" s="26"/>
      <c r="AA83" s="26"/>
      <c r="AB83" s="26"/>
      <c r="AC83" s="26"/>
      <c r="AD83" s="26"/>
      <c r="AE83" s="26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</row>
    <row r="84" spans="1:87">
      <c r="A84" s="46">
        <f>'1-συμβολαια'!A84</f>
        <v>0</v>
      </c>
      <c r="B84" s="125">
        <f>'1-συμβολαια'!B84</f>
        <v>0</v>
      </c>
      <c r="C84" s="143">
        <f>'1-συμβολαια'!C84</f>
        <v>0</v>
      </c>
      <c r="D84" s="21">
        <f>'4-πολλυπρ'!D84</f>
        <v>0</v>
      </c>
      <c r="E84" s="21">
        <f>'4-πολλυπρ'!I84</f>
        <v>0</v>
      </c>
      <c r="F84" s="29">
        <f>'11-χαρτόσ'!H84</f>
        <v>0</v>
      </c>
      <c r="G84" s="29">
        <f>'10-φπα'!E84</f>
        <v>39.36</v>
      </c>
      <c r="H84" s="29">
        <f>'14-βιβλΕσ'!Q84</f>
        <v>229.44</v>
      </c>
      <c r="I84" s="29">
        <f>'14-βιβλΕσ'!P84</f>
        <v>956</v>
      </c>
      <c r="J84" s="29"/>
      <c r="K84" s="29">
        <f t="shared" si="6"/>
        <v>1388.8</v>
      </c>
      <c r="L84" s="106"/>
      <c r="M84" s="29"/>
      <c r="N84" s="29"/>
      <c r="O84" s="29">
        <f t="shared" si="8"/>
        <v>268.8</v>
      </c>
      <c r="P84" s="38"/>
      <c r="Q84" s="29">
        <f t="shared" si="7"/>
        <v>1120</v>
      </c>
      <c r="R84" s="38"/>
      <c r="S84" s="29">
        <f>'1-συμβολαια'!L84+G84+H84+I84+F84</f>
        <v>1388.8</v>
      </c>
      <c r="T84" s="29">
        <f>'1-συμβολαια'!M84+'11-χαρτόσ'!D84+'11-χαρτόσ'!E84</f>
        <v>0</v>
      </c>
      <c r="U84" s="29">
        <f t="shared" si="10"/>
        <v>1388.8</v>
      </c>
      <c r="V84" s="31"/>
      <c r="W84" s="109">
        <f t="shared" si="9"/>
        <v>0</v>
      </c>
      <c r="X84" s="111"/>
      <c r="Y84" s="26"/>
      <c r="Z84" s="26"/>
      <c r="AA84" s="26"/>
      <c r="AB84" s="26"/>
      <c r="AC84" s="26"/>
      <c r="AD84" s="26"/>
      <c r="AE84" s="26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</row>
    <row r="85" spans="1:87">
      <c r="A85" s="46">
        <f>'1-συμβολαια'!A85</f>
        <v>0</v>
      </c>
      <c r="B85" s="125">
        <f>'1-συμβολαια'!B85</f>
        <v>0</v>
      </c>
      <c r="C85" s="143">
        <f>'1-συμβολαια'!C85</f>
        <v>0</v>
      </c>
      <c r="D85" s="21">
        <f>'4-πολλυπρ'!D85</f>
        <v>0</v>
      </c>
      <c r="E85" s="21">
        <f>'4-πολλυπρ'!I85</f>
        <v>0</v>
      </c>
      <c r="F85" s="29">
        <f>'11-χαρτόσ'!H85</f>
        <v>0</v>
      </c>
      <c r="G85" s="29">
        <f>'10-φπα'!E85</f>
        <v>39.36</v>
      </c>
      <c r="H85" s="29">
        <f>'14-βιβλΕσ'!Q85</f>
        <v>229.44</v>
      </c>
      <c r="I85" s="29">
        <f>'14-βιβλΕσ'!P85</f>
        <v>956</v>
      </c>
      <c r="J85" s="29"/>
      <c r="K85" s="29">
        <f t="shared" si="6"/>
        <v>1388.8</v>
      </c>
      <c r="L85" s="106"/>
      <c r="M85" s="29"/>
      <c r="N85" s="29"/>
      <c r="O85" s="29">
        <f t="shared" si="8"/>
        <v>268.8</v>
      </c>
      <c r="P85" s="38"/>
      <c r="Q85" s="29">
        <f t="shared" si="7"/>
        <v>1120</v>
      </c>
      <c r="R85" s="38"/>
      <c r="S85" s="29">
        <f>'1-συμβολαια'!L85+G85+H85+I85+F85</f>
        <v>1388.8</v>
      </c>
      <c r="T85" s="29">
        <f>'1-συμβολαια'!M85+'11-χαρτόσ'!D85+'11-χαρτόσ'!E85</f>
        <v>0</v>
      </c>
      <c r="U85" s="29">
        <f t="shared" si="10"/>
        <v>1388.8</v>
      </c>
      <c r="V85" s="31"/>
      <c r="W85" s="109">
        <f t="shared" si="9"/>
        <v>0</v>
      </c>
      <c r="X85" s="111"/>
      <c r="Y85" s="26"/>
      <c r="Z85" s="26"/>
      <c r="AA85" s="26"/>
      <c r="AB85" s="26"/>
      <c r="AC85" s="26"/>
      <c r="AD85" s="26"/>
      <c r="AE85" s="26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</row>
    <row r="86" spans="1:87">
      <c r="A86" s="46">
        <f>'1-συμβολαια'!A86</f>
        <v>0</v>
      </c>
      <c r="B86" s="125">
        <f>'1-συμβολαια'!B86</f>
        <v>0</v>
      </c>
      <c r="C86" s="143">
        <f>'1-συμβολαια'!C86</f>
        <v>0</v>
      </c>
      <c r="D86" s="21">
        <f>'4-πολλυπρ'!D86</f>
        <v>0</v>
      </c>
      <c r="E86" s="21">
        <f>'4-πολλυπρ'!I86</f>
        <v>0</v>
      </c>
      <c r="F86" s="29">
        <f>'11-χαρτόσ'!H86</f>
        <v>0</v>
      </c>
      <c r="G86" s="29">
        <f>'10-φπα'!E86</f>
        <v>39.36</v>
      </c>
      <c r="H86" s="29">
        <f>'14-βιβλΕσ'!Q86</f>
        <v>229.44</v>
      </c>
      <c r="I86" s="29">
        <f>'14-βιβλΕσ'!P86</f>
        <v>956</v>
      </c>
      <c r="J86" s="29"/>
      <c r="K86" s="29">
        <f t="shared" si="6"/>
        <v>1388.8</v>
      </c>
      <c r="L86" s="106"/>
      <c r="M86" s="29"/>
      <c r="N86" s="29"/>
      <c r="O86" s="29">
        <f t="shared" si="8"/>
        <v>268.8</v>
      </c>
      <c r="P86" s="38"/>
      <c r="Q86" s="29">
        <f t="shared" si="7"/>
        <v>1120</v>
      </c>
      <c r="R86" s="38"/>
      <c r="S86" s="29">
        <f>'1-συμβολαια'!L86+G86+H86+I86+F86</f>
        <v>1388.8</v>
      </c>
      <c r="T86" s="29">
        <f>'1-συμβολαια'!M86+'11-χαρτόσ'!D86+'11-χαρτόσ'!E86</f>
        <v>0</v>
      </c>
      <c r="U86" s="29">
        <f t="shared" si="10"/>
        <v>1388.8</v>
      </c>
      <c r="V86" s="31"/>
      <c r="W86" s="109">
        <f t="shared" si="9"/>
        <v>0</v>
      </c>
      <c r="X86" s="111"/>
      <c r="Y86" s="26"/>
      <c r="Z86" s="26"/>
      <c r="AA86" s="26"/>
      <c r="AB86" s="26"/>
      <c r="AC86" s="26"/>
      <c r="AD86" s="26"/>
      <c r="AE86" s="26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</row>
    <row r="87" spans="1:87">
      <c r="A87" s="46">
        <f>'1-συμβολαια'!A87</f>
        <v>0</v>
      </c>
      <c r="B87" s="125">
        <f>'1-συμβολαια'!B87</f>
        <v>0</v>
      </c>
      <c r="C87" s="143">
        <f>'1-συμβολαια'!C87</f>
        <v>0</v>
      </c>
      <c r="D87" s="21">
        <f>'4-πολλυπρ'!D87</f>
        <v>0</v>
      </c>
      <c r="E87" s="21">
        <f>'4-πολλυπρ'!I87</f>
        <v>0</v>
      </c>
      <c r="F87" s="29">
        <f>'11-χαρτόσ'!H87</f>
        <v>0</v>
      </c>
      <c r="G87" s="29">
        <f>'10-φπα'!E87</f>
        <v>39.36</v>
      </c>
      <c r="H87" s="29">
        <f>'14-βιβλΕσ'!Q87</f>
        <v>229.44</v>
      </c>
      <c r="I87" s="29">
        <f>'14-βιβλΕσ'!P87</f>
        <v>956</v>
      </c>
      <c r="J87" s="29"/>
      <c r="K87" s="29">
        <f t="shared" si="6"/>
        <v>1388.8</v>
      </c>
      <c r="L87" s="106"/>
      <c r="M87" s="29"/>
      <c r="N87" s="29"/>
      <c r="O87" s="29">
        <f t="shared" si="8"/>
        <v>268.8</v>
      </c>
      <c r="P87" s="38"/>
      <c r="Q87" s="29">
        <f t="shared" si="7"/>
        <v>1120</v>
      </c>
      <c r="R87" s="38"/>
      <c r="S87" s="29">
        <f>'1-συμβολαια'!L87+G87+H87+I87+F87</f>
        <v>1388.8</v>
      </c>
      <c r="T87" s="29">
        <f>'1-συμβολαια'!M87+'11-χαρτόσ'!D87+'11-χαρτόσ'!E87</f>
        <v>0</v>
      </c>
      <c r="U87" s="29">
        <f t="shared" si="10"/>
        <v>1388.8</v>
      </c>
      <c r="V87" s="31"/>
      <c r="W87" s="109">
        <f t="shared" si="9"/>
        <v>0</v>
      </c>
      <c r="X87" s="111"/>
      <c r="Y87" s="26"/>
      <c r="Z87" s="26"/>
      <c r="AA87" s="26"/>
      <c r="AB87" s="26"/>
      <c r="AC87" s="26"/>
      <c r="AD87" s="26"/>
      <c r="AE87" s="26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</row>
    <row r="88" spans="1:87">
      <c r="A88" s="46">
        <f>'1-συμβολαια'!A88</f>
        <v>0</v>
      </c>
      <c r="B88" s="125">
        <f>'1-συμβολαια'!B88</f>
        <v>0</v>
      </c>
      <c r="C88" s="143">
        <f>'1-συμβολαια'!C88</f>
        <v>0</v>
      </c>
      <c r="D88" s="21">
        <f>'4-πολλυπρ'!D88</f>
        <v>0</v>
      </c>
      <c r="E88" s="21">
        <f>'4-πολλυπρ'!I88</f>
        <v>0</v>
      </c>
      <c r="F88" s="29">
        <f>'11-χαρτόσ'!H88</f>
        <v>0</v>
      </c>
      <c r="G88" s="29">
        <f>'10-φπα'!E88</f>
        <v>39.36</v>
      </c>
      <c r="H88" s="29">
        <f>'14-βιβλΕσ'!Q88</f>
        <v>229.44</v>
      </c>
      <c r="I88" s="29">
        <f>'14-βιβλΕσ'!P88</f>
        <v>956</v>
      </c>
      <c r="J88" s="29"/>
      <c r="K88" s="29">
        <f t="shared" si="6"/>
        <v>1388.8</v>
      </c>
      <c r="L88" s="106"/>
      <c r="M88" s="29"/>
      <c r="N88" s="29"/>
      <c r="O88" s="29">
        <f t="shared" si="8"/>
        <v>268.8</v>
      </c>
      <c r="P88" s="38"/>
      <c r="Q88" s="29">
        <f t="shared" si="7"/>
        <v>1120</v>
      </c>
      <c r="R88" s="38"/>
      <c r="S88" s="29">
        <f>'1-συμβολαια'!L88+G88+H88+I88+F88</f>
        <v>1388.8</v>
      </c>
      <c r="T88" s="29">
        <f>'1-συμβολαια'!M88+'11-χαρτόσ'!D88+'11-χαρτόσ'!E88</f>
        <v>0</v>
      </c>
      <c r="U88" s="29">
        <f t="shared" si="10"/>
        <v>1388.8</v>
      </c>
      <c r="V88" s="31"/>
      <c r="W88" s="109">
        <f t="shared" si="9"/>
        <v>0</v>
      </c>
      <c r="X88" s="111"/>
      <c r="Y88" s="26"/>
      <c r="Z88" s="26"/>
      <c r="AA88" s="26"/>
      <c r="AB88" s="26"/>
      <c r="AC88" s="26"/>
      <c r="AD88" s="26"/>
      <c r="AE88" s="26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</row>
    <row r="89" spans="1:87">
      <c r="A89" s="46">
        <f>'1-συμβολαια'!A89</f>
        <v>0</v>
      </c>
      <c r="B89" s="125">
        <f>'1-συμβολαια'!B89</f>
        <v>0</v>
      </c>
      <c r="C89" s="143">
        <f>'1-συμβολαια'!C89</f>
        <v>0</v>
      </c>
      <c r="D89" s="21">
        <f>'4-πολλυπρ'!D89</f>
        <v>0</v>
      </c>
      <c r="E89" s="21">
        <f>'4-πολλυπρ'!I89</f>
        <v>0</v>
      </c>
      <c r="F89" s="29">
        <f>'11-χαρτόσ'!H89</f>
        <v>0</v>
      </c>
      <c r="G89" s="29">
        <f>'10-φπα'!E89</f>
        <v>39.36</v>
      </c>
      <c r="H89" s="29">
        <f>'14-βιβλΕσ'!Q89</f>
        <v>229.44</v>
      </c>
      <c r="I89" s="29">
        <f>'14-βιβλΕσ'!P89</f>
        <v>956</v>
      </c>
      <c r="J89" s="29"/>
      <c r="K89" s="29">
        <f t="shared" si="6"/>
        <v>1388.8</v>
      </c>
      <c r="L89" s="106"/>
      <c r="M89" s="29"/>
      <c r="N89" s="29"/>
      <c r="O89" s="29">
        <f t="shared" si="8"/>
        <v>268.8</v>
      </c>
      <c r="P89" s="38"/>
      <c r="Q89" s="29">
        <f t="shared" si="7"/>
        <v>1120</v>
      </c>
      <c r="R89" s="38"/>
      <c r="S89" s="29">
        <f>'1-συμβολαια'!L89+G89+H89+I89+F89</f>
        <v>1388.8</v>
      </c>
      <c r="T89" s="29">
        <f>'1-συμβολαια'!M89+'11-χαρτόσ'!D89+'11-χαρτόσ'!E89</f>
        <v>0</v>
      </c>
      <c r="U89" s="29">
        <f t="shared" si="10"/>
        <v>1388.8</v>
      </c>
      <c r="V89" s="31"/>
      <c r="W89" s="109">
        <f t="shared" si="9"/>
        <v>0</v>
      </c>
      <c r="X89" s="111"/>
      <c r="Y89" s="26"/>
      <c r="Z89" s="26"/>
      <c r="AA89" s="26"/>
      <c r="AB89" s="26"/>
      <c r="AC89" s="26"/>
      <c r="AD89" s="26"/>
      <c r="AE89" s="26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</row>
    <row r="90" spans="1:87">
      <c r="A90" s="46">
        <f>'1-συμβολαια'!A90</f>
        <v>0</v>
      </c>
      <c r="B90" s="125">
        <f>'1-συμβολαια'!B90</f>
        <v>0</v>
      </c>
      <c r="C90" s="143">
        <f>'1-συμβολαια'!C90</f>
        <v>0</v>
      </c>
      <c r="D90" s="21">
        <f>'4-πολλυπρ'!D90</f>
        <v>0</v>
      </c>
      <c r="E90" s="21">
        <f>'4-πολλυπρ'!I90</f>
        <v>0</v>
      </c>
      <c r="F90" s="29">
        <f>'11-χαρτόσ'!H90</f>
        <v>0</v>
      </c>
      <c r="G90" s="29">
        <f>'10-φπα'!E90</f>
        <v>39.36</v>
      </c>
      <c r="H90" s="29">
        <f>'14-βιβλΕσ'!Q90</f>
        <v>229.44</v>
      </c>
      <c r="I90" s="29">
        <f>'14-βιβλΕσ'!P90</f>
        <v>956</v>
      </c>
      <c r="J90" s="29"/>
      <c r="K90" s="29">
        <f t="shared" si="6"/>
        <v>1388.8</v>
      </c>
      <c r="L90" s="106"/>
      <c r="M90" s="29"/>
      <c r="N90" s="29"/>
      <c r="O90" s="29">
        <f t="shared" si="8"/>
        <v>268.8</v>
      </c>
      <c r="P90" s="38"/>
      <c r="Q90" s="29">
        <f t="shared" si="7"/>
        <v>1120</v>
      </c>
      <c r="R90" s="38"/>
      <c r="S90" s="29">
        <f>'1-συμβολαια'!L90+G90+H90+I90+F90</f>
        <v>1388.8</v>
      </c>
      <c r="T90" s="29">
        <f>'1-συμβολαια'!M90+'11-χαρτόσ'!D90+'11-χαρτόσ'!E90</f>
        <v>0</v>
      </c>
      <c r="U90" s="29">
        <f t="shared" si="10"/>
        <v>1388.8</v>
      </c>
      <c r="V90" s="31"/>
      <c r="W90" s="109">
        <f t="shared" si="9"/>
        <v>0</v>
      </c>
      <c r="X90" s="111"/>
      <c r="Y90" s="26"/>
      <c r="Z90" s="26"/>
      <c r="AA90" s="26"/>
      <c r="AB90" s="26"/>
      <c r="AC90" s="26"/>
      <c r="AD90" s="26"/>
      <c r="AE90" s="26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</row>
    <row r="91" spans="1:87">
      <c r="A91" s="46">
        <f>'1-συμβολαια'!A91</f>
        <v>0</v>
      </c>
      <c r="B91" s="125">
        <f>'1-συμβολαια'!B91</f>
        <v>0</v>
      </c>
      <c r="C91" s="143">
        <f>'1-συμβολαια'!C91</f>
        <v>0</v>
      </c>
      <c r="D91" s="21">
        <f>'4-πολλυπρ'!D91</f>
        <v>0</v>
      </c>
      <c r="E91" s="21">
        <f>'4-πολλυπρ'!I91</f>
        <v>0</v>
      </c>
      <c r="F91" s="29">
        <f>'11-χαρτόσ'!H91</f>
        <v>0</v>
      </c>
      <c r="G91" s="29">
        <f>'10-φπα'!E91</f>
        <v>39.36</v>
      </c>
      <c r="H91" s="29">
        <f>'14-βιβλΕσ'!Q91</f>
        <v>229.44</v>
      </c>
      <c r="I91" s="29">
        <f>'14-βιβλΕσ'!P91</f>
        <v>956</v>
      </c>
      <c r="J91" s="29"/>
      <c r="K91" s="29">
        <f t="shared" si="6"/>
        <v>1388.8</v>
      </c>
      <c r="L91" s="106"/>
      <c r="M91" s="29"/>
      <c r="N91" s="29"/>
      <c r="O91" s="29">
        <f t="shared" si="8"/>
        <v>268.8</v>
      </c>
      <c r="P91" s="38"/>
      <c r="Q91" s="29">
        <f t="shared" si="7"/>
        <v>1120</v>
      </c>
      <c r="R91" s="38"/>
      <c r="S91" s="29">
        <f>'1-συμβολαια'!L91+G91+H91+I91+F91</f>
        <v>1388.8</v>
      </c>
      <c r="T91" s="29">
        <f>'1-συμβολαια'!M91+'11-χαρτόσ'!D91+'11-χαρτόσ'!E91</f>
        <v>0</v>
      </c>
      <c r="U91" s="29">
        <f t="shared" si="10"/>
        <v>1388.8</v>
      </c>
      <c r="V91" s="31"/>
      <c r="W91" s="109">
        <f t="shared" si="9"/>
        <v>0</v>
      </c>
      <c r="X91" s="111"/>
      <c r="Y91" s="26"/>
      <c r="Z91" s="26"/>
      <c r="AA91" s="26"/>
      <c r="AB91" s="26"/>
      <c r="AC91" s="26"/>
      <c r="AD91" s="26"/>
      <c r="AE91" s="26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</row>
    <row r="92" spans="1:87">
      <c r="A92" s="46">
        <f>'1-συμβολαια'!A92</f>
        <v>0</v>
      </c>
      <c r="B92" s="125">
        <f>'1-συμβολαια'!B92</f>
        <v>0</v>
      </c>
      <c r="C92" s="143">
        <f>'1-συμβολαια'!C92</f>
        <v>0</v>
      </c>
      <c r="D92" s="21">
        <f>'4-πολλυπρ'!D92</f>
        <v>0</v>
      </c>
      <c r="E92" s="21">
        <f>'4-πολλυπρ'!I92</f>
        <v>0</v>
      </c>
      <c r="F92" s="29">
        <f>'11-χαρτόσ'!H92</f>
        <v>0</v>
      </c>
      <c r="G92" s="29">
        <f>'10-φπα'!E92</f>
        <v>39.36</v>
      </c>
      <c r="H92" s="29">
        <f>'14-βιβλΕσ'!Q92</f>
        <v>229.44</v>
      </c>
      <c r="I92" s="29">
        <f>'14-βιβλΕσ'!P92</f>
        <v>956</v>
      </c>
      <c r="J92" s="29"/>
      <c r="K92" s="29">
        <f t="shared" si="6"/>
        <v>1388.8</v>
      </c>
      <c r="L92" s="106"/>
      <c r="M92" s="29"/>
      <c r="N92" s="29"/>
      <c r="O92" s="29">
        <f t="shared" si="8"/>
        <v>268.8</v>
      </c>
      <c r="P92" s="38"/>
      <c r="Q92" s="29">
        <f t="shared" si="7"/>
        <v>1120</v>
      </c>
      <c r="R92" s="38"/>
      <c r="S92" s="29">
        <f>'1-συμβολαια'!L92+G92+H92+I92+F92</f>
        <v>1388.8</v>
      </c>
      <c r="T92" s="29">
        <f>'1-συμβολαια'!M92+'11-χαρτόσ'!D92+'11-χαρτόσ'!E92</f>
        <v>0</v>
      </c>
      <c r="U92" s="29">
        <f t="shared" si="10"/>
        <v>1388.8</v>
      </c>
      <c r="V92" s="31"/>
      <c r="W92" s="109">
        <f t="shared" si="9"/>
        <v>0</v>
      </c>
      <c r="X92" s="111"/>
      <c r="Y92" s="26"/>
      <c r="Z92" s="26"/>
      <c r="AA92" s="26"/>
      <c r="AB92" s="26"/>
      <c r="AC92" s="26"/>
      <c r="AD92" s="26"/>
      <c r="AE92" s="26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</row>
    <row r="93" spans="1:87">
      <c r="A93" s="46">
        <f>'1-συμβολαια'!A93</f>
        <v>0</v>
      </c>
      <c r="B93" s="125">
        <f>'1-συμβολαια'!B93</f>
        <v>0</v>
      </c>
      <c r="C93" s="143">
        <f>'1-συμβολαια'!C93</f>
        <v>0</v>
      </c>
      <c r="D93" s="21">
        <f>'4-πολλυπρ'!D93</f>
        <v>0</v>
      </c>
      <c r="E93" s="21">
        <f>'4-πολλυπρ'!I93</f>
        <v>0</v>
      </c>
      <c r="F93" s="29">
        <f>'11-χαρτόσ'!H93</f>
        <v>0</v>
      </c>
      <c r="G93" s="29">
        <f>'10-φπα'!E93</f>
        <v>39.36</v>
      </c>
      <c r="H93" s="29">
        <f>'14-βιβλΕσ'!Q93</f>
        <v>229.44</v>
      </c>
      <c r="I93" s="29">
        <f>'14-βιβλΕσ'!P93</f>
        <v>956</v>
      </c>
      <c r="J93" s="29"/>
      <c r="K93" s="29">
        <f t="shared" si="6"/>
        <v>1388.8</v>
      </c>
      <c r="L93" s="106"/>
      <c r="M93" s="29"/>
      <c r="N93" s="29"/>
      <c r="O93" s="29">
        <f t="shared" si="8"/>
        <v>268.8</v>
      </c>
      <c r="P93" s="38"/>
      <c r="Q93" s="29">
        <f t="shared" si="7"/>
        <v>1120</v>
      </c>
      <c r="R93" s="38"/>
      <c r="S93" s="29">
        <f>'1-συμβολαια'!L93+G93+H93+I93+F93</f>
        <v>1388.8</v>
      </c>
      <c r="T93" s="29">
        <f>'1-συμβολαια'!M93+'11-χαρτόσ'!D93+'11-χαρτόσ'!E93</f>
        <v>0</v>
      </c>
      <c r="U93" s="29">
        <f t="shared" si="10"/>
        <v>1388.8</v>
      </c>
      <c r="V93" s="31"/>
      <c r="W93" s="109">
        <f t="shared" si="9"/>
        <v>0</v>
      </c>
      <c r="X93" s="111"/>
      <c r="Y93" s="26"/>
      <c r="Z93" s="26"/>
      <c r="AA93" s="26"/>
      <c r="AB93" s="26"/>
      <c r="AC93" s="26"/>
      <c r="AD93" s="26"/>
      <c r="AE93" s="26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</row>
    <row r="94" spans="1:87">
      <c r="A94" s="46">
        <f>'1-συμβολαια'!A94</f>
        <v>0</v>
      </c>
      <c r="B94" s="125">
        <f>'1-συμβολαια'!B94</f>
        <v>0</v>
      </c>
      <c r="C94" s="143">
        <f>'1-συμβολαια'!C94</f>
        <v>0</v>
      </c>
      <c r="D94" s="21">
        <f>'4-πολλυπρ'!D94</f>
        <v>0</v>
      </c>
      <c r="E94" s="21">
        <f>'4-πολλυπρ'!I94</f>
        <v>0</v>
      </c>
      <c r="F94" s="29">
        <f>'11-χαρτόσ'!H94</f>
        <v>0</v>
      </c>
      <c r="G94" s="29">
        <f>'10-φπα'!E94</f>
        <v>39.36</v>
      </c>
      <c r="H94" s="29">
        <f>'14-βιβλΕσ'!Q94</f>
        <v>229.44</v>
      </c>
      <c r="I94" s="29">
        <f>'14-βιβλΕσ'!P94</f>
        <v>956</v>
      </c>
      <c r="J94" s="29"/>
      <c r="K94" s="29">
        <f t="shared" si="6"/>
        <v>1388.8</v>
      </c>
      <c r="L94" s="106"/>
      <c r="M94" s="29"/>
      <c r="N94" s="29"/>
      <c r="O94" s="29">
        <f t="shared" si="8"/>
        <v>268.8</v>
      </c>
      <c r="P94" s="38"/>
      <c r="Q94" s="29">
        <f t="shared" si="7"/>
        <v>1120</v>
      </c>
      <c r="R94" s="38"/>
      <c r="S94" s="29">
        <f>'1-συμβολαια'!L94+G94+H94+I94+F94</f>
        <v>1388.8</v>
      </c>
      <c r="T94" s="29">
        <f>'1-συμβολαια'!M94+'11-χαρτόσ'!D94+'11-χαρτόσ'!E94</f>
        <v>0</v>
      </c>
      <c r="U94" s="29">
        <f t="shared" si="10"/>
        <v>1388.8</v>
      </c>
      <c r="V94" s="31"/>
      <c r="W94" s="109">
        <f t="shared" si="9"/>
        <v>0</v>
      </c>
      <c r="X94" s="111"/>
      <c r="Y94" s="26"/>
      <c r="Z94" s="26"/>
      <c r="AA94" s="26"/>
      <c r="AB94" s="26"/>
      <c r="AC94" s="26"/>
      <c r="AD94" s="26"/>
      <c r="AE94" s="26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</row>
    <row r="95" spans="1:87">
      <c r="A95" s="46">
        <f>'1-συμβολαια'!A95</f>
        <v>0</v>
      </c>
      <c r="B95" s="125">
        <f>'1-συμβολαια'!B95</f>
        <v>0</v>
      </c>
      <c r="C95" s="143">
        <f>'1-συμβολαια'!C95</f>
        <v>0</v>
      </c>
      <c r="D95" s="21">
        <f>'4-πολλυπρ'!D95</f>
        <v>0</v>
      </c>
      <c r="E95" s="21">
        <f>'4-πολλυπρ'!I95</f>
        <v>0</v>
      </c>
      <c r="F95" s="29">
        <f>'11-χαρτόσ'!H95</f>
        <v>0</v>
      </c>
      <c r="G95" s="29">
        <f>'10-φπα'!E95</f>
        <v>39.36</v>
      </c>
      <c r="H95" s="29">
        <f>'14-βιβλΕσ'!Q95</f>
        <v>229.44</v>
      </c>
      <c r="I95" s="29">
        <f>'14-βιβλΕσ'!P95</f>
        <v>956</v>
      </c>
      <c r="J95" s="29"/>
      <c r="K95" s="29">
        <f t="shared" si="6"/>
        <v>1388.8</v>
      </c>
      <c r="L95" s="106"/>
      <c r="M95" s="29"/>
      <c r="N95" s="29"/>
      <c r="O95" s="29">
        <f t="shared" si="8"/>
        <v>268.8</v>
      </c>
      <c r="P95" s="38"/>
      <c r="Q95" s="29">
        <f t="shared" si="7"/>
        <v>1120</v>
      </c>
      <c r="R95" s="38"/>
      <c r="S95" s="29">
        <f>'1-συμβολαια'!L95+G95+H95+I95+F95</f>
        <v>1388.8</v>
      </c>
      <c r="T95" s="29">
        <f>'1-συμβολαια'!M95+'11-χαρτόσ'!D95+'11-χαρτόσ'!E95</f>
        <v>0</v>
      </c>
      <c r="U95" s="29">
        <f t="shared" si="10"/>
        <v>1388.8</v>
      </c>
      <c r="V95" s="31"/>
      <c r="W95" s="109">
        <f t="shared" si="9"/>
        <v>0</v>
      </c>
      <c r="X95" s="111"/>
      <c r="Y95" s="26"/>
      <c r="Z95" s="26"/>
      <c r="AA95" s="26"/>
      <c r="AB95" s="26"/>
      <c r="AC95" s="26"/>
      <c r="AD95" s="26"/>
      <c r="AE95" s="26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</row>
    <row r="96" spans="1:87">
      <c r="A96" s="46">
        <f>'1-συμβολαια'!A96</f>
        <v>0</v>
      </c>
      <c r="B96" s="125">
        <f>'1-συμβολαια'!B96</f>
        <v>0</v>
      </c>
      <c r="C96" s="143">
        <f>'1-συμβολαια'!C96</f>
        <v>0</v>
      </c>
      <c r="D96" s="21">
        <f>'4-πολλυπρ'!D96</f>
        <v>0</v>
      </c>
      <c r="E96" s="21">
        <f>'4-πολλυπρ'!I96</f>
        <v>0</v>
      </c>
      <c r="F96" s="29">
        <f>'11-χαρτόσ'!H96</f>
        <v>0</v>
      </c>
      <c r="G96" s="29">
        <f>'10-φπα'!E96</f>
        <v>39.36</v>
      </c>
      <c r="H96" s="29">
        <f>'14-βιβλΕσ'!Q96</f>
        <v>229.44</v>
      </c>
      <c r="I96" s="29">
        <f>'14-βιβλΕσ'!P96</f>
        <v>956</v>
      </c>
      <c r="J96" s="29"/>
      <c r="K96" s="29">
        <f t="shared" si="6"/>
        <v>1388.8</v>
      </c>
      <c r="L96" s="106"/>
      <c r="M96" s="29"/>
      <c r="N96" s="29"/>
      <c r="O96" s="29">
        <f t="shared" si="8"/>
        <v>268.8</v>
      </c>
      <c r="P96" s="38"/>
      <c r="Q96" s="29">
        <f t="shared" si="7"/>
        <v>1120</v>
      </c>
      <c r="R96" s="38"/>
      <c r="S96" s="29">
        <f>'1-συμβολαια'!L96+G96+H96+I96+F96</f>
        <v>1388.8</v>
      </c>
      <c r="T96" s="29">
        <f>'1-συμβολαια'!M96+'11-χαρτόσ'!D96+'11-χαρτόσ'!E96</f>
        <v>0</v>
      </c>
      <c r="U96" s="29">
        <f t="shared" si="10"/>
        <v>1388.8</v>
      </c>
      <c r="V96" s="31"/>
      <c r="W96" s="109">
        <f t="shared" si="9"/>
        <v>0</v>
      </c>
      <c r="X96" s="111"/>
      <c r="Y96" s="26"/>
      <c r="Z96" s="26"/>
      <c r="AA96" s="26"/>
      <c r="AB96" s="26"/>
      <c r="AC96" s="26"/>
      <c r="AD96" s="26"/>
      <c r="AE96" s="26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</row>
    <row r="97" spans="1:87">
      <c r="A97" s="46">
        <f>'1-συμβολαια'!A97</f>
        <v>0</v>
      </c>
      <c r="B97" s="125">
        <f>'1-συμβολαια'!B97</f>
        <v>0</v>
      </c>
      <c r="C97" s="143">
        <f>'1-συμβολαια'!C97</f>
        <v>0</v>
      </c>
      <c r="D97" s="21">
        <f>'4-πολλυπρ'!D97</f>
        <v>0</v>
      </c>
      <c r="E97" s="21">
        <f>'4-πολλυπρ'!I97</f>
        <v>0</v>
      </c>
      <c r="F97" s="29">
        <f>'11-χαρτόσ'!H97</f>
        <v>0</v>
      </c>
      <c r="G97" s="29">
        <f>'10-φπα'!E97</f>
        <v>39.36</v>
      </c>
      <c r="H97" s="29">
        <f>'14-βιβλΕσ'!Q97</f>
        <v>229.44</v>
      </c>
      <c r="I97" s="29">
        <f>'14-βιβλΕσ'!P97</f>
        <v>956</v>
      </c>
      <c r="J97" s="29"/>
      <c r="K97" s="29">
        <f t="shared" si="6"/>
        <v>1388.8</v>
      </c>
      <c r="L97" s="106"/>
      <c r="M97" s="29"/>
      <c r="N97" s="29"/>
      <c r="O97" s="29">
        <f t="shared" si="8"/>
        <v>268.8</v>
      </c>
      <c r="P97" s="38"/>
      <c r="Q97" s="29">
        <f t="shared" si="7"/>
        <v>1120</v>
      </c>
      <c r="R97" s="38"/>
      <c r="S97" s="29">
        <f>'1-συμβολαια'!L97+G97+H97+I97+F97</f>
        <v>1388.8</v>
      </c>
      <c r="T97" s="29">
        <f>'1-συμβολαια'!M97+'11-χαρτόσ'!D97+'11-χαρτόσ'!E97</f>
        <v>0</v>
      </c>
      <c r="U97" s="29">
        <f t="shared" si="10"/>
        <v>1388.8</v>
      </c>
      <c r="V97" s="31"/>
      <c r="W97" s="109">
        <f t="shared" si="9"/>
        <v>0</v>
      </c>
      <c r="X97" s="111"/>
      <c r="Y97" s="26"/>
      <c r="Z97" s="26"/>
      <c r="AA97" s="26"/>
      <c r="AB97" s="26"/>
      <c r="AC97" s="26"/>
      <c r="AD97" s="26"/>
      <c r="AE97" s="26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</row>
    <row r="98" spans="1:87">
      <c r="A98" s="46">
        <f>'1-συμβολαια'!A98</f>
        <v>0</v>
      </c>
      <c r="B98" s="125">
        <f>'1-συμβολαια'!B98</f>
        <v>0</v>
      </c>
      <c r="C98" s="143">
        <f>'1-συμβολαια'!C98</f>
        <v>0</v>
      </c>
      <c r="D98" s="21">
        <f>'4-πολλυπρ'!D98</f>
        <v>0</v>
      </c>
      <c r="E98" s="21">
        <f>'4-πολλυπρ'!I98</f>
        <v>0</v>
      </c>
      <c r="F98" s="29">
        <f>'11-χαρτόσ'!H98</f>
        <v>0</v>
      </c>
      <c r="G98" s="29">
        <f>'10-φπα'!E98</f>
        <v>39.36</v>
      </c>
      <c r="H98" s="29">
        <f>'14-βιβλΕσ'!Q98</f>
        <v>229.44</v>
      </c>
      <c r="I98" s="29">
        <f>'14-βιβλΕσ'!P98</f>
        <v>956</v>
      </c>
      <c r="J98" s="29"/>
      <c r="K98" s="29">
        <f t="shared" si="6"/>
        <v>1388.8</v>
      </c>
      <c r="L98" s="106"/>
      <c r="M98" s="29"/>
      <c r="N98" s="29"/>
      <c r="O98" s="29">
        <f t="shared" si="8"/>
        <v>268.8</v>
      </c>
      <c r="P98" s="38"/>
      <c r="Q98" s="29">
        <f t="shared" si="7"/>
        <v>1120</v>
      </c>
      <c r="R98" s="38"/>
      <c r="S98" s="29">
        <f>'1-συμβολαια'!L98+G98+H98+I98+F98</f>
        <v>1388.8</v>
      </c>
      <c r="T98" s="29">
        <f>'1-συμβολαια'!M98+'11-χαρτόσ'!D98+'11-χαρτόσ'!E98</f>
        <v>0</v>
      </c>
      <c r="U98" s="29">
        <f t="shared" si="10"/>
        <v>1388.8</v>
      </c>
      <c r="V98" s="31"/>
      <c r="W98" s="109">
        <f t="shared" si="9"/>
        <v>0</v>
      </c>
      <c r="X98" s="111"/>
      <c r="Y98" s="26"/>
      <c r="Z98" s="26"/>
      <c r="AA98" s="26"/>
      <c r="AB98" s="26"/>
      <c r="AC98" s="26"/>
      <c r="AD98" s="26"/>
      <c r="AE98" s="26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</row>
    <row r="99" spans="1:87">
      <c r="A99" s="46">
        <f>'1-συμβολαια'!A99</f>
        <v>0</v>
      </c>
      <c r="B99" s="125">
        <f>'1-συμβολαια'!B99</f>
        <v>0</v>
      </c>
      <c r="C99" s="143">
        <f>'1-συμβολαια'!C99</f>
        <v>0</v>
      </c>
      <c r="D99" s="21">
        <f>'4-πολλυπρ'!D99</f>
        <v>0</v>
      </c>
      <c r="E99" s="21">
        <f>'4-πολλυπρ'!I99</f>
        <v>0</v>
      </c>
      <c r="F99" s="29">
        <f>'11-χαρτόσ'!H99</f>
        <v>0</v>
      </c>
      <c r="G99" s="29">
        <f>'10-φπα'!E99</f>
        <v>39.36</v>
      </c>
      <c r="H99" s="29">
        <f>'14-βιβλΕσ'!Q99</f>
        <v>229.44</v>
      </c>
      <c r="I99" s="29">
        <f>'14-βιβλΕσ'!P99</f>
        <v>956</v>
      </c>
      <c r="J99" s="29"/>
      <c r="K99" s="29">
        <f t="shared" si="6"/>
        <v>1388.8</v>
      </c>
      <c r="L99" s="106"/>
      <c r="M99" s="29"/>
      <c r="N99" s="29"/>
      <c r="O99" s="29">
        <f t="shared" si="8"/>
        <v>268.8</v>
      </c>
      <c r="P99" s="38"/>
      <c r="Q99" s="29">
        <f t="shared" si="7"/>
        <v>1120</v>
      </c>
      <c r="R99" s="38"/>
      <c r="S99" s="29">
        <f>'1-συμβολαια'!L99+G99+H99+I99+F99</f>
        <v>1388.8</v>
      </c>
      <c r="T99" s="29">
        <f>'1-συμβολαια'!M99+'11-χαρτόσ'!D99+'11-χαρτόσ'!E99</f>
        <v>0</v>
      </c>
      <c r="U99" s="29">
        <f t="shared" si="10"/>
        <v>1388.8</v>
      </c>
      <c r="V99" s="31"/>
      <c r="W99" s="109">
        <f t="shared" si="9"/>
        <v>0</v>
      </c>
      <c r="X99" s="111"/>
      <c r="Y99" s="26"/>
      <c r="Z99" s="26"/>
      <c r="AA99" s="26"/>
      <c r="AB99" s="26"/>
      <c r="AC99" s="26"/>
      <c r="AD99" s="26"/>
      <c r="AE99" s="26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</row>
    <row r="100" spans="1:87">
      <c r="A100" s="46">
        <f>'1-συμβολαια'!A100</f>
        <v>0</v>
      </c>
      <c r="B100" s="125">
        <f>'1-συμβολαια'!B100</f>
        <v>0</v>
      </c>
      <c r="C100" s="143">
        <f>'1-συμβολαια'!C100</f>
        <v>0</v>
      </c>
      <c r="D100" s="21">
        <f>'4-πολλυπρ'!D100</f>
        <v>0</v>
      </c>
      <c r="E100" s="21">
        <f>'4-πολλυπρ'!I100</f>
        <v>0</v>
      </c>
      <c r="F100" s="29">
        <f>'11-χαρτόσ'!H100</f>
        <v>0</v>
      </c>
      <c r="G100" s="29">
        <f>'10-φπα'!E100</f>
        <v>39.36</v>
      </c>
      <c r="H100" s="29">
        <f>'14-βιβλΕσ'!Q100</f>
        <v>229.44</v>
      </c>
      <c r="I100" s="29">
        <f>'14-βιβλΕσ'!P100</f>
        <v>956</v>
      </c>
      <c r="J100" s="29"/>
      <c r="K100" s="29">
        <f t="shared" si="6"/>
        <v>1388.8</v>
      </c>
      <c r="L100" s="106"/>
      <c r="M100" s="29"/>
      <c r="N100" s="29"/>
      <c r="O100" s="29">
        <f t="shared" si="8"/>
        <v>268.8</v>
      </c>
      <c r="P100" s="38"/>
      <c r="Q100" s="29">
        <f t="shared" si="7"/>
        <v>1120</v>
      </c>
      <c r="R100" s="38"/>
      <c r="S100" s="29">
        <f>'1-συμβολαια'!L100+G100+H100+I100+F100</f>
        <v>1388.8</v>
      </c>
      <c r="T100" s="29">
        <f>'1-συμβολαια'!M100+'11-χαρτόσ'!D100+'11-χαρτόσ'!E100</f>
        <v>0</v>
      </c>
      <c r="U100" s="29">
        <f t="shared" si="10"/>
        <v>1388.8</v>
      </c>
      <c r="V100" s="31"/>
      <c r="W100" s="109">
        <f t="shared" si="9"/>
        <v>0</v>
      </c>
      <c r="X100" s="111"/>
      <c r="Y100" s="26"/>
      <c r="Z100" s="26"/>
      <c r="AA100" s="26"/>
      <c r="AB100" s="26"/>
      <c r="AC100" s="26"/>
      <c r="AD100" s="26"/>
      <c r="AE100" s="26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</row>
    <row r="101" spans="1:87">
      <c r="A101" s="46">
        <f>'1-συμβολαια'!A101</f>
        <v>0</v>
      </c>
      <c r="B101" s="125">
        <f>'1-συμβολαια'!B101</f>
        <v>0</v>
      </c>
      <c r="C101" s="143">
        <f>'1-συμβολαια'!C101</f>
        <v>0</v>
      </c>
      <c r="D101" s="21">
        <f>'4-πολλυπρ'!D101</f>
        <v>0</v>
      </c>
      <c r="E101" s="21">
        <f>'4-πολλυπρ'!I101</f>
        <v>0</v>
      </c>
      <c r="F101" s="29">
        <f>'11-χαρτόσ'!H101</f>
        <v>0</v>
      </c>
      <c r="G101" s="29">
        <f>'10-φπα'!E101</f>
        <v>39.36</v>
      </c>
      <c r="H101" s="29">
        <f>'14-βιβλΕσ'!Q101</f>
        <v>229.44</v>
      </c>
      <c r="I101" s="29">
        <f>'14-βιβλΕσ'!P101</f>
        <v>956</v>
      </c>
      <c r="J101" s="29"/>
      <c r="K101" s="29">
        <f t="shared" si="6"/>
        <v>1388.8</v>
      </c>
      <c r="L101" s="106"/>
      <c r="M101" s="29"/>
      <c r="N101" s="29"/>
      <c r="O101" s="29">
        <f t="shared" si="8"/>
        <v>268.8</v>
      </c>
      <c r="P101" s="38"/>
      <c r="Q101" s="29">
        <f t="shared" si="7"/>
        <v>1120</v>
      </c>
      <c r="R101" s="38"/>
      <c r="S101" s="29">
        <f>'1-συμβολαια'!L101+G101+H101+I101+F101</f>
        <v>1388.8</v>
      </c>
      <c r="T101" s="29">
        <f>'1-συμβολαια'!M101+'11-χαρτόσ'!D101+'11-χαρτόσ'!E101</f>
        <v>0</v>
      </c>
      <c r="U101" s="29">
        <f t="shared" si="10"/>
        <v>1388.8</v>
      </c>
      <c r="V101" s="31"/>
      <c r="W101" s="109">
        <f t="shared" si="9"/>
        <v>0</v>
      </c>
      <c r="X101" s="111"/>
      <c r="Y101" s="26"/>
      <c r="Z101" s="26"/>
      <c r="AA101" s="26"/>
      <c r="AB101" s="26"/>
      <c r="AC101" s="26"/>
      <c r="AD101" s="26"/>
      <c r="AE101" s="26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</row>
    <row r="102" spans="1:87">
      <c r="A102" s="46">
        <f>'1-συμβολαια'!A102</f>
        <v>0</v>
      </c>
      <c r="B102" s="125">
        <f>'1-συμβολαια'!B102</f>
        <v>0</v>
      </c>
      <c r="C102" s="143">
        <f>'1-συμβολαια'!C102</f>
        <v>0</v>
      </c>
      <c r="D102" s="21">
        <f>'4-πολλυπρ'!D102</f>
        <v>0</v>
      </c>
      <c r="E102" s="21">
        <f>'4-πολλυπρ'!I102</f>
        <v>0</v>
      </c>
      <c r="F102" s="29">
        <f>'11-χαρτόσ'!H102</f>
        <v>0</v>
      </c>
      <c r="G102" s="29">
        <f>'10-φπα'!E102</f>
        <v>39.36</v>
      </c>
      <c r="H102" s="29">
        <f>'14-βιβλΕσ'!Q102</f>
        <v>229.44</v>
      </c>
      <c r="I102" s="29">
        <f>'14-βιβλΕσ'!P102</f>
        <v>956</v>
      </c>
      <c r="J102" s="29"/>
      <c r="K102" s="29">
        <f t="shared" si="6"/>
        <v>1388.8</v>
      </c>
      <c r="L102" s="106"/>
      <c r="M102" s="29"/>
      <c r="N102" s="29"/>
      <c r="O102" s="29">
        <f t="shared" si="8"/>
        <v>268.8</v>
      </c>
      <c r="P102" s="38"/>
      <c r="Q102" s="29">
        <f t="shared" si="7"/>
        <v>1120</v>
      </c>
      <c r="R102" s="38"/>
      <c r="S102" s="29">
        <f>'1-συμβολαια'!L102+G102+H102+I102+F102</f>
        <v>1388.8</v>
      </c>
      <c r="T102" s="29">
        <f>'1-συμβολαια'!M102+'11-χαρτόσ'!D102+'11-χαρτόσ'!E102</f>
        <v>0</v>
      </c>
      <c r="U102" s="29">
        <f t="shared" si="10"/>
        <v>1388.8</v>
      </c>
      <c r="V102" s="31"/>
      <c r="W102" s="109">
        <f t="shared" si="9"/>
        <v>0</v>
      </c>
      <c r="X102" s="111"/>
      <c r="Y102" s="26"/>
      <c r="Z102" s="26"/>
      <c r="AA102" s="26"/>
      <c r="AB102" s="26"/>
      <c r="AC102" s="26"/>
      <c r="AD102" s="26"/>
      <c r="AE102" s="26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</row>
    <row r="103" spans="1:87">
      <c r="A103" s="46">
        <f>'1-συμβολαια'!A103</f>
        <v>0</v>
      </c>
      <c r="B103" s="125">
        <f>'1-συμβολαια'!B103</f>
        <v>0</v>
      </c>
      <c r="C103" s="143">
        <f>'1-συμβολαια'!C103</f>
        <v>0</v>
      </c>
      <c r="D103" s="21">
        <f>'4-πολλυπρ'!D103</f>
        <v>0</v>
      </c>
      <c r="E103" s="21">
        <f>'4-πολλυπρ'!I103</f>
        <v>0</v>
      </c>
      <c r="F103" s="29">
        <f>'11-χαρτόσ'!H103</f>
        <v>0</v>
      </c>
      <c r="G103" s="29">
        <f>'10-φπα'!E103</f>
        <v>39.36</v>
      </c>
      <c r="H103" s="29">
        <f>'14-βιβλΕσ'!Q103</f>
        <v>229.44</v>
      </c>
      <c r="I103" s="29">
        <f>'14-βιβλΕσ'!P103</f>
        <v>956</v>
      </c>
      <c r="J103" s="29"/>
      <c r="K103" s="29">
        <f t="shared" si="6"/>
        <v>1388.8</v>
      </c>
      <c r="L103" s="106"/>
      <c r="M103" s="29"/>
      <c r="N103" s="29"/>
      <c r="O103" s="29">
        <f t="shared" si="8"/>
        <v>268.8</v>
      </c>
      <c r="P103" s="38"/>
      <c r="Q103" s="29">
        <f t="shared" si="7"/>
        <v>1120</v>
      </c>
      <c r="R103" s="38"/>
      <c r="S103" s="29">
        <f>'1-συμβολαια'!L103+G103+H103+I103+F103</f>
        <v>1388.8</v>
      </c>
      <c r="T103" s="29">
        <f>'1-συμβολαια'!M103+'11-χαρτόσ'!D103+'11-χαρτόσ'!E103</f>
        <v>0</v>
      </c>
      <c r="U103" s="29">
        <f t="shared" si="10"/>
        <v>1388.8</v>
      </c>
      <c r="V103" s="31"/>
      <c r="W103" s="109">
        <f t="shared" si="9"/>
        <v>0</v>
      </c>
      <c r="X103" s="111"/>
      <c r="Y103" s="26"/>
      <c r="Z103" s="26"/>
      <c r="AA103" s="26"/>
      <c r="AB103" s="26"/>
      <c r="AC103" s="26"/>
      <c r="AD103" s="26"/>
      <c r="AE103" s="26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</row>
    <row r="104" spans="1:87">
      <c r="A104" s="46">
        <f>'1-συμβολαια'!A104</f>
        <v>0</v>
      </c>
      <c r="B104" s="125">
        <f>'1-συμβολαια'!B104</f>
        <v>0</v>
      </c>
      <c r="C104" s="143">
        <f>'1-συμβολαια'!C104</f>
        <v>0</v>
      </c>
      <c r="D104" s="21">
        <f>'4-πολλυπρ'!D104</f>
        <v>0</v>
      </c>
      <c r="E104" s="21">
        <f>'4-πολλυπρ'!I104</f>
        <v>0</v>
      </c>
      <c r="F104" s="29">
        <f>'11-χαρτόσ'!H104</f>
        <v>0</v>
      </c>
      <c r="G104" s="29">
        <f>'10-φπα'!E104</f>
        <v>39.36</v>
      </c>
      <c r="H104" s="29">
        <f>'14-βιβλΕσ'!Q104</f>
        <v>229.44</v>
      </c>
      <c r="I104" s="29">
        <f>'14-βιβλΕσ'!P104</f>
        <v>956</v>
      </c>
      <c r="J104" s="29"/>
      <c r="K104" s="29">
        <f t="shared" si="6"/>
        <v>1388.8</v>
      </c>
      <c r="L104" s="106"/>
      <c r="M104" s="29"/>
      <c r="N104" s="29"/>
      <c r="O104" s="29">
        <f t="shared" si="8"/>
        <v>268.8</v>
      </c>
      <c r="P104" s="38"/>
      <c r="Q104" s="29">
        <f t="shared" si="7"/>
        <v>1120</v>
      </c>
      <c r="R104" s="38"/>
      <c r="S104" s="29">
        <f>'1-συμβολαια'!L104+G104+H104+I104+F104</f>
        <v>1388.8</v>
      </c>
      <c r="T104" s="29">
        <f>'1-συμβολαια'!M104+'11-χαρτόσ'!D104+'11-χαρτόσ'!E104</f>
        <v>0</v>
      </c>
      <c r="U104" s="29">
        <f t="shared" si="10"/>
        <v>1388.8</v>
      </c>
      <c r="V104" s="31"/>
      <c r="W104" s="109">
        <f t="shared" si="9"/>
        <v>0</v>
      </c>
      <c r="X104" s="111"/>
      <c r="Y104" s="26"/>
      <c r="Z104" s="26"/>
      <c r="AA104" s="26"/>
      <c r="AB104" s="26"/>
      <c r="AC104" s="26"/>
      <c r="AD104" s="26"/>
      <c r="AE104" s="26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</row>
    <row r="105" spans="1:87">
      <c r="A105" s="46">
        <f>'1-συμβολαια'!A105</f>
        <v>0</v>
      </c>
      <c r="B105" s="125">
        <f>'1-συμβολαια'!B105</f>
        <v>0</v>
      </c>
      <c r="C105" s="143">
        <f>'1-συμβολαια'!C105</f>
        <v>0</v>
      </c>
      <c r="D105" s="21">
        <f>'4-πολλυπρ'!D105</f>
        <v>0</v>
      </c>
      <c r="E105" s="21">
        <f>'4-πολλυπρ'!I105</f>
        <v>0</v>
      </c>
      <c r="F105" s="29">
        <f>'11-χαρτόσ'!H105</f>
        <v>0</v>
      </c>
      <c r="G105" s="29">
        <f>'10-φπα'!E105</f>
        <v>39.36</v>
      </c>
      <c r="H105" s="29">
        <f>'14-βιβλΕσ'!Q105</f>
        <v>229.44</v>
      </c>
      <c r="I105" s="29">
        <f>'14-βιβλΕσ'!P105</f>
        <v>956</v>
      </c>
      <c r="J105" s="29"/>
      <c r="K105" s="29">
        <f t="shared" si="6"/>
        <v>1388.8</v>
      </c>
      <c r="L105" s="106"/>
      <c r="M105" s="29"/>
      <c r="N105" s="29"/>
      <c r="O105" s="29">
        <f t="shared" si="8"/>
        <v>268.8</v>
      </c>
      <c r="P105" s="38"/>
      <c r="Q105" s="29">
        <f t="shared" si="7"/>
        <v>1120</v>
      </c>
      <c r="R105" s="38"/>
      <c r="S105" s="29">
        <f>'1-συμβολαια'!L105+G105+H105+I105+F105</f>
        <v>1388.8</v>
      </c>
      <c r="T105" s="29">
        <f>'1-συμβολαια'!M105+'11-χαρτόσ'!D105+'11-χαρτόσ'!E105</f>
        <v>0</v>
      </c>
      <c r="U105" s="29">
        <f t="shared" si="10"/>
        <v>1388.8</v>
      </c>
      <c r="V105" s="31"/>
      <c r="W105" s="109">
        <f t="shared" si="9"/>
        <v>0</v>
      </c>
      <c r="X105" s="111"/>
      <c r="Y105" s="26"/>
      <c r="Z105" s="26"/>
      <c r="AA105" s="26"/>
      <c r="AB105" s="26"/>
      <c r="AC105" s="26"/>
      <c r="AD105" s="26"/>
      <c r="AE105" s="26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</row>
    <row r="106" spans="1:87">
      <c r="A106" s="46">
        <f>'1-συμβολαια'!A106</f>
        <v>0</v>
      </c>
      <c r="B106" s="125">
        <f>'1-συμβολαια'!B106</f>
        <v>0</v>
      </c>
      <c r="C106" s="143">
        <f>'1-συμβολαια'!C106</f>
        <v>0</v>
      </c>
      <c r="D106" s="21">
        <f>'4-πολλυπρ'!D106</f>
        <v>0</v>
      </c>
      <c r="E106" s="21">
        <f>'4-πολλυπρ'!I106</f>
        <v>0</v>
      </c>
      <c r="F106" s="29">
        <f>'11-χαρτόσ'!H106</f>
        <v>0</v>
      </c>
      <c r="G106" s="29">
        <f>'10-φπα'!E106</f>
        <v>39.36</v>
      </c>
      <c r="H106" s="29">
        <f>'14-βιβλΕσ'!Q106</f>
        <v>229.44</v>
      </c>
      <c r="I106" s="29">
        <f>'14-βιβλΕσ'!P106</f>
        <v>956</v>
      </c>
      <c r="J106" s="29"/>
      <c r="K106" s="29">
        <f t="shared" si="6"/>
        <v>1388.8</v>
      </c>
      <c r="L106" s="106"/>
      <c r="M106" s="29"/>
      <c r="N106" s="29"/>
      <c r="O106" s="29">
        <f t="shared" si="8"/>
        <v>268.8</v>
      </c>
      <c r="P106" s="38"/>
      <c r="Q106" s="29">
        <f t="shared" si="7"/>
        <v>1120</v>
      </c>
      <c r="R106" s="38"/>
      <c r="S106" s="29">
        <f>'1-συμβολαια'!L106+G106+H106+I106+F106</f>
        <v>1388.8</v>
      </c>
      <c r="T106" s="29">
        <f>'1-συμβολαια'!M106+'11-χαρτόσ'!D106+'11-χαρτόσ'!E106</f>
        <v>0</v>
      </c>
      <c r="U106" s="29">
        <f t="shared" si="10"/>
        <v>1388.8</v>
      </c>
      <c r="V106" s="31"/>
      <c r="W106" s="109">
        <f t="shared" si="9"/>
        <v>0</v>
      </c>
      <c r="X106" s="111"/>
      <c r="Y106" s="26"/>
      <c r="Z106" s="26"/>
      <c r="AA106" s="26"/>
      <c r="AB106" s="26"/>
      <c r="AC106" s="26"/>
      <c r="AD106" s="26"/>
      <c r="AE106" s="26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</row>
    <row r="107" spans="1:87">
      <c r="A107" s="46">
        <f>'1-συμβολαια'!A107</f>
        <v>0</v>
      </c>
      <c r="B107" s="125">
        <f>'1-συμβολαια'!B107</f>
        <v>0</v>
      </c>
      <c r="C107" s="143">
        <f>'1-συμβολαια'!C107</f>
        <v>0</v>
      </c>
      <c r="D107" s="21">
        <f>'4-πολλυπρ'!D107</f>
        <v>0</v>
      </c>
      <c r="E107" s="21">
        <f>'4-πολλυπρ'!I107</f>
        <v>0</v>
      </c>
      <c r="F107" s="29">
        <f>'11-χαρτόσ'!H107</f>
        <v>0</v>
      </c>
      <c r="G107" s="29">
        <f>'10-φπα'!E107</f>
        <v>39.36</v>
      </c>
      <c r="H107" s="29">
        <f>'14-βιβλΕσ'!Q107</f>
        <v>229.44</v>
      </c>
      <c r="I107" s="29">
        <f>'14-βιβλΕσ'!P107</f>
        <v>956</v>
      </c>
      <c r="J107" s="29"/>
      <c r="K107" s="29">
        <f t="shared" si="6"/>
        <v>1388.8</v>
      </c>
      <c r="L107" s="106"/>
      <c r="M107" s="29"/>
      <c r="N107" s="29"/>
      <c r="O107" s="29">
        <f t="shared" si="8"/>
        <v>268.8</v>
      </c>
      <c r="P107" s="38"/>
      <c r="Q107" s="29">
        <f t="shared" si="7"/>
        <v>1120</v>
      </c>
      <c r="R107" s="38"/>
      <c r="S107" s="29">
        <f>'1-συμβολαια'!L107+G107+H107+I107+F107</f>
        <v>1388.8</v>
      </c>
      <c r="T107" s="29">
        <f>'1-συμβολαια'!M107+'11-χαρτόσ'!D107+'11-χαρτόσ'!E107</f>
        <v>0</v>
      </c>
      <c r="U107" s="29">
        <f t="shared" si="10"/>
        <v>1388.8</v>
      </c>
      <c r="V107" s="31"/>
      <c r="W107" s="109">
        <f t="shared" si="9"/>
        <v>0</v>
      </c>
      <c r="X107" s="111"/>
      <c r="Y107" s="26"/>
      <c r="Z107" s="26"/>
      <c r="AA107" s="26"/>
      <c r="AB107" s="26"/>
      <c r="AC107" s="26"/>
      <c r="AD107" s="26"/>
      <c r="AE107" s="26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</row>
    <row r="108" spans="1:87">
      <c r="A108" s="46">
        <f>'1-συμβολαια'!A108</f>
        <v>0</v>
      </c>
      <c r="B108" s="125">
        <f>'1-συμβολαια'!B108</f>
        <v>0</v>
      </c>
      <c r="C108" s="143">
        <f>'1-συμβολαια'!C108</f>
        <v>0</v>
      </c>
      <c r="D108" s="21">
        <f>'4-πολλυπρ'!D108</f>
        <v>0</v>
      </c>
      <c r="E108" s="21">
        <f>'4-πολλυπρ'!I108</f>
        <v>0</v>
      </c>
      <c r="F108" s="29">
        <f>'11-χαρτόσ'!H108</f>
        <v>0</v>
      </c>
      <c r="G108" s="29">
        <f>'10-φπα'!E108</f>
        <v>39.36</v>
      </c>
      <c r="H108" s="29">
        <f>'14-βιβλΕσ'!Q108</f>
        <v>229.44</v>
      </c>
      <c r="I108" s="29">
        <f>'14-βιβλΕσ'!P108</f>
        <v>956</v>
      </c>
      <c r="J108" s="29"/>
      <c r="K108" s="29">
        <f t="shared" si="6"/>
        <v>1388.8</v>
      </c>
      <c r="L108" s="106"/>
      <c r="M108" s="29"/>
      <c r="N108" s="29"/>
      <c r="O108" s="29">
        <f t="shared" si="8"/>
        <v>268.8</v>
      </c>
      <c r="P108" s="38"/>
      <c r="Q108" s="29">
        <f t="shared" si="7"/>
        <v>1120</v>
      </c>
      <c r="R108" s="38"/>
      <c r="S108" s="29">
        <f>'1-συμβολαια'!L108+G108+H108+I108+F108</f>
        <v>1388.8</v>
      </c>
      <c r="T108" s="29">
        <f>'1-συμβολαια'!M108+'11-χαρτόσ'!D108+'11-χαρτόσ'!E108</f>
        <v>0</v>
      </c>
      <c r="U108" s="29">
        <f t="shared" si="10"/>
        <v>1388.8</v>
      </c>
      <c r="V108" s="31"/>
      <c r="W108" s="109">
        <f t="shared" si="9"/>
        <v>0</v>
      </c>
      <c r="X108" s="111"/>
      <c r="Y108" s="26"/>
      <c r="Z108" s="26"/>
      <c r="AA108" s="26"/>
      <c r="AB108" s="26"/>
      <c r="AC108" s="26"/>
      <c r="AD108" s="26"/>
      <c r="AE108" s="26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</row>
    <row r="109" spans="1:87">
      <c r="A109" s="46">
        <f>'1-συμβολαια'!A109</f>
        <v>0</v>
      </c>
      <c r="B109" s="125">
        <f>'1-συμβολαια'!B109</f>
        <v>0</v>
      </c>
      <c r="C109" s="143">
        <f>'1-συμβολαια'!C109</f>
        <v>0</v>
      </c>
      <c r="D109" s="21">
        <f>'4-πολλυπρ'!D109</f>
        <v>0</v>
      </c>
      <c r="E109" s="21">
        <f>'4-πολλυπρ'!I109</f>
        <v>0</v>
      </c>
      <c r="F109" s="29">
        <f>'11-χαρτόσ'!H109</f>
        <v>0</v>
      </c>
      <c r="G109" s="29">
        <f>'10-φπα'!E109</f>
        <v>39.36</v>
      </c>
      <c r="H109" s="29">
        <f>'14-βιβλΕσ'!Q109</f>
        <v>229.44</v>
      </c>
      <c r="I109" s="29">
        <f>'14-βιβλΕσ'!P109</f>
        <v>956</v>
      </c>
      <c r="J109" s="29"/>
      <c r="K109" s="29">
        <f t="shared" si="6"/>
        <v>1388.8</v>
      </c>
      <c r="L109" s="106"/>
      <c r="M109" s="29"/>
      <c r="N109" s="29"/>
      <c r="O109" s="29">
        <f t="shared" si="8"/>
        <v>268.8</v>
      </c>
      <c r="P109" s="38"/>
      <c r="Q109" s="29">
        <f t="shared" si="7"/>
        <v>1120</v>
      </c>
      <c r="R109" s="38"/>
      <c r="S109" s="29">
        <f>'1-συμβολαια'!L109+G109+H109+I109+F109</f>
        <v>1388.8</v>
      </c>
      <c r="T109" s="29">
        <f>'1-συμβολαια'!M109+'11-χαρτόσ'!D109+'11-χαρτόσ'!E109</f>
        <v>0</v>
      </c>
      <c r="U109" s="29">
        <f t="shared" si="10"/>
        <v>1388.8</v>
      </c>
      <c r="V109" s="31"/>
      <c r="W109" s="109">
        <f t="shared" si="9"/>
        <v>0</v>
      </c>
      <c r="X109" s="111"/>
      <c r="Y109" s="26"/>
      <c r="Z109" s="26"/>
      <c r="AA109" s="26"/>
      <c r="AB109" s="26"/>
      <c r="AC109" s="26"/>
      <c r="AD109" s="26"/>
      <c r="AE109" s="26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</row>
    <row r="110" spans="1:87">
      <c r="A110" s="46">
        <f>'1-συμβολαια'!A110</f>
        <v>0</v>
      </c>
      <c r="B110" s="125">
        <f>'1-συμβολαια'!B110</f>
        <v>0</v>
      </c>
      <c r="C110" s="143">
        <f>'1-συμβολαια'!C110</f>
        <v>0</v>
      </c>
      <c r="D110" s="21">
        <f>'4-πολλυπρ'!D110</f>
        <v>0</v>
      </c>
      <c r="E110" s="21">
        <f>'4-πολλυπρ'!I110</f>
        <v>0</v>
      </c>
      <c r="F110" s="29">
        <f>'11-χαρτόσ'!H110</f>
        <v>0</v>
      </c>
      <c r="G110" s="29">
        <f>'10-φπα'!E110</f>
        <v>39.36</v>
      </c>
      <c r="H110" s="29">
        <f>'14-βιβλΕσ'!Q110</f>
        <v>229.44</v>
      </c>
      <c r="I110" s="29">
        <f>'14-βιβλΕσ'!P110</f>
        <v>956</v>
      </c>
      <c r="J110" s="29"/>
      <c r="K110" s="29">
        <f t="shared" si="6"/>
        <v>1388.8</v>
      </c>
      <c r="L110" s="106"/>
      <c r="M110" s="29"/>
      <c r="N110" s="29"/>
      <c r="O110" s="29">
        <f t="shared" si="8"/>
        <v>268.8</v>
      </c>
      <c r="P110" s="38"/>
      <c r="Q110" s="29">
        <f t="shared" si="7"/>
        <v>1120</v>
      </c>
      <c r="R110" s="38"/>
      <c r="S110" s="29">
        <f>'1-συμβολαια'!L110+G110+H110+I110+F110</f>
        <v>1388.8</v>
      </c>
      <c r="T110" s="29">
        <f>'1-συμβολαια'!M110+'11-χαρτόσ'!D110+'11-χαρτόσ'!E110</f>
        <v>0</v>
      </c>
      <c r="U110" s="29">
        <f t="shared" si="10"/>
        <v>1388.8</v>
      </c>
      <c r="V110" s="31"/>
      <c r="W110" s="109">
        <f t="shared" si="9"/>
        <v>0</v>
      </c>
      <c r="X110" s="111"/>
      <c r="Y110" s="26"/>
      <c r="Z110" s="26"/>
      <c r="AA110" s="26"/>
      <c r="AB110" s="26"/>
      <c r="AC110" s="26"/>
      <c r="AD110" s="26"/>
      <c r="AE110" s="26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</row>
    <row r="111" spans="1:87">
      <c r="A111" s="46">
        <f>'1-συμβολαια'!A111</f>
        <v>0</v>
      </c>
      <c r="B111" s="125">
        <f>'1-συμβολαια'!B111</f>
        <v>0</v>
      </c>
      <c r="C111" s="143">
        <f>'1-συμβολαια'!C111</f>
        <v>0</v>
      </c>
      <c r="D111" s="21">
        <f>'4-πολλυπρ'!D111</f>
        <v>0</v>
      </c>
      <c r="E111" s="21">
        <f>'4-πολλυπρ'!I111</f>
        <v>0</v>
      </c>
      <c r="F111" s="29">
        <f>'11-χαρτόσ'!H111</f>
        <v>0</v>
      </c>
      <c r="G111" s="29">
        <f>'10-φπα'!E111</f>
        <v>39.36</v>
      </c>
      <c r="H111" s="29">
        <f>'14-βιβλΕσ'!Q111</f>
        <v>229.44</v>
      </c>
      <c r="I111" s="29">
        <f>'14-βιβλΕσ'!P111</f>
        <v>956</v>
      </c>
      <c r="J111" s="29"/>
      <c r="K111" s="29">
        <f t="shared" si="6"/>
        <v>1388.8</v>
      </c>
      <c r="L111" s="106"/>
      <c r="M111" s="29"/>
      <c r="N111" s="29"/>
      <c r="O111" s="29">
        <f t="shared" si="8"/>
        <v>268.8</v>
      </c>
      <c r="P111" s="38"/>
      <c r="Q111" s="29">
        <f t="shared" si="7"/>
        <v>1120</v>
      </c>
      <c r="R111" s="38"/>
      <c r="S111" s="29">
        <f>'1-συμβολαια'!L111+G111+H111+I111+F111</f>
        <v>1388.8</v>
      </c>
      <c r="T111" s="29">
        <f>'1-συμβολαια'!M111+'11-χαρτόσ'!D111+'11-χαρτόσ'!E111</f>
        <v>0</v>
      </c>
      <c r="U111" s="29">
        <f t="shared" si="10"/>
        <v>1388.8</v>
      </c>
      <c r="V111" s="31"/>
      <c r="W111" s="109">
        <f t="shared" si="9"/>
        <v>0</v>
      </c>
      <c r="X111" s="111"/>
      <c r="Y111" s="26"/>
      <c r="Z111" s="26"/>
      <c r="AA111" s="26"/>
      <c r="AB111" s="26"/>
      <c r="AC111" s="26"/>
      <c r="AD111" s="26"/>
      <c r="AE111" s="26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</row>
    <row r="112" spans="1:87">
      <c r="A112" s="46">
        <f>'1-συμβολαια'!A112</f>
        <v>0</v>
      </c>
      <c r="B112" s="125">
        <f>'1-συμβολαια'!B112</f>
        <v>0</v>
      </c>
      <c r="C112" s="143">
        <f>'1-συμβολαια'!C112</f>
        <v>0</v>
      </c>
      <c r="D112" s="21">
        <f>'4-πολλυπρ'!D112</f>
        <v>0</v>
      </c>
      <c r="E112" s="21">
        <f>'4-πολλυπρ'!I112</f>
        <v>0</v>
      </c>
      <c r="F112" s="29">
        <f>'11-χαρτόσ'!H112</f>
        <v>0</v>
      </c>
      <c r="G112" s="29">
        <f>'10-φπα'!E112</f>
        <v>39.36</v>
      </c>
      <c r="H112" s="29">
        <f>'14-βιβλΕσ'!Q112</f>
        <v>229.44</v>
      </c>
      <c r="I112" s="29">
        <f>'14-βιβλΕσ'!P112</f>
        <v>956</v>
      </c>
      <c r="J112" s="29"/>
      <c r="K112" s="29">
        <f t="shared" si="6"/>
        <v>1388.8</v>
      </c>
      <c r="L112" s="106"/>
      <c r="M112" s="29"/>
      <c r="N112" s="29"/>
      <c r="O112" s="29">
        <f t="shared" si="8"/>
        <v>268.8</v>
      </c>
      <c r="P112" s="38"/>
      <c r="Q112" s="29">
        <f t="shared" si="7"/>
        <v>1120</v>
      </c>
      <c r="R112" s="38"/>
      <c r="S112" s="29">
        <f>'1-συμβολαια'!L112+G112+H112+I112+F112</f>
        <v>1388.8</v>
      </c>
      <c r="T112" s="29">
        <f>'1-συμβολαια'!M112+'11-χαρτόσ'!D112+'11-χαρτόσ'!E112</f>
        <v>0</v>
      </c>
      <c r="U112" s="29">
        <f t="shared" si="10"/>
        <v>1388.8</v>
      </c>
      <c r="V112" s="31"/>
      <c r="W112" s="109">
        <f t="shared" si="9"/>
        <v>0</v>
      </c>
      <c r="X112" s="111"/>
      <c r="Y112" s="26"/>
      <c r="Z112" s="26"/>
      <c r="AA112" s="26"/>
      <c r="AB112" s="26"/>
      <c r="AC112" s="26"/>
      <c r="AD112" s="26"/>
      <c r="AE112" s="26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</row>
    <row r="113" spans="1:87">
      <c r="A113" s="46">
        <f>'1-συμβολαια'!A113</f>
        <v>0</v>
      </c>
      <c r="B113" s="125">
        <f>'1-συμβολαια'!B113</f>
        <v>0</v>
      </c>
      <c r="C113" s="143">
        <f>'1-συμβολαια'!C113</f>
        <v>0</v>
      </c>
      <c r="D113" s="21">
        <f>'4-πολλυπρ'!D113</f>
        <v>0</v>
      </c>
      <c r="E113" s="21">
        <f>'4-πολλυπρ'!I113</f>
        <v>0</v>
      </c>
      <c r="F113" s="29">
        <f>'11-χαρτόσ'!H113</f>
        <v>0</v>
      </c>
      <c r="G113" s="29">
        <f>'10-φπα'!E113</f>
        <v>39.36</v>
      </c>
      <c r="H113" s="29">
        <f>'14-βιβλΕσ'!Q113</f>
        <v>229.44</v>
      </c>
      <c r="I113" s="29">
        <f>'14-βιβλΕσ'!P113</f>
        <v>956</v>
      </c>
      <c r="J113" s="29"/>
      <c r="K113" s="29">
        <f t="shared" si="6"/>
        <v>1388.8</v>
      </c>
      <c r="L113" s="106"/>
      <c r="M113" s="29"/>
      <c r="N113" s="29"/>
      <c r="O113" s="29">
        <f t="shared" si="8"/>
        <v>268.8</v>
      </c>
      <c r="P113" s="38"/>
      <c r="Q113" s="29">
        <f t="shared" si="7"/>
        <v>1120</v>
      </c>
      <c r="R113" s="38"/>
      <c r="S113" s="29">
        <f>'1-συμβολαια'!L113+G113+H113+I113+F113</f>
        <v>1388.8</v>
      </c>
      <c r="T113" s="29">
        <f>'1-συμβολαια'!M113+'11-χαρτόσ'!D113+'11-χαρτόσ'!E113</f>
        <v>0</v>
      </c>
      <c r="U113" s="29">
        <f t="shared" si="10"/>
        <v>1388.8</v>
      </c>
      <c r="V113" s="31"/>
      <c r="W113" s="109">
        <f t="shared" si="9"/>
        <v>0</v>
      </c>
      <c r="X113" s="111"/>
      <c r="Y113" s="26"/>
      <c r="Z113" s="26"/>
      <c r="AA113" s="26"/>
      <c r="AB113" s="26"/>
      <c r="AC113" s="26"/>
      <c r="AD113" s="26"/>
      <c r="AE113" s="26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</row>
    <row r="114" spans="1:87">
      <c r="A114" s="46">
        <f>'1-συμβολαια'!A114</f>
        <v>0</v>
      </c>
      <c r="B114" s="125">
        <f>'1-συμβολαια'!B114</f>
        <v>0</v>
      </c>
      <c r="C114" s="143">
        <f>'1-συμβολαια'!C114</f>
        <v>0</v>
      </c>
      <c r="D114" s="21">
        <f>'4-πολλυπρ'!D114</f>
        <v>0</v>
      </c>
      <c r="E114" s="21">
        <f>'4-πολλυπρ'!I114</f>
        <v>0</v>
      </c>
      <c r="F114" s="29">
        <f>'11-χαρτόσ'!H114</f>
        <v>0</v>
      </c>
      <c r="G114" s="29">
        <f>'10-φπα'!E114</f>
        <v>39.36</v>
      </c>
      <c r="H114" s="29">
        <f>'14-βιβλΕσ'!Q114</f>
        <v>229.44</v>
      </c>
      <c r="I114" s="29">
        <f>'14-βιβλΕσ'!P114</f>
        <v>956</v>
      </c>
      <c r="J114" s="29"/>
      <c r="K114" s="29">
        <f t="shared" si="6"/>
        <v>1388.8</v>
      </c>
      <c r="L114" s="106"/>
      <c r="M114" s="29"/>
      <c r="N114" s="29"/>
      <c r="O114" s="29">
        <f t="shared" si="8"/>
        <v>268.8</v>
      </c>
      <c r="P114" s="38"/>
      <c r="Q114" s="29">
        <f t="shared" si="7"/>
        <v>1120</v>
      </c>
      <c r="R114" s="38"/>
      <c r="S114" s="29">
        <f>'1-συμβολαια'!L114+G114+H114+I114+F114</f>
        <v>1388.8</v>
      </c>
      <c r="T114" s="29">
        <f>'1-συμβολαια'!M114+'11-χαρτόσ'!D114+'11-χαρτόσ'!E114</f>
        <v>0</v>
      </c>
      <c r="U114" s="29">
        <f t="shared" si="10"/>
        <v>1388.8</v>
      </c>
      <c r="V114" s="31"/>
      <c r="W114" s="109">
        <f t="shared" si="9"/>
        <v>0</v>
      </c>
      <c r="X114" s="111"/>
      <c r="Y114" s="26"/>
      <c r="Z114" s="26"/>
      <c r="AA114" s="26"/>
      <c r="AB114" s="26"/>
      <c r="AC114" s="26"/>
      <c r="AD114" s="26"/>
      <c r="AE114" s="26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</row>
    <row r="115" spans="1:87">
      <c r="A115" s="46">
        <f>'1-συμβολαια'!A115</f>
        <v>0</v>
      </c>
      <c r="B115" s="125">
        <f>'1-συμβολαια'!B115</f>
        <v>0</v>
      </c>
      <c r="C115" s="143">
        <f>'1-συμβολαια'!C115</f>
        <v>0</v>
      </c>
      <c r="D115" s="21">
        <f>'4-πολλυπρ'!D115</f>
        <v>0</v>
      </c>
      <c r="E115" s="21">
        <f>'4-πολλυπρ'!I115</f>
        <v>0</v>
      </c>
      <c r="F115" s="29">
        <f>'11-χαρτόσ'!H115</f>
        <v>0</v>
      </c>
      <c r="G115" s="29">
        <f>'10-φπα'!E115</f>
        <v>39.36</v>
      </c>
      <c r="H115" s="29">
        <f>'14-βιβλΕσ'!Q115</f>
        <v>229.44</v>
      </c>
      <c r="I115" s="29">
        <f>'14-βιβλΕσ'!P115</f>
        <v>956</v>
      </c>
      <c r="J115" s="29"/>
      <c r="K115" s="29">
        <f t="shared" si="6"/>
        <v>1388.8</v>
      </c>
      <c r="L115" s="106"/>
      <c r="M115" s="29"/>
      <c r="N115" s="29"/>
      <c r="O115" s="29">
        <f t="shared" si="8"/>
        <v>268.8</v>
      </c>
      <c r="P115" s="38"/>
      <c r="Q115" s="29">
        <f t="shared" si="7"/>
        <v>1120</v>
      </c>
      <c r="R115" s="38"/>
      <c r="S115" s="29">
        <f>'1-συμβολαια'!L115+G115+H115+I115+F115</f>
        <v>1388.8</v>
      </c>
      <c r="T115" s="29">
        <f>'1-συμβολαια'!M115+'11-χαρτόσ'!D115+'11-χαρτόσ'!E115</f>
        <v>0</v>
      </c>
      <c r="U115" s="29">
        <f t="shared" si="10"/>
        <v>1388.8</v>
      </c>
      <c r="V115" s="31"/>
      <c r="W115" s="109">
        <f t="shared" si="9"/>
        <v>0</v>
      </c>
      <c r="X115" s="111"/>
      <c r="Y115" s="26"/>
      <c r="Z115" s="26"/>
      <c r="AA115" s="26"/>
      <c r="AB115" s="26"/>
      <c r="AC115" s="26"/>
      <c r="AD115" s="26"/>
      <c r="AE115" s="26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</row>
    <row r="116" spans="1:87">
      <c r="A116" s="46">
        <f>'1-συμβολαια'!A116</f>
        <v>0</v>
      </c>
      <c r="B116" s="125">
        <f>'1-συμβολαια'!B116</f>
        <v>0</v>
      </c>
      <c r="C116" s="143">
        <f>'1-συμβολαια'!C116</f>
        <v>0</v>
      </c>
      <c r="D116" s="21">
        <f>'4-πολλυπρ'!D116</f>
        <v>0</v>
      </c>
      <c r="E116" s="21">
        <f>'4-πολλυπρ'!I116</f>
        <v>0</v>
      </c>
      <c r="F116" s="29">
        <f>'11-χαρτόσ'!H116</f>
        <v>0</v>
      </c>
      <c r="G116" s="29">
        <f>'10-φπα'!E116</f>
        <v>39.36</v>
      </c>
      <c r="H116" s="29">
        <f>'14-βιβλΕσ'!Q116</f>
        <v>229.44</v>
      </c>
      <c r="I116" s="29">
        <f>'14-βιβλΕσ'!P116</f>
        <v>956</v>
      </c>
      <c r="J116" s="29"/>
      <c r="K116" s="29">
        <f t="shared" si="6"/>
        <v>1388.8</v>
      </c>
      <c r="L116" s="106"/>
      <c r="M116" s="29"/>
      <c r="N116" s="29"/>
      <c r="O116" s="29">
        <f t="shared" si="8"/>
        <v>268.8</v>
      </c>
      <c r="P116" s="38"/>
      <c r="Q116" s="29">
        <f t="shared" si="7"/>
        <v>1120</v>
      </c>
      <c r="R116" s="38"/>
      <c r="S116" s="29">
        <f>'1-συμβολαια'!L116+G116+H116+I116+F116</f>
        <v>1388.8</v>
      </c>
      <c r="T116" s="29">
        <f>'1-συμβολαια'!M116+'11-χαρτόσ'!D116+'11-χαρτόσ'!E116</f>
        <v>0</v>
      </c>
      <c r="U116" s="29">
        <f t="shared" si="10"/>
        <v>1388.8</v>
      </c>
      <c r="V116" s="31"/>
      <c r="W116" s="109">
        <f t="shared" si="9"/>
        <v>0</v>
      </c>
      <c r="X116" s="111"/>
      <c r="Y116" s="26"/>
      <c r="Z116" s="26"/>
      <c r="AA116" s="26"/>
      <c r="AB116" s="26"/>
      <c r="AC116" s="26"/>
      <c r="AD116" s="26"/>
      <c r="AE116" s="26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</row>
    <row r="117" spans="1:87">
      <c r="A117" s="46">
        <f>'1-συμβολαια'!A117</f>
        <v>0</v>
      </c>
      <c r="B117" s="125">
        <f>'1-συμβολαια'!B117</f>
        <v>0</v>
      </c>
      <c r="C117" s="143">
        <f>'1-συμβολαια'!C117</f>
        <v>0</v>
      </c>
      <c r="D117" s="21">
        <f>'4-πολλυπρ'!D117</f>
        <v>0</v>
      </c>
      <c r="E117" s="21">
        <f>'4-πολλυπρ'!I117</f>
        <v>0</v>
      </c>
      <c r="F117" s="29">
        <f>'11-χαρτόσ'!H117</f>
        <v>0</v>
      </c>
      <c r="G117" s="29">
        <f>'10-φπα'!E117</f>
        <v>39.36</v>
      </c>
      <c r="H117" s="29">
        <f>'14-βιβλΕσ'!Q117</f>
        <v>229.44</v>
      </c>
      <c r="I117" s="29">
        <f>'14-βιβλΕσ'!P117</f>
        <v>956</v>
      </c>
      <c r="J117" s="29"/>
      <c r="K117" s="29">
        <f t="shared" si="6"/>
        <v>1388.8</v>
      </c>
      <c r="L117" s="106"/>
      <c r="M117" s="29"/>
      <c r="N117" s="29"/>
      <c r="O117" s="29">
        <f t="shared" si="8"/>
        <v>268.8</v>
      </c>
      <c r="P117" s="38"/>
      <c r="Q117" s="29">
        <f t="shared" si="7"/>
        <v>1120</v>
      </c>
      <c r="R117" s="38"/>
      <c r="S117" s="29">
        <f>'1-συμβολαια'!L117+G117+H117+I117+F117</f>
        <v>1388.8</v>
      </c>
      <c r="T117" s="29">
        <f>'1-συμβολαια'!M117+'11-χαρτόσ'!D117+'11-χαρτόσ'!E117</f>
        <v>0</v>
      </c>
      <c r="U117" s="29">
        <f t="shared" si="10"/>
        <v>1388.8</v>
      </c>
      <c r="V117" s="31"/>
      <c r="W117" s="109">
        <f t="shared" si="9"/>
        <v>0</v>
      </c>
      <c r="X117" s="111"/>
      <c r="Y117" s="26"/>
      <c r="Z117" s="26"/>
      <c r="AA117" s="26"/>
      <c r="AB117" s="26"/>
      <c r="AC117" s="26"/>
      <c r="AD117" s="26"/>
      <c r="AE117" s="26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</row>
    <row r="118" spans="1:87">
      <c r="A118" s="46">
        <f>'1-συμβολαια'!A118</f>
        <v>0</v>
      </c>
      <c r="B118" s="125">
        <f>'1-συμβολαια'!B118</f>
        <v>0</v>
      </c>
      <c r="C118" s="143">
        <f>'1-συμβολαια'!C118</f>
        <v>0</v>
      </c>
      <c r="D118" s="21">
        <f>'4-πολλυπρ'!D118</f>
        <v>0</v>
      </c>
      <c r="E118" s="21">
        <f>'4-πολλυπρ'!I118</f>
        <v>0</v>
      </c>
      <c r="F118" s="29">
        <f>'11-χαρτόσ'!H118</f>
        <v>0</v>
      </c>
      <c r="G118" s="29">
        <f>'10-φπα'!E118</f>
        <v>39.36</v>
      </c>
      <c r="H118" s="29">
        <f>'14-βιβλΕσ'!Q118</f>
        <v>229.44</v>
      </c>
      <c r="I118" s="29">
        <f>'14-βιβλΕσ'!P118</f>
        <v>956</v>
      </c>
      <c r="J118" s="29"/>
      <c r="K118" s="29">
        <f t="shared" si="6"/>
        <v>1388.8</v>
      </c>
      <c r="L118" s="106"/>
      <c r="M118" s="29"/>
      <c r="N118" s="29"/>
      <c r="O118" s="29">
        <f t="shared" si="8"/>
        <v>268.8</v>
      </c>
      <c r="P118" s="38"/>
      <c r="Q118" s="29">
        <f t="shared" si="7"/>
        <v>1120</v>
      </c>
      <c r="R118" s="38"/>
      <c r="S118" s="29">
        <f>'1-συμβολαια'!L118+G118+H118+I118+F118</f>
        <v>1388.8</v>
      </c>
      <c r="T118" s="29">
        <f>'1-συμβολαια'!M118+'11-χαρτόσ'!D118+'11-χαρτόσ'!E118</f>
        <v>0</v>
      </c>
      <c r="U118" s="29">
        <f t="shared" si="10"/>
        <v>1388.8</v>
      </c>
      <c r="V118" s="31"/>
      <c r="W118" s="109">
        <f t="shared" si="9"/>
        <v>0</v>
      </c>
      <c r="X118" s="111"/>
      <c r="Y118" s="26"/>
      <c r="Z118" s="26"/>
      <c r="AA118" s="26"/>
      <c r="AB118" s="26"/>
      <c r="AC118" s="26"/>
      <c r="AD118" s="26"/>
      <c r="AE118" s="26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</row>
    <row r="119" spans="1:87">
      <c r="A119" s="46">
        <f>'1-συμβολαια'!A119</f>
        <v>0</v>
      </c>
      <c r="B119" s="125">
        <f>'1-συμβολαια'!B119</f>
        <v>0</v>
      </c>
      <c r="C119" s="143">
        <f>'1-συμβολαια'!C119</f>
        <v>0</v>
      </c>
      <c r="D119" s="21">
        <f>'4-πολλυπρ'!D119</f>
        <v>0</v>
      </c>
      <c r="E119" s="21">
        <f>'4-πολλυπρ'!I119</f>
        <v>0</v>
      </c>
      <c r="F119" s="29">
        <f>'11-χαρτόσ'!H119</f>
        <v>0</v>
      </c>
      <c r="G119" s="29">
        <f>'10-φπα'!E119</f>
        <v>39.36</v>
      </c>
      <c r="H119" s="29">
        <f>'14-βιβλΕσ'!Q119</f>
        <v>229.44</v>
      </c>
      <c r="I119" s="29">
        <f>'14-βιβλΕσ'!P119</f>
        <v>956</v>
      </c>
      <c r="J119" s="29"/>
      <c r="K119" s="29">
        <f t="shared" si="6"/>
        <v>1388.8</v>
      </c>
      <c r="L119" s="106"/>
      <c r="M119" s="29"/>
      <c r="N119" s="29"/>
      <c r="O119" s="29">
        <f t="shared" si="8"/>
        <v>268.8</v>
      </c>
      <c r="P119" s="38"/>
      <c r="Q119" s="29">
        <f t="shared" si="7"/>
        <v>1120</v>
      </c>
      <c r="R119" s="38"/>
      <c r="S119" s="29">
        <f>'1-συμβολαια'!L119+G119+H119+I119+F119</f>
        <v>1388.8</v>
      </c>
      <c r="T119" s="29">
        <f>'1-συμβολαια'!M119+'11-χαρτόσ'!D119+'11-χαρτόσ'!E119</f>
        <v>0</v>
      </c>
      <c r="U119" s="29">
        <f t="shared" si="10"/>
        <v>1388.8</v>
      </c>
      <c r="V119" s="31"/>
      <c r="W119" s="109">
        <f t="shared" si="9"/>
        <v>0</v>
      </c>
      <c r="X119" s="111"/>
      <c r="Y119" s="26"/>
      <c r="Z119" s="26"/>
      <c r="AA119" s="26"/>
      <c r="AB119" s="26"/>
      <c r="AC119" s="26"/>
      <c r="AD119" s="26"/>
      <c r="AE119" s="26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</row>
    <row r="120" spans="1:87">
      <c r="A120" s="46">
        <f>'1-συμβολαια'!A120</f>
        <v>0</v>
      </c>
      <c r="B120" s="125">
        <f>'1-συμβολαια'!B120</f>
        <v>0</v>
      </c>
      <c r="C120" s="143">
        <f>'1-συμβολαια'!C120</f>
        <v>0</v>
      </c>
      <c r="D120" s="21">
        <f>'4-πολλυπρ'!D120</f>
        <v>0</v>
      </c>
      <c r="E120" s="21">
        <f>'4-πολλυπρ'!I120</f>
        <v>0</v>
      </c>
      <c r="F120" s="29">
        <f>'11-χαρτόσ'!H120</f>
        <v>0</v>
      </c>
      <c r="G120" s="29">
        <f>'10-φπα'!E120</f>
        <v>39.36</v>
      </c>
      <c r="H120" s="29">
        <f>'14-βιβλΕσ'!Q120</f>
        <v>229.44</v>
      </c>
      <c r="I120" s="29">
        <f>'14-βιβλΕσ'!P120</f>
        <v>956</v>
      </c>
      <c r="J120" s="29"/>
      <c r="K120" s="29">
        <f t="shared" si="6"/>
        <v>1388.8</v>
      </c>
      <c r="L120" s="106"/>
      <c r="M120" s="29"/>
      <c r="N120" s="29"/>
      <c r="O120" s="29">
        <f t="shared" si="8"/>
        <v>268.8</v>
      </c>
      <c r="P120" s="38"/>
      <c r="Q120" s="29">
        <f t="shared" si="7"/>
        <v>1120</v>
      </c>
      <c r="R120" s="38"/>
      <c r="S120" s="29">
        <f>'1-συμβολαια'!L120+G120+H120+I120+F120</f>
        <v>1388.8</v>
      </c>
      <c r="T120" s="29">
        <f>'1-συμβολαια'!M120+'11-χαρτόσ'!D120+'11-χαρτόσ'!E120</f>
        <v>0</v>
      </c>
      <c r="U120" s="29">
        <f t="shared" si="10"/>
        <v>1388.8</v>
      </c>
      <c r="V120" s="31"/>
      <c r="W120" s="109">
        <f t="shared" si="9"/>
        <v>0</v>
      </c>
      <c r="X120" s="111"/>
      <c r="Y120" s="26"/>
      <c r="Z120" s="26"/>
      <c r="AA120" s="26"/>
      <c r="AB120" s="26"/>
      <c r="AC120" s="26"/>
      <c r="AD120" s="26"/>
      <c r="AE120" s="26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</row>
    <row r="121" spans="1:87">
      <c r="A121" s="46">
        <f>'1-συμβολαια'!A121</f>
        <v>0</v>
      </c>
      <c r="B121" s="125">
        <f>'1-συμβολαια'!B121</f>
        <v>0</v>
      </c>
      <c r="C121" s="143">
        <f>'1-συμβολαια'!C121</f>
        <v>0</v>
      </c>
      <c r="D121" s="21">
        <f>'4-πολλυπρ'!D121</f>
        <v>0</v>
      </c>
      <c r="E121" s="21">
        <f>'4-πολλυπρ'!I121</f>
        <v>0</v>
      </c>
      <c r="F121" s="29">
        <f>'11-χαρτόσ'!H121</f>
        <v>0</v>
      </c>
      <c r="G121" s="29">
        <f>'10-φπα'!E121</f>
        <v>39.36</v>
      </c>
      <c r="H121" s="29">
        <f>'14-βιβλΕσ'!Q121</f>
        <v>229.44</v>
      </c>
      <c r="I121" s="29">
        <f>'14-βιβλΕσ'!P121</f>
        <v>956</v>
      </c>
      <c r="J121" s="29"/>
      <c r="K121" s="29">
        <f t="shared" si="6"/>
        <v>1388.8</v>
      </c>
      <c r="L121" s="106"/>
      <c r="M121" s="29"/>
      <c r="N121" s="29"/>
      <c r="O121" s="29">
        <f t="shared" si="8"/>
        <v>268.8</v>
      </c>
      <c r="P121" s="38"/>
      <c r="Q121" s="29">
        <f t="shared" si="7"/>
        <v>1120</v>
      </c>
      <c r="R121" s="38"/>
      <c r="S121" s="29">
        <f>'1-συμβολαια'!L121+G121+H121+I121+F121</f>
        <v>1388.8</v>
      </c>
      <c r="T121" s="29">
        <f>'1-συμβολαια'!M121+'11-χαρτόσ'!D121+'11-χαρτόσ'!E121</f>
        <v>0</v>
      </c>
      <c r="U121" s="29">
        <f t="shared" si="10"/>
        <v>1388.8</v>
      </c>
      <c r="V121" s="31"/>
      <c r="W121" s="109">
        <f t="shared" si="9"/>
        <v>0</v>
      </c>
      <c r="X121" s="111"/>
      <c r="Y121" s="26"/>
      <c r="Z121" s="26"/>
      <c r="AA121" s="26"/>
      <c r="AB121" s="26"/>
      <c r="AC121" s="26"/>
      <c r="AD121" s="26"/>
      <c r="AE121" s="26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</row>
    <row r="122" spans="1:87">
      <c r="A122" s="46">
        <f>'1-συμβολαια'!A122</f>
        <v>0</v>
      </c>
      <c r="B122" s="125">
        <f>'1-συμβολαια'!B122</f>
        <v>0</v>
      </c>
      <c r="C122" s="143">
        <f>'1-συμβολαια'!C122</f>
        <v>0</v>
      </c>
      <c r="D122" s="21">
        <f>'4-πολλυπρ'!D122</f>
        <v>0</v>
      </c>
      <c r="E122" s="21">
        <f>'4-πολλυπρ'!I122</f>
        <v>0</v>
      </c>
      <c r="F122" s="29">
        <f>'11-χαρτόσ'!H122</f>
        <v>0</v>
      </c>
      <c r="G122" s="29">
        <f>'10-φπα'!E122</f>
        <v>39.36</v>
      </c>
      <c r="H122" s="29">
        <f>'14-βιβλΕσ'!Q122</f>
        <v>229.44</v>
      </c>
      <c r="I122" s="29">
        <f>'14-βιβλΕσ'!P122</f>
        <v>956</v>
      </c>
      <c r="J122" s="29"/>
      <c r="K122" s="29">
        <f t="shared" si="6"/>
        <v>1388.8</v>
      </c>
      <c r="L122" s="106"/>
      <c r="M122" s="29"/>
      <c r="N122" s="29"/>
      <c r="O122" s="29">
        <f t="shared" si="8"/>
        <v>268.8</v>
      </c>
      <c r="P122" s="38"/>
      <c r="Q122" s="29">
        <f t="shared" si="7"/>
        <v>1120</v>
      </c>
      <c r="R122" s="38"/>
      <c r="S122" s="29">
        <f>'1-συμβολαια'!L122+G122+H122+I122+F122</f>
        <v>1388.8</v>
      </c>
      <c r="T122" s="29">
        <f>'1-συμβολαια'!M122+'11-χαρτόσ'!D122+'11-χαρτόσ'!E122</f>
        <v>0</v>
      </c>
      <c r="U122" s="29">
        <f t="shared" si="10"/>
        <v>1388.8</v>
      </c>
      <c r="V122" s="31"/>
      <c r="W122" s="109">
        <f t="shared" si="9"/>
        <v>0</v>
      </c>
      <c r="X122" s="111"/>
      <c r="Y122" s="26"/>
      <c r="Z122" s="26"/>
      <c r="AA122" s="26"/>
      <c r="AB122" s="26"/>
      <c r="AC122" s="26"/>
      <c r="AD122" s="26"/>
      <c r="AE122" s="26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</row>
    <row r="123" spans="1:87">
      <c r="A123" s="46">
        <f>'1-συμβολαια'!A123</f>
        <v>0</v>
      </c>
      <c r="B123" s="125">
        <f>'1-συμβολαια'!B123</f>
        <v>0</v>
      </c>
      <c r="C123" s="143">
        <f>'1-συμβολαια'!C123</f>
        <v>0</v>
      </c>
      <c r="D123" s="21">
        <f>'4-πολλυπρ'!D123</f>
        <v>0</v>
      </c>
      <c r="E123" s="21">
        <f>'4-πολλυπρ'!I123</f>
        <v>0</v>
      </c>
      <c r="F123" s="29">
        <f>'11-χαρτόσ'!H123</f>
        <v>0</v>
      </c>
      <c r="G123" s="29">
        <f>'10-φπα'!E123</f>
        <v>39.36</v>
      </c>
      <c r="H123" s="29">
        <f>'14-βιβλΕσ'!Q123</f>
        <v>229.44</v>
      </c>
      <c r="I123" s="29">
        <f>'14-βιβλΕσ'!P123</f>
        <v>956</v>
      </c>
      <c r="J123" s="29"/>
      <c r="K123" s="29">
        <f t="shared" si="6"/>
        <v>1388.8</v>
      </c>
      <c r="L123" s="106"/>
      <c r="M123" s="29"/>
      <c r="N123" s="29"/>
      <c r="O123" s="29">
        <f t="shared" si="8"/>
        <v>268.8</v>
      </c>
      <c r="P123" s="38"/>
      <c r="Q123" s="29">
        <f t="shared" si="7"/>
        <v>1120</v>
      </c>
      <c r="R123" s="38"/>
      <c r="S123" s="29">
        <f>'1-συμβολαια'!L123+G123+H123+I123+F123</f>
        <v>1388.8</v>
      </c>
      <c r="T123" s="29">
        <f>'1-συμβολαια'!M123+'11-χαρτόσ'!D123+'11-χαρτόσ'!E123</f>
        <v>0</v>
      </c>
      <c r="U123" s="29">
        <f t="shared" si="10"/>
        <v>1388.8</v>
      </c>
      <c r="V123" s="31"/>
      <c r="W123" s="109">
        <f t="shared" si="9"/>
        <v>0</v>
      </c>
      <c r="X123" s="111"/>
      <c r="Y123" s="26"/>
      <c r="Z123" s="26"/>
      <c r="AA123" s="26"/>
      <c r="AB123" s="26"/>
      <c r="AC123" s="26"/>
      <c r="AD123" s="26"/>
      <c r="AE123" s="26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</row>
    <row r="124" spans="1:87">
      <c r="A124" s="46">
        <f>'1-συμβολαια'!A124</f>
        <v>0</v>
      </c>
      <c r="B124" s="125">
        <f>'1-συμβολαια'!B124</f>
        <v>0</v>
      </c>
      <c r="C124" s="143">
        <f>'1-συμβολαια'!C124</f>
        <v>0</v>
      </c>
      <c r="D124" s="21">
        <f>'4-πολλυπρ'!D124</f>
        <v>0</v>
      </c>
      <c r="E124" s="21">
        <f>'4-πολλυπρ'!I124</f>
        <v>0</v>
      </c>
      <c r="F124" s="29">
        <f>'11-χαρτόσ'!H124</f>
        <v>0</v>
      </c>
      <c r="G124" s="29">
        <f>'10-φπα'!E124</f>
        <v>39.36</v>
      </c>
      <c r="H124" s="29">
        <f>'14-βιβλΕσ'!Q124</f>
        <v>229.44</v>
      </c>
      <c r="I124" s="29">
        <f>'14-βιβλΕσ'!P124</f>
        <v>956</v>
      </c>
      <c r="J124" s="29"/>
      <c r="K124" s="29">
        <f t="shared" si="6"/>
        <v>1388.8</v>
      </c>
      <c r="L124" s="106"/>
      <c r="M124" s="29"/>
      <c r="N124" s="29"/>
      <c r="O124" s="29">
        <f t="shared" si="8"/>
        <v>268.8</v>
      </c>
      <c r="P124" s="38"/>
      <c r="Q124" s="29">
        <f t="shared" si="7"/>
        <v>1120</v>
      </c>
      <c r="R124" s="38"/>
      <c r="S124" s="29">
        <f>'1-συμβολαια'!L124+G124+H124+I124+F124</f>
        <v>1388.8</v>
      </c>
      <c r="T124" s="29">
        <f>'1-συμβολαια'!M124+'11-χαρτόσ'!D124+'11-χαρτόσ'!E124</f>
        <v>0</v>
      </c>
      <c r="U124" s="29">
        <f t="shared" si="10"/>
        <v>1388.8</v>
      </c>
      <c r="V124" s="31"/>
      <c r="W124" s="109">
        <f t="shared" si="9"/>
        <v>0</v>
      </c>
      <c r="X124" s="111"/>
      <c r="Y124" s="26"/>
      <c r="Z124" s="26"/>
      <c r="AA124" s="26"/>
      <c r="AB124" s="26"/>
      <c r="AC124" s="26"/>
      <c r="AD124" s="26"/>
      <c r="AE124" s="26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</row>
    <row r="125" spans="1:87">
      <c r="A125" s="46">
        <f>'1-συμβολαια'!A125</f>
        <v>0</v>
      </c>
      <c r="B125" s="125">
        <f>'1-συμβολαια'!B125</f>
        <v>0</v>
      </c>
      <c r="C125" s="143">
        <f>'1-συμβολαια'!C125</f>
        <v>0</v>
      </c>
      <c r="D125" s="21">
        <f>'4-πολλυπρ'!D125</f>
        <v>0</v>
      </c>
      <c r="E125" s="21">
        <f>'4-πολλυπρ'!I125</f>
        <v>0</v>
      </c>
      <c r="F125" s="29">
        <f>'11-χαρτόσ'!H125</f>
        <v>0</v>
      </c>
      <c r="G125" s="29">
        <f>'10-φπα'!E125</f>
        <v>39.36</v>
      </c>
      <c r="H125" s="29">
        <f>'14-βιβλΕσ'!Q125</f>
        <v>229.44</v>
      </c>
      <c r="I125" s="29">
        <f>'14-βιβλΕσ'!P125</f>
        <v>956</v>
      </c>
      <c r="J125" s="29"/>
      <c r="K125" s="29">
        <f t="shared" si="6"/>
        <v>1388.8</v>
      </c>
      <c r="L125" s="106"/>
      <c r="M125" s="29"/>
      <c r="N125" s="29"/>
      <c r="O125" s="29">
        <f t="shared" si="8"/>
        <v>268.8</v>
      </c>
      <c r="P125" s="38"/>
      <c r="Q125" s="29">
        <f t="shared" si="7"/>
        <v>1120</v>
      </c>
      <c r="R125" s="38"/>
      <c r="S125" s="29">
        <f>'1-συμβολαια'!L125+G125+H125+I125+F125</f>
        <v>1388.8</v>
      </c>
      <c r="T125" s="29">
        <f>'1-συμβολαια'!M125+'11-χαρτόσ'!D125+'11-χαρτόσ'!E125</f>
        <v>0</v>
      </c>
      <c r="U125" s="29">
        <f t="shared" si="10"/>
        <v>1388.8</v>
      </c>
      <c r="V125" s="31"/>
      <c r="W125" s="109">
        <f t="shared" si="9"/>
        <v>0</v>
      </c>
      <c r="X125" s="111"/>
      <c r="Y125" s="26"/>
      <c r="Z125" s="26"/>
      <c r="AA125" s="26"/>
      <c r="AB125" s="26"/>
      <c r="AC125" s="26"/>
      <c r="AD125" s="26"/>
      <c r="AE125" s="26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</row>
    <row r="126" spans="1:87">
      <c r="A126" s="46">
        <f>'1-συμβολαια'!A126</f>
        <v>0</v>
      </c>
      <c r="B126" s="125">
        <f>'1-συμβολαια'!B126</f>
        <v>0</v>
      </c>
      <c r="C126" s="143">
        <f>'1-συμβολαια'!C126</f>
        <v>0</v>
      </c>
      <c r="D126" s="21">
        <f>'4-πολλυπρ'!D126</f>
        <v>0</v>
      </c>
      <c r="E126" s="21">
        <f>'4-πολλυπρ'!I126</f>
        <v>0</v>
      </c>
      <c r="F126" s="29">
        <f>'11-χαρτόσ'!H126</f>
        <v>0</v>
      </c>
      <c r="G126" s="29">
        <f>'10-φπα'!E126</f>
        <v>39.36</v>
      </c>
      <c r="H126" s="29">
        <f>'14-βιβλΕσ'!Q126</f>
        <v>229.44</v>
      </c>
      <c r="I126" s="29">
        <f>'14-βιβλΕσ'!P126</f>
        <v>956</v>
      </c>
      <c r="J126" s="29"/>
      <c r="K126" s="29">
        <f t="shared" si="6"/>
        <v>1388.8</v>
      </c>
      <c r="L126" s="106"/>
      <c r="M126" s="29"/>
      <c r="N126" s="29"/>
      <c r="O126" s="29">
        <f t="shared" si="8"/>
        <v>268.8</v>
      </c>
      <c r="P126" s="38"/>
      <c r="Q126" s="29">
        <f t="shared" si="7"/>
        <v>1120</v>
      </c>
      <c r="R126" s="38"/>
      <c r="S126" s="29">
        <f>'1-συμβολαια'!L126+G126+H126+I126+F126</f>
        <v>1388.8</v>
      </c>
      <c r="T126" s="29">
        <f>'1-συμβολαια'!M126+'11-χαρτόσ'!D126+'11-χαρτόσ'!E126</f>
        <v>0</v>
      </c>
      <c r="U126" s="29">
        <f t="shared" si="10"/>
        <v>1388.8</v>
      </c>
      <c r="V126" s="31"/>
      <c r="W126" s="109">
        <f t="shared" si="9"/>
        <v>0</v>
      </c>
      <c r="X126" s="111"/>
      <c r="Y126" s="26"/>
      <c r="Z126" s="26"/>
      <c r="AA126" s="26"/>
      <c r="AB126" s="26"/>
      <c r="AC126" s="26"/>
      <c r="AD126" s="26"/>
      <c r="AE126" s="26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</row>
    <row r="127" spans="1:87">
      <c r="A127" s="46">
        <f>'1-συμβολαια'!A127</f>
        <v>0</v>
      </c>
      <c r="B127" s="125">
        <f>'1-συμβολαια'!B127</f>
        <v>0</v>
      </c>
      <c r="C127" s="143">
        <f>'1-συμβολαια'!C127</f>
        <v>0</v>
      </c>
      <c r="D127" s="21">
        <f>'4-πολλυπρ'!D127</f>
        <v>0</v>
      </c>
      <c r="E127" s="21">
        <f>'4-πολλυπρ'!I127</f>
        <v>0</v>
      </c>
      <c r="F127" s="29">
        <f>'11-χαρτόσ'!H127</f>
        <v>0</v>
      </c>
      <c r="G127" s="29">
        <f>'10-φπα'!E127</f>
        <v>39.36</v>
      </c>
      <c r="H127" s="29">
        <f>'14-βιβλΕσ'!Q127</f>
        <v>229.44</v>
      </c>
      <c r="I127" s="29">
        <f>'14-βιβλΕσ'!P127</f>
        <v>956</v>
      </c>
      <c r="J127" s="29"/>
      <c r="K127" s="29">
        <f t="shared" si="6"/>
        <v>1388.8</v>
      </c>
      <c r="L127" s="106"/>
      <c r="M127" s="29"/>
      <c r="N127" s="29"/>
      <c r="O127" s="29">
        <f t="shared" si="8"/>
        <v>268.8</v>
      </c>
      <c r="P127" s="38"/>
      <c r="Q127" s="29">
        <f t="shared" si="7"/>
        <v>1120</v>
      </c>
      <c r="R127" s="38"/>
      <c r="S127" s="29">
        <f>'1-συμβολαια'!L127+G127+H127+I127+F127</f>
        <v>1388.8</v>
      </c>
      <c r="T127" s="29">
        <f>'1-συμβολαια'!M127+'11-χαρτόσ'!D127+'11-χαρτόσ'!E127</f>
        <v>0</v>
      </c>
      <c r="U127" s="29">
        <f t="shared" si="10"/>
        <v>1388.8</v>
      </c>
      <c r="V127" s="31"/>
      <c r="W127" s="109">
        <f t="shared" si="9"/>
        <v>0</v>
      </c>
      <c r="X127" s="111"/>
      <c r="Y127" s="26"/>
      <c r="Z127" s="26"/>
      <c r="AA127" s="26"/>
      <c r="AB127" s="26"/>
      <c r="AC127" s="26"/>
      <c r="AD127" s="26"/>
      <c r="AE127" s="26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</row>
    <row r="128" spans="1:87">
      <c r="A128" s="46">
        <f>'1-συμβολαια'!A128</f>
        <v>0</v>
      </c>
      <c r="B128" s="125">
        <f>'1-συμβολαια'!B128</f>
        <v>0</v>
      </c>
      <c r="C128" s="143">
        <f>'1-συμβολαια'!C128</f>
        <v>0</v>
      </c>
      <c r="D128" s="21">
        <f>'4-πολλυπρ'!D128</f>
        <v>0</v>
      </c>
      <c r="E128" s="21">
        <f>'4-πολλυπρ'!I128</f>
        <v>0</v>
      </c>
      <c r="F128" s="29">
        <f>'11-χαρτόσ'!H128</f>
        <v>0</v>
      </c>
      <c r="G128" s="29">
        <f>'10-φπα'!E128</f>
        <v>39.36</v>
      </c>
      <c r="H128" s="29">
        <f>'14-βιβλΕσ'!Q128</f>
        <v>229.44</v>
      </c>
      <c r="I128" s="29">
        <f>'14-βιβλΕσ'!P128</f>
        <v>956</v>
      </c>
      <c r="J128" s="29"/>
      <c r="K128" s="29">
        <f t="shared" si="6"/>
        <v>1388.8</v>
      </c>
      <c r="L128" s="106"/>
      <c r="M128" s="29"/>
      <c r="N128" s="29"/>
      <c r="O128" s="29">
        <f t="shared" si="8"/>
        <v>268.8</v>
      </c>
      <c r="P128" s="38"/>
      <c r="Q128" s="29">
        <f t="shared" si="7"/>
        <v>1120</v>
      </c>
      <c r="R128" s="38"/>
      <c r="S128" s="29">
        <f>'1-συμβολαια'!L128+G128+H128+I128+F128</f>
        <v>1388.8</v>
      </c>
      <c r="T128" s="29">
        <f>'1-συμβολαια'!M128+'11-χαρτόσ'!D128+'11-χαρτόσ'!E128</f>
        <v>0</v>
      </c>
      <c r="U128" s="29">
        <f t="shared" si="10"/>
        <v>1388.8</v>
      </c>
      <c r="V128" s="31"/>
      <c r="W128" s="109">
        <f t="shared" si="9"/>
        <v>0</v>
      </c>
      <c r="X128" s="111"/>
      <c r="Y128" s="26"/>
      <c r="Z128" s="26"/>
      <c r="AA128" s="26"/>
      <c r="AB128" s="26"/>
      <c r="AC128" s="26"/>
      <c r="AD128" s="26"/>
      <c r="AE128" s="26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</row>
    <row r="129" spans="1:87">
      <c r="A129" s="46">
        <f>'1-συμβολαια'!A129</f>
        <v>0</v>
      </c>
      <c r="B129" s="125">
        <f>'1-συμβολαια'!B129</f>
        <v>0</v>
      </c>
      <c r="C129" s="143">
        <f>'1-συμβολαια'!C129</f>
        <v>0</v>
      </c>
      <c r="D129" s="21">
        <f>'4-πολλυπρ'!D129</f>
        <v>0</v>
      </c>
      <c r="E129" s="21">
        <f>'4-πολλυπρ'!I129</f>
        <v>0</v>
      </c>
      <c r="F129" s="29">
        <f>'11-χαρτόσ'!H129</f>
        <v>0</v>
      </c>
      <c r="G129" s="29">
        <f>'10-φπα'!E129</f>
        <v>39.36</v>
      </c>
      <c r="H129" s="29">
        <f>'14-βιβλΕσ'!Q129</f>
        <v>229.44</v>
      </c>
      <c r="I129" s="29">
        <f>'14-βιβλΕσ'!P129</f>
        <v>956</v>
      </c>
      <c r="J129" s="29"/>
      <c r="K129" s="29">
        <f t="shared" si="6"/>
        <v>1388.8</v>
      </c>
      <c r="L129" s="106"/>
      <c r="M129" s="29"/>
      <c r="N129" s="29"/>
      <c r="O129" s="29">
        <f t="shared" si="8"/>
        <v>268.8</v>
      </c>
      <c r="P129" s="38"/>
      <c r="Q129" s="29">
        <f t="shared" si="7"/>
        <v>1120</v>
      </c>
      <c r="R129" s="38"/>
      <c r="S129" s="29">
        <f>'1-συμβολαια'!L129+G129+H129+I129+F129</f>
        <v>1388.8</v>
      </c>
      <c r="T129" s="29">
        <f>'1-συμβολαια'!M129+'11-χαρτόσ'!D129+'11-χαρτόσ'!E129</f>
        <v>0</v>
      </c>
      <c r="U129" s="29">
        <f t="shared" si="10"/>
        <v>1388.8</v>
      </c>
      <c r="V129" s="31"/>
      <c r="W129" s="109">
        <f t="shared" si="9"/>
        <v>0</v>
      </c>
      <c r="X129" s="111"/>
      <c r="Y129" s="26"/>
      <c r="Z129" s="26"/>
      <c r="AA129" s="26"/>
      <c r="AB129" s="26"/>
      <c r="AC129" s="26"/>
      <c r="AD129" s="26"/>
      <c r="AE129" s="26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</row>
    <row r="130" spans="1:87">
      <c r="A130" s="46">
        <f>'1-συμβολαια'!A130</f>
        <v>0</v>
      </c>
      <c r="B130" s="125">
        <f>'1-συμβολαια'!B130</f>
        <v>0</v>
      </c>
      <c r="C130" s="143">
        <f>'1-συμβολαια'!C130</f>
        <v>0</v>
      </c>
      <c r="D130" s="21">
        <f>'4-πολλυπρ'!D130</f>
        <v>0</v>
      </c>
      <c r="E130" s="21">
        <f>'4-πολλυπρ'!I130</f>
        <v>0</v>
      </c>
      <c r="F130" s="29">
        <f>'11-χαρτόσ'!H130</f>
        <v>0</v>
      </c>
      <c r="G130" s="29">
        <f>'10-φπα'!E130</f>
        <v>39.36</v>
      </c>
      <c r="H130" s="29">
        <f>'14-βιβλΕσ'!Q130</f>
        <v>229.44</v>
      </c>
      <c r="I130" s="29">
        <f>'14-βιβλΕσ'!P130</f>
        <v>956</v>
      </c>
      <c r="J130" s="29"/>
      <c r="K130" s="29">
        <f t="shared" si="6"/>
        <v>1388.8</v>
      </c>
      <c r="L130" s="106"/>
      <c r="M130" s="29"/>
      <c r="N130" s="29"/>
      <c r="O130" s="29">
        <f t="shared" si="8"/>
        <v>268.8</v>
      </c>
      <c r="P130" s="38"/>
      <c r="Q130" s="29">
        <f t="shared" si="7"/>
        <v>1120</v>
      </c>
      <c r="R130" s="38"/>
      <c r="S130" s="29">
        <f>'1-συμβολαια'!L130+G130+H130+I130+F130</f>
        <v>1388.8</v>
      </c>
      <c r="T130" s="29">
        <f>'1-συμβολαια'!M130+'11-χαρτόσ'!D130+'11-χαρτόσ'!E130</f>
        <v>0</v>
      </c>
      <c r="U130" s="29">
        <f t="shared" si="10"/>
        <v>1388.8</v>
      </c>
      <c r="V130" s="31"/>
      <c r="W130" s="109">
        <f t="shared" si="9"/>
        <v>0</v>
      </c>
      <c r="X130" s="111"/>
      <c r="Y130" s="26"/>
      <c r="Z130" s="26"/>
      <c r="AA130" s="26"/>
      <c r="AB130" s="26"/>
      <c r="AC130" s="26"/>
      <c r="AD130" s="26"/>
      <c r="AE130" s="26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</row>
    <row r="131" spans="1:87">
      <c r="A131" s="46">
        <f>'1-συμβολαια'!A131</f>
        <v>0</v>
      </c>
      <c r="B131" s="125">
        <f>'1-συμβολαια'!B131</f>
        <v>0</v>
      </c>
      <c r="C131" s="143">
        <f>'1-συμβολαια'!C131</f>
        <v>0</v>
      </c>
      <c r="D131" s="21">
        <f>'4-πολλυπρ'!D131</f>
        <v>0</v>
      </c>
      <c r="E131" s="21">
        <f>'4-πολλυπρ'!I131</f>
        <v>0</v>
      </c>
      <c r="F131" s="29">
        <f>'11-χαρτόσ'!H131</f>
        <v>0</v>
      </c>
      <c r="G131" s="29">
        <f>'10-φπα'!E131</f>
        <v>39.36</v>
      </c>
      <c r="H131" s="29">
        <f>'14-βιβλΕσ'!Q131</f>
        <v>229.44</v>
      </c>
      <c r="I131" s="29">
        <f>'14-βιβλΕσ'!P131</f>
        <v>956</v>
      </c>
      <c r="J131" s="29"/>
      <c r="K131" s="29">
        <f t="shared" ref="K131:K173" si="11">U131</f>
        <v>1388.8</v>
      </c>
      <c r="L131" s="106"/>
      <c r="M131" s="29"/>
      <c r="N131" s="29"/>
      <c r="O131" s="29">
        <f t="shared" si="8"/>
        <v>268.8</v>
      </c>
      <c r="P131" s="38"/>
      <c r="Q131" s="29">
        <f t="shared" ref="Q131:Q173" si="12">U131-O131</f>
        <v>1120</v>
      </c>
      <c r="R131" s="38"/>
      <c r="S131" s="29">
        <f>'1-συμβολαια'!L131+G131+H131+I131+F131</f>
        <v>1388.8</v>
      </c>
      <c r="T131" s="29">
        <f>'1-συμβολαια'!M131+'11-χαρτόσ'!D131+'11-χαρτόσ'!E131</f>
        <v>0</v>
      </c>
      <c r="U131" s="29">
        <f t="shared" si="10"/>
        <v>1388.8</v>
      </c>
      <c r="V131" s="31"/>
      <c r="W131" s="109">
        <f t="shared" si="9"/>
        <v>0</v>
      </c>
      <c r="X131" s="111"/>
      <c r="Y131" s="26"/>
      <c r="Z131" s="26"/>
      <c r="AA131" s="26"/>
      <c r="AB131" s="26"/>
      <c r="AC131" s="26"/>
      <c r="AD131" s="26"/>
      <c r="AE131" s="26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</row>
    <row r="132" spans="1:87">
      <c r="A132" s="46">
        <f>'1-συμβολαια'!A132</f>
        <v>0</v>
      </c>
      <c r="B132" s="125">
        <f>'1-συμβολαια'!B132</f>
        <v>0</v>
      </c>
      <c r="C132" s="143">
        <f>'1-συμβολαια'!C132</f>
        <v>0</v>
      </c>
      <c r="D132" s="21">
        <f>'4-πολλυπρ'!D132</f>
        <v>0</v>
      </c>
      <c r="E132" s="21">
        <f>'4-πολλυπρ'!I132</f>
        <v>0</v>
      </c>
      <c r="F132" s="29">
        <f>'11-χαρτόσ'!H132</f>
        <v>0</v>
      </c>
      <c r="G132" s="29">
        <f>'10-φπα'!E132</f>
        <v>39.36</v>
      </c>
      <c r="H132" s="29">
        <f>'14-βιβλΕσ'!Q132</f>
        <v>229.44</v>
      </c>
      <c r="I132" s="29">
        <f>'14-βιβλΕσ'!P132</f>
        <v>956</v>
      </c>
      <c r="J132" s="29"/>
      <c r="K132" s="29">
        <f t="shared" si="11"/>
        <v>1388.8</v>
      </c>
      <c r="L132" s="106"/>
      <c r="M132" s="29"/>
      <c r="N132" s="29"/>
      <c r="O132" s="29">
        <f t="shared" ref="O132:O173" si="13">F132+G132+H132</f>
        <v>268.8</v>
      </c>
      <c r="P132" s="38"/>
      <c r="Q132" s="29">
        <f t="shared" si="12"/>
        <v>1120</v>
      </c>
      <c r="R132" s="38"/>
      <c r="S132" s="29">
        <f>'1-συμβολαια'!L132+G132+H132+I132+F132</f>
        <v>1388.8</v>
      </c>
      <c r="T132" s="29">
        <f>'1-συμβολαια'!M132+'11-χαρτόσ'!D132+'11-χαρτόσ'!E132</f>
        <v>0</v>
      </c>
      <c r="U132" s="29">
        <f t="shared" si="10"/>
        <v>1388.8</v>
      </c>
      <c r="V132" s="31"/>
      <c r="W132" s="109">
        <f t="shared" ref="W132:W173" si="14">J132+N132+P132+R132</f>
        <v>0</v>
      </c>
      <c r="X132" s="111"/>
      <c r="Y132" s="26"/>
      <c r="Z132" s="26"/>
      <c r="AA132" s="26"/>
      <c r="AB132" s="26"/>
      <c r="AC132" s="26"/>
      <c r="AD132" s="26"/>
      <c r="AE132" s="26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</row>
    <row r="133" spans="1:87">
      <c r="A133" s="46">
        <f>'1-συμβολαια'!A133</f>
        <v>0</v>
      </c>
      <c r="B133" s="125">
        <f>'1-συμβολαια'!B133</f>
        <v>0</v>
      </c>
      <c r="C133" s="143">
        <f>'1-συμβολαια'!C133</f>
        <v>0</v>
      </c>
      <c r="D133" s="21">
        <f>'4-πολλυπρ'!D133</f>
        <v>0</v>
      </c>
      <c r="E133" s="21">
        <f>'4-πολλυπρ'!I133</f>
        <v>0</v>
      </c>
      <c r="F133" s="29">
        <f>'11-χαρτόσ'!H133</f>
        <v>0</v>
      </c>
      <c r="G133" s="29">
        <f>'10-φπα'!E133</f>
        <v>39.36</v>
      </c>
      <c r="H133" s="29">
        <f>'14-βιβλΕσ'!Q133</f>
        <v>229.44</v>
      </c>
      <c r="I133" s="29">
        <f>'14-βιβλΕσ'!P133</f>
        <v>956</v>
      </c>
      <c r="J133" s="29"/>
      <c r="K133" s="29">
        <f t="shared" si="11"/>
        <v>1388.8</v>
      </c>
      <c r="L133" s="106"/>
      <c r="M133" s="29"/>
      <c r="N133" s="29"/>
      <c r="O133" s="29">
        <f t="shared" si="13"/>
        <v>268.8</v>
      </c>
      <c r="P133" s="38"/>
      <c r="Q133" s="29">
        <f t="shared" si="12"/>
        <v>1120</v>
      </c>
      <c r="R133" s="38"/>
      <c r="S133" s="29">
        <f>'1-συμβολαια'!L133+G133+H133+I133+F133</f>
        <v>1388.8</v>
      </c>
      <c r="T133" s="29">
        <f>'1-συμβολαια'!M133+'11-χαρτόσ'!D133+'11-χαρτόσ'!E133</f>
        <v>0</v>
      </c>
      <c r="U133" s="29">
        <f t="shared" si="10"/>
        <v>1388.8</v>
      </c>
      <c r="V133" s="31"/>
      <c r="W133" s="109">
        <f t="shared" si="14"/>
        <v>0</v>
      </c>
      <c r="X133" s="111"/>
      <c r="Y133" s="26"/>
      <c r="Z133" s="26"/>
      <c r="AA133" s="26"/>
      <c r="AB133" s="26"/>
      <c r="AC133" s="26"/>
      <c r="AD133" s="26"/>
      <c r="AE133" s="26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</row>
    <row r="134" spans="1:87">
      <c r="A134" s="46">
        <f>'1-συμβολαια'!A134</f>
        <v>0</v>
      </c>
      <c r="B134" s="125">
        <f>'1-συμβολαια'!B134</f>
        <v>0</v>
      </c>
      <c r="C134" s="143">
        <f>'1-συμβολαια'!C134</f>
        <v>0</v>
      </c>
      <c r="D134" s="21">
        <f>'4-πολλυπρ'!D134</f>
        <v>0</v>
      </c>
      <c r="E134" s="21">
        <f>'4-πολλυπρ'!I134</f>
        <v>0</v>
      </c>
      <c r="F134" s="29">
        <f>'11-χαρτόσ'!H134</f>
        <v>0</v>
      </c>
      <c r="G134" s="29">
        <f>'10-φπα'!E134</f>
        <v>39.36</v>
      </c>
      <c r="H134" s="29">
        <f>'14-βιβλΕσ'!Q134</f>
        <v>229.44</v>
      </c>
      <c r="I134" s="29">
        <f>'14-βιβλΕσ'!P134</f>
        <v>956</v>
      </c>
      <c r="J134" s="29"/>
      <c r="K134" s="29">
        <f t="shared" si="11"/>
        <v>1388.8</v>
      </c>
      <c r="L134" s="106"/>
      <c r="M134" s="29"/>
      <c r="N134" s="29"/>
      <c r="O134" s="29">
        <f t="shared" si="13"/>
        <v>268.8</v>
      </c>
      <c r="P134" s="38"/>
      <c r="Q134" s="29">
        <f t="shared" si="12"/>
        <v>1120</v>
      </c>
      <c r="R134" s="38"/>
      <c r="S134" s="29">
        <f>'1-συμβολαια'!L134+G134+H134+I134+F134</f>
        <v>1388.8</v>
      </c>
      <c r="T134" s="29">
        <f>'1-συμβολαια'!M134+'11-χαρτόσ'!D134+'11-χαρτόσ'!E134</f>
        <v>0</v>
      </c>
      <c r="U134" s="29">
        <f t="shared" si="10"/>
        <v>1388.8</v>
      </c>
      <c r="V134" s="31"/>
      <c r="W134" s="109">
        <f t="shared" si="14"/>
        <v>0</v>
      </c>
      <c r="X134" s="111"/>
      <c r="Y134" s="26"/>
      <c r="Z134" s="26"/>
      <c r="AA134" s="26"/>
      <c r="AB134" s="26"/>
      <c r="AC134" s="26"/>
      <c r="AD134" s="26"/>
      <c r="AE134" s="26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</row>
    <row r="135" spans="1:87">
      <c r="A135" s="46">
        <f>'1-συμβολαια'!A135</f>
        <v>0</v>
      </c>
      <c r="B135" s="125">
        <f>'1-συμβολαια'!B135</f>
        <v>0</v>
      </c>
      <c r="C135" s="143">
        <f>'1-συμβολαια'!C135</f>
        <v>0</v>
      </c>
      <c r="D135" s="21">
        <f>'4-πολλυπρ'!D135</f>
        <v>0</v>
      </c>
      <c r="E135" s="21">
        <f>'4-πολλυπρ'!I135</f>
        <v>0</v>
      </c>
      <c r="F135" s="29">
        <f>'11-χαρτόσ'!H135</f>
        <v>0</v>
      </c>
      <c r="G135" s="29">
        <f>'10-φπα'!E135</f>
        <v>39.36</v>
      </c>
      <c r="H135" s="29">
        <f>'14-βιβλΕσ'!Q135</f>
        <v>229.44</v>
      </c>
      <c r="I135" s="29">
        <f>'14-βιβλΕσ'!P135</f>
        <v>956</v>
      </c>
      <c r="J135" s="29"/>
      <c r="K135" s="29">
        <f t="shared" si="11"/>
        <v>1388.8</v>
      </c>
      <c r="L135" s="106"/>
      <c r="M135" s="29"/>
      <c r="N135" s="29"/>
      <c r="O135" s="29">
        <f t="shared" si="13"/>
        <v>268.8</v>
      </c>
      <c r="P135" s="38"/>
      <c r="Q135" s="29">
        <f t="shared" si="12"/>
        <v>1120</v>
      </c>
      <c r="R135" s="38"/>
      <c r="S135" s="29">
        <f>'1-συμβολαια'!L135+G135+H135+I135+F135</f>
        <v>1388.8</v>
      </c>
      <c r="T135" s="29">
        <f>'1-συμβολαια'!M135+'11-χαρτόσ'!D135+'11-χαρτόσ'!E135</f>
        <v>0</v>
      </c>
      <c r="U135" s="29">
        <f t="shared" si="10"/>
        <v>1388.8</v>
      </c>
      <c r="V135" s="31"/>
      <c r="W135" s="109">
        <f t="shared" si="14"/>
        <v>0</v>
      </c>
      <c r="X135" s="111"/>
      <c r="Y135" s="26"/>
      <c r="Z135" s="26"/>
      <c r="AA135" s="26"/>
      <c r="AB135" s="26"/>
      <c r="AC135" s="26"/>
      <c r="AD135" s="26"/>
      <c r="AE135" s="26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</row>
    <row r="136" spans="1:87">
      <c r="A136" s="46">
        <f>'1-συμβολαια'!A136</f>
        <v>0</v>
      </c>
      <c r="B136" s="125">
        <f>'1-συμβολαια'!B136</f>
        <v>0</v>
      </c>
      <c r="C136" s="143">
        <f>'1-συμβολαια'!C136</f>
        <v>0</v>
      </c>
      <c r="D136" s="21">
        <f>'4-πολλυπρ'!D136</f>
        <v>0</v>
      </c>
      <c r="E136" s="21">
        <f>'4-πολλυπρ'!I136</f>
        <v>0</v>
      </c>
      <c r="F136" s="29">
        <f>'11-χαρτόσ'!H136</f>
        <v>0</v>
      </c>
      <c r="G136" s="29">
        <f>'10-φπα'!E136</f>
        <v>39.36</v>
      </c>
      <c r="H136" s="29">
        <f>'14-βιβλΕσ'!Q136</f>
        <v>229.44</v>
      </c>
      <c r="I136" s="29">
        <f>'14-βιβλΕσ'!P136</f>
        <v>956</v>
      </c>
      <c r="J136" s="29"/>
      <c r="K136" s="29">
        <f t="shared" si="11"/>
        <v>1388.8</v>
      </c>
      <c r="L136" s="106"/>
      <c r="M136" s="29"/>
      <c r="N136" s="29"/>
      <c r="O136" s="29">
        <f t="shared" si="13"/>
        <v>268.8</v>
      </c>
      <c r="P136" s="38"/>
      <c r="Q136" s="29">
        <f t="shared" si="12"/>
        <v>1120</v>
      </c>
      <c r="R136" s="38"/>
      <c r="S136" s="29">
        <f>'1-συμβολαια'!L136+G136+H136+I136+F136</f>
        <v>1388.8</v>
      </c>
      <c r="T136" s="29">
        <f>'1-συμβολαια'!M136+'11-χαρτόσ'!D136+'11-χαρτόσ'!E136</f>
        <v>0</v>
      </c>
      <c r="U136" s="29">
        <f t="shared" ref="U136:U173" si="15">S136-T136</f>
        <v>1388.8</v>
      </c>
      <c r="V136" s="31"/>
      <c r="W136" s="109">
        <f t="shared" si="14"/>
        <v>0</v>
      </c>
      <c r="X136" s="111"/>
      <c r="Y136" s="26"/>
      <c r="Z136" s="26"/>
      <c r="AA136" s="26"/>
      <c r="AB136" s="26"/>
      <c r="AC136" s="26"/>
      <c r="AD136" s="26"/>
      <c r="AE136" s="26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</row>
    <row r="137" spans="1:87">
      <c r="A137" s="46">
        <f>'1-συμβολαια'!A137</f>
        <v>0</v>
      </c>
      <c r="B137" s="125">
        <f>'1-συμβολαια'!B137</f>
        <v>0</v>
      </c>
      <c r="C137" s="143">
        <f>'1-συμβολαια'!C137</f>
        <v>0</v>
      </c>
      <c r="D137" s="21">
        <f>'4-πολλυπρ'!D137</f>
        <v>0</v>
      </c>
      <c r="E137" s="21">
        <f>'4-πολλυπρ'!I137</f>
        <v>0</v>
      </c>
      <c r="F137" s="29">
        <f>'11-χαρτόσ'!H137</f>
        <v>0</v>
      </c>
      <c r="G137" s="29">
        <f>'10-φπα'!E137</f>
        <v>39.36</v>
      </c>
      <c r="H137" s="29">
        <f>'14-βιβλΕσ'!Q137</f>
        <v>229.44</v>
      </c>
      <c r="I137" s="29">
        <f>'14-βιβλΕσ'!P137</f>
        <v>956</v>
      </c>
      <c r="J137" s="29"/>
      <c r="K137" s="29">
        <f t="shared" si="11"/>
        <v>1388.8</v>
      </c>
      <c r="L137" s="106"/>
      <c r="M137" s="29"/>
      <c r="N137" s="29"/>
      <c r="O137" s="29">
        <f t="shared" si="13"/>
        <v>268.8</v>
      </c>
      <c r="P137" s="38"/>
      <c r="Q137" s="29">
        <f t="shared" si="12"/>
        <v>1120</v>
      </c>
      <c r="R137" s="38"/>
      <c r="S137" s="29">
        <f>'1-συμβολαια'!L137+G137+H137+I137+F137</f>
        <v>1388.8</v>
      </c>
      <c r="T137" s="29">
        <f>'1-συμβολαια'!M137+'11-χαρτόσ'!D137+'11-χαρτόσ'!E137</f>
        <v>0</v>
      </c>
      <c r="U137" s="29">
        <f t="shared" si="15"/>
        <v>1388.8</v>
      </c>
      <c r="V137" s="31"/>
      <c r="W137" s="109">
        <f t="shared" si="14"/>
        <v>0</v>
      </c>
      <c r="X137" s="111"/>
      <c r="Y137" s="26"/>
      <c r="Z137" s="26"/>
      <c r="AA137" s="26"/>
      <c r="AB137" s="26"/>
      <c r="AC137" s="26"/>
      <c r="AD137" s="26"/>
      <c r="AE137" s="26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</row>
    <row r="138" spans="1:87">
      <c r="A138" s="46">
        <f>'1-συμβολαια'!A138</f>
        <v>0</v>
      </c>
      <c r="B138" s="125">
        <f>'1-συμβολαια'!B138</f>
        <v>0</v>
      </c>
      <c r="C138" s="143">
        <f>'1-συμβολαια'!C138</f>
        <v>0</v>
      </c>
      <c r="D138" s="21">
        <f>'4-πολλυπρ'!D138</f>
        <v>0</v>
      </c>
      <c r="E138" s="21">
        <f>'4-πολλυπρ'!I138</f>
        <v>0</v>
      </c>
      <c r="F138" s="29">
        <f>'11-χαρτόσ'!H138</f>
        <v>0</v>
      </c>
      <c r="G138" s="29">
        <f>'10-φπα'!E138</f>
        <v>39.36</v>
      </c>
      <c r="H138" s="29">
        <f>'14-βιβλΕσ'!Q138</f>
        <v>229.44</v>
      </c>
      <c r="I138" s="29">
        <f>'14-βιβλΕσ'!P138</f>
        <v>956</v>
      </c>
      <c r="J138" s="29"/>
      <c r="K138" s="29">
        <f t="shared" si="11"/>
        <v>1388.8</v>
      </c>
      <c r="L138" s="106"/>
      <c r="M138" s="29"/>
      <c r="N138" s="29"/>
      <c r="O138" s="29">
        <f t="shared" si="13"/>
        <v>268.8</v>
      </c>
      <c r="P138" s="38"/>
      <c r="Q138" s="29">
        <f t="shared" si="12"/>
        <v>1120</v>
      </c>
      <c r="R138" s="38"/>
      <c r="S138" s="29">
        <f>'1-συμβολαια'!L138+G138+H138+I138+F138</f>
        <v>1388.8</v>
      </c>
      <c r="T138" s="29">
        <f>'1-συμβολαια'!M138+'11-χαρτόσ'!D138+'11-χαρτόσ'!E138</f>
        <v>0</v>
      </c>
      <c r="U138" s="29">
        <f t="shared" si="15"/>
        <v>1388.8</v>
      </c>
      <c r="V138" s="31"/>
      <c r="W138" s="109">
        <f t="shared" si="14"/>
        <v>0</v>
      </c>
      <c r="X138" s="111"/>
      <c r="Y138" s="26"/>
      <c r="Z138" s="26"/>
      <c r="AA138" s="26"/>
      <c r="AB138" s="26"/>
      <c r="AC138" s="26"/>
      <c r="AD138" s="26"/>
      <c r="AE138" s="26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</row>
    <row r="139" spans="1:87">
      <c r="A139" s="46">
        <f>'1-συμβολαια'!A139</f>
        <v>0</v>
      </c>
      <c r="B139" s="125">
        <f>'1-συμβολαια'!B139</f>
        <v>0</v>
      </c>
      <c r="C139" s="143">
        <f>'1-συμβολαια'!C139</f>
        <v>0</v>
      </c>
      <c r="D139" s="21">
        <f>'4-πολλυπρ'!D139</f>
        <v>0</v>
      </c>
      <c r="E139" s="21">
        <f>'4-πολλυπρ'!I139</f>
        <v>0</v>
      </c>
      <c r="F139" s="29">
        <f>'11-χαρτόσ'!H139</f>
        <v>0</v>
      </c>
      <c r="G139" s="29">
        <f>'10-φπα'!E139</f>
        <v>39.36</v>
      </c>
      <c r="H139" s="29">
        <f>'14-βιβλΕσ'!Q139</f>
        <v>229.44</v>
      </c>
      <c r="I139" s="29">
        <f>'14-βιβλΕσ'!P139</f>
        <v>956</v>
      </c>
      <c r="J139" s="29"/>
      <c r="K139" s="29">
        <f t="shared" si="11"/>
        <v>1388.8</v>
      </c>
      <c r="L139" s="106"/>
      <c r="M139" s="29"/>
      <c r="N139" s="29"/>
      <c r="O139" s="29">
        <f t="shared" si="13"/>
        <v>268.8</v>
      </c>
      <c r="P139" s="38"/>
      <c r="Q139" s="29">
        <f t="shared" si="12"/>
        <v>1120</v>
      </c>
      <c r="R139" s="38"/>
      <c r="S139" s="29">
        <f>'1-συμβολαια'!L139+G139+H139+I139+F139</f>
        <v>1388.8</v>
      </c>
      <c r="T139" s="29">
        <f>'1-συμβολαια'!M139+'11-χαρτόσ'!D139+'11-χαρτόσ'!E139</f>
        <v>0</v>
      </c>
      <c r="U139" s="29">
        <f t="shared" si="15"/>
        <v>1388.8</v>
      </c>
      <c r="V139" s="31"/>
      <c r="W139" s="109">
        <f t="shared" si="14"/>
        <v>0</v>
      </c>
      <c r="X139" s="111"/>
      <c r="Y139" s="26"/>
      <c r="Z139" s="26"/>
      <c r="AA139" s="26"/>
      <c r="AB139" s="26"/>
      <c r="AC139" s="26"/>
      <c r="AD139" s="26"/>
      <c r="AE139" s="26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0"/>
    </row>
    <row r="140" spans="1:87">
      <c r="A140" s="46">
        <f>'1-συμβολαια'!A140</f>
        <v>0</v>
      </c>
      <c r="B140" s="125">
        <f>'1-συμβολαια'!B140</f>
        <v>0</v>
      </c>
      <c r="C140" s="143">
        <f>'1-συμβολαια'!C140</f>
        <v>0</v>
      </c>
      <c r="D140" s="21">
        <f>'4-πολλυπρ'!D140</f>
        <v>0</v>
      </c>
      <c r="E140" s="21">
        <f>'4-πολλυπρ'!I140</f>
        <v>0</v>
      </c>
      <c r="F140" s="29">
        <f>'11-χαρτόσ'!H140</f>
        <v>0</v>
      </c>
      <c r="G140" s="29">
        <f>'10-φπα'!E140</f>
        <v>39.36</v>
      </c>
      <c r="H140" s="29">
        <f>'14-βιβλΕσ'!Q140</f>
        <v>229.44</v>
      </c>
      <c r="I140" s="29">
        <f>'14-βιβλΕσ'!P140</f>
        <v>956</v>
      </c>
      <c r="J140" s="29"/>
      <c r="K140" s="29">
        <f t="shared" si="11"/>
        <v>1388.8</v>
      </c>
      <c r="L140" s="106"/>
      <c r="M140" s="29"/>
      <c r="N140" s="29"/>
      <c r="O140" s="29">
        <f t="shared" si="13"/>
        <v>268.8</v>
      </c>
      <c r="P140" s="38"/>
      <c r="Q140" s="29">
        <f t="shared" si="12"/>
        <v>1120</v>
      </c>
      <c r="R140" s="38"/>
      <c r="S140" s="29">
        <f>'1-συμβολαια'!L140+G140+H140+I140+F140</f>
        <v>1388.8</v>
      </c>
      <c r="T140" s="29">
        <f>'1-συμβολαια'!M140+'11-χαρτόσ'!D140+'11-χαρτόσ'!E140</f>
        <v>0</v>
      </c>
      <c r="U140" s="29">
        <f t="shared" si="15"/>
        <v>1388.8</v>
      </c>
      <c r="V140" s="31"/>
      <c r="W140" s="109">
        <f t="shared" si="14"/>
        <v>0</v>
      </c>
      <c r="X140" s="111"/>
      <c r="Y140" s="26"/>
      <c r="Z140" s="26"/>
      <c r="AA140" s="26"/>
      <c r="AB140" s="26"/>
      <c r="AC140" s="26"/>
      <c r="AD140" s="26"/>
      <c r="AE140" s="26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</row>
    <row r="141" spans="1:87">
      <c r="A141" s="46">
        <f>'1-συμβολαια'!A141</f>
        <v>0</v>
      </c>
      <c r="B141" s="125">
        <f>'1-συμβολαια'!B141</f>
        <v>0</v>
      </c>
      <c r="C141" s="143">
        <f>'1-συμβολαια'!C141</f>
        <v>0</v>
      </c>
      <c r="D141" s="21">
        <f>'4-πολλυπρ'!D141</f>
        <v>0</v>
      </c>
      <c r="E141" s="21">
        <f>'4-πολλυπρ'!I141</f>
        <v>0</v>
      </c>
      <c r="F141" s="29">
        <f>'11-χαρτόσ'!H141</f>
        <v>0</v>
      </c>
      <c r="G141" s="29">
        <f>'10-φπα'!E141</f>
        <v>39.36</v>
      </c>
      <c r="H141" s="29">
        <f>'14-βιβλΕσ'!Q141</f>
        <v>229.44</v>
      </c>
      <c r="I141" s="29">
        <f>'14-βιβλΕσ'!P141</f>
        <v>956</v>
      </c>
      <c r="J141" s="29"/>
      <c r="K141" s="29">
        <f t="shared" si="11"/>
        <v>1388.8</v>
      </c>
      <c r="L141" s="106"/>
      <c r="M141" s="29"/>
      <c r="N141" s="29"/>
      <c r="O141" s="29">
        <f t="shared" si="13"/>
        <v>268.8</v>
      </c>
      <c r="P141" s="38"/>
      <c r="Q141" s="29">
        <f t="shared" si="12"/>
        <v>1120</v>
      </c>
      <c r="R141" s="38"/>
      <c r="S141" s="29">
        <f>'1-συμβολαια'!L141+G141+H141+I141+F141</f>
        <v>1388.8</v>
      </c>
      <c r="T141" s="29">
        <f>'1-συμβολαια'!M141+'11-χαρτόσ'!D141+'11-χαρτόσ'!E141</f>
        <v>0</v>
      </c>
      <c r="U141" s="29">
        <f t="shared" si="15"/>
        <v>1388.8</v>
      </c>
      <c r="V141" s="31"/>
      <c r="W141" s="109">
        <f t="shared" si="14"/>
        <v>0</v>
      </c>
      <c r="X141" s="111"/>
      <c r="Y141" s="26"/>
      <c r="Z141" s="26"/>
      <c r="AA141" s="26"/>
      <c r="AB141" s="26"/>
      <c r="AC141" s="26"/>
      <c r="AD141" s="26"/>
      <c r="AE141" s="26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</row>
    <row r="142" spans="1:87">
      <c r="A142" s="46">
        <f>'1-συμβολαια'!A142</f>
        <v>0</v>
      </c>
      <c r="B142" s="125">
        <f>'1-συμβολαια'!B142</f>
        <v>0</v>
      </c>
      <c r="C142" s="143">
        <f>'1-συμβολαια'!C142</f>
        <v>0</v>
      </c>
      <c r="D142" s="21">
        <f>'4-πολλυπρ'!D142</f>
        <v>0</v>
      </c>
      <c r="E142" s="21">
        <f>'4-πολλυπρ'!I142</f>
        <v>0</v>
      </c>
      <c r="F142" s="29">
        <f>'11-χαρτόσ'!H142</f>
        <v>0</v>
      </c>
      <c r="G142" s="29">
        <f>'10-φπα'!E142</f>
        <v>39.36</v>
      </c>
      <c r="H142" s="29">
        <f>'14-βιβλΕσ'!Q142</f>
        <v>229.44</v>
      </c>
      <c r="I142" s="29">
        <f>'14-βιβλΕσ'!P142</f>
        <v>956</v>
      </c>
      <c r="J142" s="29"/>
      <c r="K142" s="29">
        <f t="shared" si="11"/>
        <v>1388.8</v>
      </c>
      <c r="L142" s="106"/>
      <c r="M142" s="29"/>
      <c r="N142" s="29"/>
      <c r="O142" s="29">
        <f t="shared" si="13"/>
        <v>268.8</v>
      </c>
      <c r="P142" s="38"/>
      <c r="Q142" s="29">
        <f t="shared" si="12"/>
        <v>1120</v>
      </c>
      <c r="R142" s="38"/>
      <c r="S142" s="29">
        <f>'1-συμβολαια'!L142+G142+H142+I142+F142</f>
        <v>1388.8</v>
      </c>
      <c r="T142" s="29">
        <f>'1-συμβολαια'!M142+'11-χαρτόσ'!D142+'11-χαρτόσ'!E142</f>
        <v>0</v>
      </c>
      <c r="U142" s="29">
        <f t="shared" si="15"/>
        <v>1388.8</v>
      </c>
      <c r="V142" s="31"/>
      <c r="W142" s="109">
        <f t="shared" si="14"/>
        <v>0</v>
      </c>
      <c r="X142" s="111"/>
      <c r="Y142" s="26"/>
      <c r="Z142" s="26"/>
      <c r="AA142" s="26"/>
      <c r="AB142" s="26"/>
      <c r="AC142" s="26"/>
      <c r="AD142" s="26"/>
      <c r="AE142" s="26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</row>
    <row r="143" spans="1:87">
      <c r="A143" s="46">
        <f>'1-συμβολαια'!A143</f>
        <v>0</v>
      </c>
      <c r="B143" s="125">
        <f>'1-συμβολαια'!B143</f>
        <v>0</v>
      </c>
      <c r="C143" s="143">
        <f>'1-συμβολαια'!C143</f>
        <v>0</v>
      </c>
      <c r="D143" s="21">
        <f>'4-πολλυπρ'!D143</f>
        <v>0</v>
      </c>
      <c r="E143" s="21">
        <f>'4-πολλυπρ'!I143</f>
        <v>0</v>
      </c>
      <c r="F143" s="29">
        <f>'11-χαρτόσ'!H143</f>
        <v>0</v>
      </c>
      <c r="G143" s="29">
        <f>'10-φπα'!E143</f>
        <v>39.36</v>
      </c>
      <c r="H143" s="29">
        <f>'14-βιβλΕσ'!Q143</f>
        <v>229.44</v>
      </c>
      <c r="I143" s="29">
        <f>'14-βιβλΕσ'!P143</f>
        <v>956</v>
      </c>
      <c r="J143" s="29"/>
      <c r="K143" s="29">
        <f t="shared" si="11"/>
        <v>1388.8</v>
      </c>
      <c r="L143" s="106"/>
      <c r="M143" s="29"/>
      <c r="N143" s="29"/>
      <c r="O143" s="29">
        <f t="shared" si="13"/>
        <v>268.8</v>
      </c>
      <c r="P143" s="38"/>
      <c r="Q143" s="29">
        <f t="shared" si="12"/>
        <v>1120</v>
      </c>
      <c r="R143" s="38"/>
      <c r="S143" s="29">
        <f>'1-συμβολαια'!L143+G143+H143+I143+F143</f>
        <v>1388.8</v>
      </c>
      <c r="T143" s="29">
        <f>'1-συμβολαια'!M143+'11-χαρτόσ'!D143+'11-χαρτόσ'!E143</f>
        <v>0</v>
      </c>
      <c r="U143" s="29">
        <f t="shared" si="15"/>
        <v>1388.8</v>
      </c>
      <c r="V143" s="31"/>
      <c r="W143" s="109">
        <f t="shared" si="14"/>
        <v>0</v>
      </c>
      <c r="X143" s="111"/>
      <c r="Y143" s="26"/>
      <c r="Z143" s="26"/>
      <c r="AA143" s="26"/>
      <c r="AB143" s="26"/>
      <c r="AC143" s="26"/>
      <c r="AD143" s="26"/>
      <c r="AE143" s="26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</row>
    <row r="144" spans="1:87">
      <c r="A144" s="46">
        <f>'1-συμβολαια'!A144</f>
        <v>0</v>
      </c>
      <c r="B144" s="125">
        <f>'1-συμβολαια'!B144</f>
        <v>0</v>
      </c>
      <c r="C144" s="143">
        <f>'1-συμβολαια'!C144</f>
        <v>0</v>
      </c>
      <c r="D144" s="21">
        <f>'4-πολλυπρ'!D144</f>
        <v>0</v>
      </c>
      <c r="E144" s="21">
        <f>'4-πολλυπρ'!I144</f>
        <v>0</v>
      </c>
      <c r="F144" s="29">
        <f>'11-χαρτόσ'!H144</f>
        <v>0</v>
      </c>
      <c r="G144" s="29">
        <f>'10-φπα'!E144</f>
        <v>39.36</v>
      </c>
      <c r="H144" s="29">
        <f>'14-βιβλΕσ'!Q144</f>
        <v>229.44</v>
      </c>
      <c r="I144" s="29">
        <f>'14-βιβλΕσ'!P144</f>
        <v>956</v>
      </c>
      <c r="J144" s="29"/>
      <c r="K144" s="29">
        <f t="shared" si="11"/>
        <v>1388.8</v>
      </c>
      <c r="L144" s="106"/>
      <c r="M144" s="29"/>
      <c r="N144" s="29"/>
      <c r="O144" s="29">
        <f t="shared" si="13"/>
        <v>268.8</v>
      </c>
      <c r="P144" s="38"/>
      <c r="Q144" s="29">
        <f t="shared" si="12"/>
        <v>1120</v>
      </c>
      <c r="R144" s="38"/>
      <c r="S144" s="29">
        <f>'1-συμβολαια'!L144+G144+H144+I144+F144</f>
        <v>1388.8</v>
      </c>
      <c r="T144" s="29">
        <f>'1-συμβολαια'!M144+'11-χαρτόσ'!D144+'11-χαρτόσ'!E144</f>
        <v>0</v>
      </c>
      <c r="U144" s="29">
        <f t="shared" si="15"/>
        <v>1388.8</v>
      </c>
      <c r="V144" s="31"/>
      <c r="W144" s="109">
        <f t="shared" si="14"/>
        <v>0</v>
      </c>
      <c r="X144" s="111"/>
      <c r="Y144" s="26"/>
      <c r="Z144" s="26"/>
      <c r="AA144" s="26"/>
      <c r="AB144" s="26"/>
      <c r="AC144" s="26"/>
      <c r="AD144" s="26"/>
      <c r="AE144" s="26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</row>
    <row r="145" spans="1:87">
      <c r="A145" s="46">
        <f>'1-συμβολαια'!A145</f>
        <v>0</v>
      </c>
      <c r="B145" s="125">
        <f>'1-συμβολαια'!B145</f>
        <v>0</v>
      </c>
      <c r="C145" s="143">
        <f>'1-συμβολαια'!C145</f>
        <v>0</v>
      </c>
      <c r="D145" s="21">
        <f>'4-πολλυπρ'!D145</f>
        <v>0</v>
      </c>
      <c r="E145" s="21">
        <f>'4-πολλυπρ'!I145</f>
        <v>0</v>
      </c>
      <c r="F145" s="29">
        <f>'11-χαρτόσ'!H145</f>
        <v>0</v>
      </c>
      <c r="G145" s="29">
        <f>'10-φπα'!E145</f>
        <v>39.36</v>
      </c>
      <c r="H145" s="29">
        <f>'14-βιβλΕσ'!Q145</f>
        <v>229.44</v>
      </c>
      <c r="I145" s="29">
        <f>'14-βιβλΕσ'!P145</f>
        <v>956</v>
      </c>
      <c r="J145" s="29"/>
      <c r="K145" s="29">
        <f t="shared" si="11"/>
        <v>1388.8</v>
      </c>
      <c r="L145" s="106"/>
      <c r="M145" s="29"/>
      <c r="N145" s="29"/>
      <c r="O145" s="29">
        <f t="shared" si="13"/>
        <v>268.8</v>
      </c>
      <c r="P145" s="38"/>
      <c r="Q145" s="29">
        <f t="shared" si="12"/>
        <v>1120</v>
      </c>
      <c r="R145" s="38"/>
      <c r="S145" s="29">
        <f>'1-συμβολαια'!L145+G145+H145+I145+F145</f>
        <v>1388.8</v>
      </c>
      <c r="T145" s="29">
        <f>'1-συμβολαια'!M145+'11-χαρτόσ'!D145+'11-χαρτόσ'!E145</f>
        <v>0</v>
      </c>
      <c r="U145" s="29">
        <f t="shared" si="15"/>
        <v>1388.8</v>
      </c>
      <c r="V145" s="31"/>
      <c r="W145" s="109">
        <f t="shared" si="14"/>
        <v>0</v>
      </c>
      <c r="X145" s="111"/>
      <c r="Y145" s="26"/>
      <c r="Z145" s="26"/>
      <c r="AA145" s="26"/>
      <c r="AB145" s="26"/>
      <c r="AC145" s="26"/>
      <c r="AD145" s="26"/>
      <c r="AE145" s="26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</row>
    <row r="146" spans="1:87">
      <c r="A146" s="46">
        <f>'1-συμβολαια'!A146</f>
        <v>0</v>
      </c>
      <c r="B146" s="125">
        <f>'1-συμβολαια'!B146</f>
        <v>0</v>
      </c>
      <c r="C146" s="143">
        <f>'1-συμβολαια'!C146</f>
        <v>0</v>
      </c>
      <c r="D146" s="21">
        <f>'4-πολλυπρ'!D146</f>
        <v>0</v>
      </c>
      <c r="E146" s="21">
        <f>'4-πολλυπρ'!I146</f>
        <v>0</v>
      </c>
      <c r="F146" s="29">
        <f>'11-χαρτόσ'!H146</f>
        <v>0</v>
      </c>
      <c r="G146" s="29">
        <f>'10-φπα'!E146</f>
        <v>39.36</v>
      </c>
      <c r="H146" s="29">
        <f>'14-βιβλΕσ'!Q146</f>
        <v>229.44</v>
      </c>
      <c r="I146" s="29">
        <f>'14-βιβλΕσ'!P146</f>
        <v>956</v>
      </c>
      <c r="J146" s="29"/>
      <c r="K146" s="29">
        <f t="shared" si="11"/>
        <v>1388.8</v>
      </c>
      <c r="L146" s="106"/>
      <c r="M146" s="29"/>
      <c r="N146" s="29"/>
      <c r="O146" s="29">
        <f t="shared" si="13"/>
        <v>268.8</v>
      </c>
      <c r="P146" s="38"/>
      <c r="Q146" s="29">
        <f t="shared" si="12"/>
        <v>1120</v>
      </c>
      <c r="R146" s="38"/>
      <c r="S146" s="29">
        <f>'1-συμβολαια'!L146+G146+H146+I146+F146</f>
        <v>1388.8</v>
      </c>
      <c r="T146" s="29">
        <f>'1-συμβολαια'!M146+'11-χαρτόσ'!D146+'11-χαρτόσ'!E146</f>
        <v>0</v>
      </c>
      <c r="U146" s="29">
        <f t="shared" si="15"/>
        <v>1388.8</v>
      </c>
      <c r="V146" s="31"/>
      <c r="W146" s="109">
        <f t="shared" si="14"/>
        <v>0</v>
      </c>
      <c r="X146" s="111"/>
      <c r="Y146" s="26"/>
      <c r="Z146" s="26"/>
      <c r="AA146" s="26"/>
      <c r="AB146" s="26"/>
      <c r="AC146" s="26"/>
      <c r="AD146" s="26"/>
      <c r="AE146" s="26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</row>
    <row r="147" spans="1:87">
      <c r="A147" s="46">
        <f>'1-συμβολαια'!A147</f>
        <v>0</v>
      </c>
      <c r="B147" s="125">
        <f>'1-συμβολαια'!B147</f>
        <v>0</v>
      </c>
      <c r="C147" s="143">
        <f>'1-συμβολαια'!C147</f>
        <v>0</v>
      </c>
      <c r="D147" s="21">
        <f>'4-πολλυπρ'!D147</f>
        <v>0</v>
      </c>
      <c r="E147" s="21">
        <f>'4-πολλυπρ'!I147</f>
        <v>0</v>
      </c>
      <c r="F147" s="29">
        <f>'11-χαρτόσ'!H147</f>
        <v>0</v>
      </c>
      <c r="G147" s="29">
        <f>'10-φπα'!E147</f>
        <v>39.36</v>
      </c>
      <c r="H147" s="29">
        <f>'14-βιβλΕσ'!Q147</f>
        <v>229.44</v>
      </c>
      <c r="I147" s="29">
        <f>'14-βιβλΕσ'!P147</f>
        <v>956</v>
      </c>
      <c r="J147" s="29"/>
      <c r="K147" s="29">
        <f t="shared" si="11"/>
        <v>1388.8</v>
      </c>
      <c r="L147" s="106"/>
      <c r="M147" s="29"/>
      <c r="N147" s="29"/>
      <c r="O147" s="29">
        <f t="shared" si="13"/>
        <v>268.8</v>
      </c>
      <c r="P147" s="38"/>
      <c r="Q147" s="29">
        <f t="shared" si="12"/>
        <v>1120</v>
      </c>
      <c r="R147" s="38"/>
      <c r="S147" s="29">
        <f>'1-συμβολαια'!L147+G147+H147+I147+F147</f>
        <v>1388.8</v>
      </c>
      <c r="T147" s="29">
        <f>'1-συμβολαια'!M147+'11-χαρτόσ'!D147+'11-χαρτόσ'!E147</f>
        <v>0</v>
      </c>
      <c r="U147" s="29">
        <f t="shared" si="15"/>
        <v>1388.8</v>
      </c>
      <c r="V147" s="31"/>
      <c r="W147" s="109">
        <f t="shared" si="14"/>
        <v>0</v>
      </c>
      <c r="X147" s="111"/>
      <c r="Y147" s="26"/>
      <c r="Z147" s="26"/>
      <c r="AA147" s="26"/>
      <c r="AB147" s="26"/>
      <c r="AC147" s="26"/>
      <c r="AD147" s="26"/>
      <c r="AE147" s="26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</row>
    <row r="148" spans="1:87">
      <c r="A148" s="46">
        <f>'1-συμβολαια'!A148</f>
        <v>0</v>
      </c>
      <c r="B148" s="125">
        <f>'1-συμβολαια'!B148</f>
        <v>0</v>
      </c>
      <c r="C148" s="143">
        <f>'1-συμβολαια'!C148</f>
        <v>0</v>
      </c>
      <c r="D148" s="21">
        <f>'4-πολλυπρ'!D148</f>
        <v>0</v>
      </c>
      <c r="E148" s="21">
        <f>'4-πολλυπρ'!I148</f>
        <v>0</v>
      </c>
      <c r="F148" s="29">
        <f>'11-χαρτόσ'!H148</f>
        <v>0</v>
      </c>
      <c r="G148" s="29">
        <f>'10-φπα'!E148</f>
        <v>39.36</v>
      </c>
      <c r="H148" s="29">
        <f>'14-βιβλΕσ'!Q148</f>
        <v>229.44</v>
      </c>
      <c r="I148" s="29">
        <f>'14-βιβλΕσ'!P148</f>
        <v>956</v>
      </c>
      <c r="J148" s="29"/>
      <c r="K148" s="29">
        <f t="shared" si="11"/>
        <v>1388.8</v>
      </c>
      <c r="L148" s="106"/>
      <c r="M148" s="29"/>
      <c r="N148" s="29"/>
      <c r="O148" s="29">
        <f t="shared" si="13"/>
        <v>268.8</v>
      </c>
      <c r="P148" s="38"/>
      <c r="Q148" s="29">
        <f t="shared" si="12"/>
        <v>1120</v>
      </c>
      <c r="R148" s="38"/>
      <c r="S148" s="29">
        <f>'1-συμβολαια'!L148+G148+H148+I148+F148</f>
        <v>1388.8</v>
      </c>
      <c r="T148" s="29">
        <f>'1-συμβολαια'!M148+'11-χαρτόσ'!D148+'11-χαρτόσ'!E148</f>
        <v>0</v>
      </c>
      <c r="U148" s="29">
        <f t="shared" si="15"/>
        <v>1388.8</v>
      </c>
      <c r="V148" s="31"/>
      <c r="W148" s="109">
        <f t="shared" si="14"/>
        <v>0</v>
      </c>
      <c r="X148" s="111"/>
      <c r="Y148" s="26"/>
      <c r="Z148" s="26"/>
      <c r="AA148" s="26"/>
      <c r="AB148" s="26"/>
      <c r="AC148" s="26"/>
      <c r="AD148" s="26"/>
      <c r="AE148" s="26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</row>
    <row r="149" spans="1:87">
      <c r="A149" s="46">
        <f>'1-συμβολαια'!A149</f>
        <v>0</v>
      </c>
      <c r="B149" s="125">
        <f>'1-συμβολαια'!B149</f>
        <v>0</v>
      </c>
      <c r="C149" s="143">
        <f>'1-συμβολαια'!C149</f>
        <v>0</v>
      </c>
      <c r="D149" s="21">
        <f>'4-πολλυπρ'!D149</f>
        <v>0</v>
      </c>
      <c r="E149" s="21">
        <f>'4-πολλυπρ'!I149</f>
        <v>0</v>
      </c>
      <c r="F149" s="29">
        <f>'11-χαρτόσ'!H149</f>
        <v>0</v>
      </c>
      <c r="G149" s="29">
        <f>'10-φπα'!E149</f>
        <v>39.36</v>
      </c>
      <c r="H149" s="29">
        <f>'14-βιβλΕσ'!Q149</f>
        <v>229.44</v>
      </c>
      <c r="I149" s="29">
        <f>'14-βιβλΕσ'!P149</f>
        <v>956</v>
      </c>
      <c r="J149" s="29"/>
      <c r="K149" s="29">
        <f t="shared" si="11"/>
        <v>1388.8</v>
      </c>
      <c r="L149" s="106"/>
      <c r="M149" s="29"/>
      <c r="N149" s="29"/>
      <c r="O149" s="29">
        <f t="shared" si="13"/>
        <v>268.8</v>
      </c>
      <c r="P149" s="38"/>
      <c r="Q149" s="29">
        <f t="shared" si="12"/>
        <v>1120</v>
      </c>
      <c r="R149" s="38"/>
      <c r="S149" s="29">
        <f>'1-συμβολαια'!L149+G149+H149+I149+F149</f>
        <v>1388.8</v>
      </c>
      <c r="T149" s="29">
        <f>'1-συμβολαια'!M149+'11-χαρτόσ'!D149+'11-χαρτόσ'!E149</f>
        <v>0</v>
      </c>
      <c r="U149" s="29">
        <f t="shared" si="15"/>
        <v>1388.8</v>
      </c>
      <c r="V149" s="31"/>
      <c r="W149" s="109">
        <f t="shared" si="14"/>
        <v>0</v>
      </c>
      <c r="X149" s="111"/>
      <c r="Y149" s="26"/>
      <c r="Z149" s="26"/>
      <c r="AA149" s="26"/>
      <c r="AB149" s="26"/>
      <c r="AC149" s="26"/>
      <c r="AD149" s="26"/>
      <c r="AE149" s="26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</row>
    <row r="150" spans="1:87">
      <c r="A150" s="46">
        <f>'1-συμβολαια'!A150</f>
        <v>0</v>
      </c>
      <c r="B150" s="125">
        <f>'1-συμβολαια'!B150</f>
        <v>0</v>
      </c>
      <c r="C150" s="143">
        <f>'1-συμβολαια'!C150</f>
        <v>0</v>
      </c>
      <c r="D150" s="21">
        <f>'4-πολλυπρ'!D150</f>
        <v>0</v>
      </c>
      <c r="E150" s="21">
        <f>'4-πολλυπρ'!I150</f>
        <v>0</v>
      </c>
      <c r="F150" s="29">
        <f>'11-χαρτόσ'!H150</f>
        <v>0</v>
      </c>
      <c r="G150" s="29">
        <f>'10-φπα'!E150</f>
        <v>39.36</v>
      </c>
      <c r="H150" s="29">
        <f>'14-βιβλΕσ'!Q150</f>
        <v>229.44</v>
      </c>
      <c r="I150" s="29">
        <f>'14-βιβλΕσ'!P150</f>
        <v>956</v>
      </c>
      <c r="J150" s="29"/>
      <c r="K150" s="29">
        <f t="shared" si="11"/>
        <v>1388.8</v>
      </c>
      <c r="L150" s="106"/>
      <c r="M150" s="29"/>
      <c r="N150" s="29"/>
      <c r="O150" s="29">
        <f t="shared" si="13"/>
        <v>268.8</v>
      </c>
      <c r="P150" s="38"/>
      <c r="Q150" s="29">
        <f t="shared" si="12"/>
        <v>1120</v>
      </c>
      <c r="R150" s="38"/>
      <c r="S150" s="29">
        <f>'1-συμβολαια'!L150+G150+H150+I150+F150</f>
        <v>1388.8</v>
      </c>
      <c r="T150" s="29">
        <f>'1-συμβολαια'!M150+'11-χαρτόσ'!D150+'11-χαρτόσ'!E150</f>
        <v>0</v>
      </c>
      <c r="U150" s="29">
        <f t="shared" si="15"/>
        <v>1388.8</v>
      </c>
      <c r="V150" s="31"/>
      <c r="W150" s="109">
        <f t="shared" si="14"/>
        <v>0</v>
      </c>
      <c r="X150" s="111"/>
      <c r="Y150" s="26"/>
      <c r="Z150" s="26"/>
      <c r="AA150" s="26"/>
      <c r="AB150" s="26"/>
      <c r="AC150" s="26"/>
      <c r="AD150" s="26"/>
      <c r="AE150" s="26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</row>
    <row r="151" spans="1:87">
      <c r="A151" s="46">
        <f>'1-συμβολαια'!A151</f>
        <v>0</v>
      </c>
      <c r="B151" s="125">
        <f>'1-συμβολαια'!B151</f>
        <v>0</v>
      </c>
      <c r="C151" s="143">
        <f>'1-συμβολαια'!C151</f>
        <v>0</v>
      </c>
      <c r="D151" s="21">
        <f>'4-πολλυπρ'!D151</f>
        <v>0</v>
      </c>
      <c r="E151" s="21">
        <f>'4-πολλυπρ'!I151</f>
        <v>0</v>
      </c>
      <c r="F151" s="29">
        <f>'11-χαρτόσ'!H151</f>
        <v>0</v>
      </c>
      <c r="G151" s="29">
        <f>'10-φπα'!E151</f>
        <v>39.36</v>
      </c>
      <c r="H151" s="29">
        <f>'14-βιβλΕσ'!Q151</f>
        <v>229.44</v>
      </c>
      <c r="I151" s="29">
        <f>'14-βιβλΕσ'!P151</f>
        <v>956</v>
      </c>
      <c r="J151" s="29"/>
      <c r="K151" s="29">
        <f t="shared" si="11"/>
        <v>1388.8</v>
      </c>
      <c r="L151" s="106"/>
      <c r="M151" s="29"/>
      <c r="N151" s="29"/>
      <c r="O151" s="29">
        <f t="shared" si="13"/>
        <v>268.8</v>
      </c>
      <c r="P151" s="38"/>
      <c r="Q151" s="29">
        <f t="shared" si="12"/>
        <v>1120</v>
      </c>
      <c r="R151" s="38"/>
      <c r="S151" s="29">
        <f>'1-συμβολαια'!L151+G151+H151+I151+F151</f>
        <v>1388.8</v>
      </c>
      <c r="T151" s="29">
        <f>'1-συμβολαια'!M151+'11-χαρτόσ'!D151+'11-χαρτόσ'!E151</f>
        <v>0</v>
      </c>
      <c r="U151" s="29">
        <f t="shared" si="15"/>
        <v>1388.8</v>
      </c>
      <c r="V151" s="31"/>
      <c r="W151" s="109">
        <f t="shared" si="14"/>
        <v>0</v>
      </c>
      <c r="X151" s="111"/>
      <c r="Y151" s="26"/>
      <c r="Z151" s="26"/>
      <c r="AA151" s="26"/>
      <c r="AB151" s="26"/>
      <c r="AC151" s="26"/>
      <c r="AD151" s="26"/>
      <c r="AE151" s="26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</row>
    <row r="152" spans="1:87">
      <c r="A152" s="46">
        <f>'1-συμβολαια'!A152</f>
        <v>0</v>
      </c>
      <c r="B152" s="125">
        <f>'1-συμβολαια'!B152</f>
        <v>0</v>
      </c>
      <c r="C152" s="143">
        <f>'1-συμβολαια'!C152</f>
        <v>0</v>
      </c>
      <c r="D152" s="21">
        <f>'4-πολλυπρ'!D152</f>
        <v>0</v>
      </c>
      <c r="E152" s="21">
        <f>'4-πολλυπρ'!I152</f>
        <v>0</v>
      </c>
      <c r="F152" s="29">
        <f>'11-χαρτόσ'!H152</f>
        <v>0</v>
      </c>
      <c r="G152" s="29">
        <f>'10-φπα'!E152</f>
        <v>39.36</v>
      </c>
      <c r="H152" s="29">
        <f>'14-βιβλΕσ'!Q152</f>
        <v>229.44</v>
      </c>
      <c r="I152" s="29">
        <f>'14-βιβλΕσ'!P152</f>
        <v>956</v>
      </c>
      <c r="J152" s="29"/>
      <c r="K152" s="29">
        <f t="shared" si="11"/>
        <v>1388.8</v>
      </c>
      <c r="L152" s="106"/>
      <c r="M152" s="29"/>
      <c r="N152" s="29"/>
      <c r="O152" s="29">
        <f t="shared" si="13"/>
        <v>268.8</v>
      </c>
      <c r="P152" s="38"/>
      <c r="Q152" s="29">
        <f t="shared" si="12"/>
        <v>1120</v>
      </c>
      <c r="R152" s="38"/>
      <c r="S152" s="29">
        <f>'1-συμβολαια'!L152+G152+H152+I152+F152</f>
        <v>1388.8</v>
      </c>
      <c r="T152" s="29">
        <f>'1-συμβολαια'!M152+'11-χαρτόσ'!D152+'11-χαρτόσ'!E152</f>
        <v>0</v>
      </c>
      <c r="U152" s="29">
        <f t="shared" si="15"/>
        <v>1388.8</v>
      </c>
      <c r="V152" s="31"/>
      <c r="W152" s="109">
        <f t="shared" si="14"/>
        <v>0</v>
      </c>
      <c r="X152" s="111"/>
      <c r="Y152" s="26"/>
      <c r="Z152" s="26"/>
      <c r="AA152" s="26"/>
      <c r="AB152" s="26"/>
      <c r="AC152" s="26"/>
      <c r="AD152" s="26"/>
      <c r="AE152" s="26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</row>
    <row r="153" spans="1:87">
      <c r="A153" s="46">
        <f>'1-συμβολαια'!A153</f>
        <v>0</v>
      </c>
      <c r="B153" s="125">
        <f>'1-συμβολαια'!B153</f>
        <v>0</v>
      </c>
      <c r="C153" s="143">
        <f>'1-συμβολαια'!C153</f>
        <v>0</v>
      </c>
      <c r="D153" s="21">
        <f>'4-πολλυπρ'!D153</f>
        <v>0</v>
      </c>
      <c r="E153" s="21">
        <f>'4-πολλυπρ'!I153</f>
        <v>0</v>
      </c>
      <c r="F153" s="29">
        <f>'11-χαρτόσ'!H153</f>
        <v>0</v>
      </c>
      <c r="G153" s="29">
        <f>'10-φπα'!E153</f>
        <v>39.36</v>
      </c>
      <c r="H153" s="29">
        <f>'14-βιβλΕσ'!Q153</f>
        <v>229.44</v>
      </c>
      <c r="I153" s="29">
        <f>'14-βιβλΕσ'!P153</f>
        <v>956</v>
      </c>
      <c r="J153" s="29"/>
      <c r="K153" s="29">
        <f t="shared" si="11"/>
        <v>1388.8</v>
      </c>
      <c r="L153" s="106"/>
      <c r="M153" s="29"/>
      <c r="N153" s="29"/>
      <c r="O153" s="29">
        <f t="shared" si="13"/>
        <v>268.8</v>
      </c>
      <c r="P153" s="38"/>
      <c r="Q153" s="29">
        <f t="shared" si="12"/>
        <v>1120</v>
      </c>
      <c r="R153" s="38"/>
      <c r="S153" s="29">
        <f>'1-συμβολαια'!L153+G153+H153+I153+F153</f>
        <v>1388.8</v>
      </c>
      <c r="T153" s="29">
        <f>'1-συμβολαια'!M153+'11-χαρτόσ'!D153+'11-χαρτόσ'!E153</f>
        <v>0</v>
      </c>
      <c r="U153" s="29">
        <f t="shared" si="15"/>
        <v>1388.8</v>
      </c>
      <c r="V153" s="31"/>
      <c r="W153" s="109">
        <f t="shared" si="14"/>
        <v>0</v>
      </c>
      <c r="X153" s="111"/>
      <c r="Y153" s="26"/>
      <c r="Z153" s="26"/>
      <c r="AA153" s="26"/>
      <c r="AB153" s="26"/>
      <c r="AC153" s="26"/>
      <c r="AD153" s="26"/>
      <c r="AE153" s="26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</row>
    <row r="154" spans="1:87">
      <c r="A154" s="46">
        <f>'1-συμβολαια'!A154</f>
        <v>0</v>
      </c>
      <c r="B154" s="125">
        <f>'1-συμβολαια'!B154</f>
        <v>0</v>
      </c>
      <c r="C154" s="143">
        <f>'1-συμβολαια'!C154</f>
        <v>0</v>
      </c>
      <c r="D154" s="21">
        <f>'4-πολλυπρ'!D154</f>
        <v>0</v>
      </c>
      <c r="E154" s="21">
        <f>'4-πολλυπρ'!I154</f>
        <v>0</v>
      </c>
      <c r="F154" s="29">
        <f>'11-χαρτόσ'!H154</f>
        <v>0</v>
      </c>
      <c r="G154" s="29">
        <f>'10-φπα'!E154</f>
        <v>39.36</v>
      </c>
      <c r="H154" s="29">
        <f>'14-βιβλΕσ'!Q154</f>
        <v>229.44</v>
      </c>
      <c r="I154" s="29">
        <f>'14-βιβλΕσ'!P154</f>
        <v>956</v>
      </c>
      <c r="J154" s="29"/>
      <c r="K154" s="29">
        <f t="shared" si="11"/>
        <v>1388.8</v>
      </c>
      <c r="L154" s="106"/>
      <c r="M154" s="29"/>
      <c r="N154" s="29"/>
      <c r="O154" s="29">
        <f t="shared" si="13"/>
        <v>268.8</v>
      </c>
      <c r="P154" s="38"/>
      <c r="Q154" s="29">
        <f t="shared" si="12"/>
        <v>1120</v>
      </c>
      <c r="R154" s="38"/>
      <c r="S154" s="29">
        <f>'1-συμβολαια'!L154+G154+H154+I154+F154</f>
        <v>1388.8</v>
      </c>
      <c r="T154" s="29">
        <f>'1-συμβολαια'!M154+'11-χαρτόσ'!D154+'11-χαρτόσ'!E154</f>
        <v>0</v>
      </c>
      <c r="U154" s="29">
        <f t="shared" si="15"/>
        <v>1388.8</v>
      </c>
      <c r="V154" s="31"/>
      <c r="W154" s="109">
        <f t="shared" si="14"/>
        <v>0</v>
      </c>
      <c r="X154" s="111"/>
      <c r="Y154" s="26"/>
      <c r="Z154" s="26"/>
      <c r="AA154" s="26"/>
      <c r="AB154" s="26"/>
      <c r="AC154" s="26"/>
      <c r="AD154" s="26"/>
      <c r="AE154" s="26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</row>
    <row r="155" spans="1:87">
      <c r="A155" s="46">
        <f>'1-συμβολαια'!A155</f>
        <v>0</v>
      </c>
      <c r="B155" s="125">
        <f>'1-συμβολαια'!B155</f>
        <v>0</v>
      </c>
      <c r="C155" s="143">
        <f>'1-συμβολαια'!C155</f>
        <v>0</v>
      </c>
      <c r="D155" s="21">
        <f>'4-πολλυπρ'!D155</f>
        <v>0</v>
      </c>
      <c r="E155" s="21">
        <f>'4-πολλυπρ'!I155</f>
        <v>0</v>
      </c>
      <c r="F155" s="29">
        <f>'11-χαρτόσ'!H155</f>
        <v>0</v>
      </c>
      <c r="G155" s="29">
        <f>'10-φπα'!E155</f>
        <v>39.36</v>
      </c>
      <c r="H155" s="29">
        <f>'14-βιβλΕσ'!Q155</f>
        <v>229.44</v>
      </c>
      <c r="I155" s="29">
        <f>'14-βιβλΕσ'!P155</f>
        <v>956</v>
      </c>
      <c r="J155" s="29"/>
      <c r="K155" s="29">
        <f t="shared" si="11"/>
        <v>1388.8</v>
      </c>
      <c r="L155" s="106"/>
      <c r="M155" s="29"/>
      <c r="N155" s="29"/>
      <c r="O155" s="29">
        <f t="shared" si="13"/>
        <v>268.8</v>
      </c>
      <c r="P155" s="38"/>
      <c r="Q155" s="29">
        <f t="shared" si="12"/>
        <v>1120</v>
      </c>
      <c r="R155" s="38"/>
      <c r="S155" s="29">
        <f>'1-συμβολαια'!L155+G155+H155+I155+F155</f>
        <v>1388.8</v>
      </c>
      <c r="T155" s="29">
        <f>'1-συμβολαια'!M155+'11-χαρτόσ'!D155+'11-χαρτόσ'!E155</f>
        <v>0</v>
      </c>
      <c r="U155" s="29">
        <f t="shared" si="15"/>
        <v>1388.8</v>
      </c>
      <c r="V155" s="31"/>
      <c r="W155" s="109">
        <f t="shared" si="14"/>
        <v>0</v>
      </c>
      <c r="X155" s="111"/>
      <c r="Y155" s="26"/>
      <c r="Z155" s="26"/>
      <c r="AA155" s="26"/>
      <c r="AB155" s="26"/>
      <c r="AC155" s="26"/>
      <c r="AD155" s="26"/>
      <c r="AE155" s="26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</row>
    <row r="156" spans="1:87">
      <c r="A156" s="46">
        <f>'1-συμβολαια'!A156</f>
        <v>0</v>
      </c>
      <c r="B156" s="125">
        <f>'1-συμβολαια'!B156</f>
        <v>0</v>
      </c>
      <c r="C156" s="143">
        <f>'1-συμβολαια'!C156</f>
        <v>0</v>
      </c>
      <c r="D156" s="21">
        <f>'4-πολλυπρ'!D156</f>
        <v>0</v>
      </c>
      <c r="E156" s="21">
        <f>'4-πολλυπρ'!I156</f>
        <v>0</v>
      </c>
      <c r="F156" s="29">
        <f>'11-χαρτόσ'!H156</f>
        <v>0</v>
      </c>
      <c r="G156" s="29">
        <f>'10-φπα'!E156</f>
        <v>39.36</v>
      </c>
      <c r="H156" s="29">
        <f>'14-βιβλΕσ'!Q156</f>
        <v>229.44</v>
      </c>
      <c r="I156" s="29">
        <f>'14-βιβλΕσ'!P156</f>
        <v>956</v>
      </c>
      <c r="J156" s="29"/>
      <c r="K156" s="29">
        <f t="shared" si="11"/>
        <v>1388.8</v>
      </c>
      <c r="L156" s="106"/>
      <c r="M156" s="29"/>
      <c r="N156" s="29"/>
      <c r="O156" s="29">
        <f t="shared" si="13"/>
        <v>268.8</v>
      </c>
      <c r="P156" s="38"/>
      <c r="Q156" s="29">
        <f t="shared" si="12"/>
        <v>1120</v>
      </c>
      <c r="R156" s="38"/>
      <c r="S156" s="29">
        <f>'1-συμβολαια'!L156+G156+H156+I156+F156</f>
        <v>1388.8</v>
      </c>
      <c r="T156" s="29">
        <f>'1-συμβολαια'!M156+'11-χαρτόσ'!D156+'11-χαρτόσ'!E156</f>
        <v>0</v>
      </c>
      <c r="U156" s="29">
        <f t="shared" si="15"/>
        <v>1388.8</v>
      </c>
      <c r="V156" s="31"/>
      <c r="W156" s="109">
        <f t="shared" si="14"/>
        <v>0</v>
      </c>
      <c r="X156" s="111"/>
      <c r="Y156" s="26"/>
      <c r="Z156" s="26"/>
      <c r="AA156" s="26"/>
      <c r="AB156" s="26"/>
      <c r="AC156" s="26"/>
      <c r="AD156" s="26"/>
      <c r="AE156" s="26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</row>
    <row r="157" spans="1:87">
      <c r="A157" s="46">
        <f>'1-συμβολαια'!A157</f>
        <v>0</v>
      </c>
      <c r="B157" s="125">
        <f>'1-συμβολαια'!B157</f>
        <v>0</v>
      </c>
      <c r="C157" s="143">
        <f>'1-συμβολαια'!C157</f>
        <v>0</v>
      </c>
      <c r="D157" s="21">
        <f>'4-πολλυπρ'!D157</f>
        <v>0</v>
      </c>
      <c r="E157" s="21">
        <f>'4-πολλυπρ'!I157</f>
        <v>0</v>
      </c>
      <c r="F157" s="29">
        <f>'11-χαρτόσ'!H157</f>
        <v>0</v>
      </c>
      <c r="G157" s="29">
        <f>'10-φπα'!E157</f>
        <v>39.36</v>
      </c>
      <c r="H157" s="29">
        <f>'14-βιβλΕσ'!Q157</f>
        <v>229.44</v>
      </c>
      <c r="I157" s="29">
        <f>'14-βιβλΕσ'!P157</f>
        <v>956</v>
      </c>
      <c r="J157" s="29"/>
      <c r="K157" s="29">
        <f t="shared" si="11"/>
        <v>1388.8</v>
      </c>
      <c r="L157" s="106"/>
      <c r="M157" s="29"/>
      <c r="N157" s="29"/>
      <c r="O157" s="29">
        <f t="shared" si="13"/>
        <v>268.8</v>
      </c>
      <c r="P157" s="38"/>
      <c r="Q157" s="29">
        <f t="shared" si="12"/>
        <v>1120</v>
      </c>
      <c r="R157" s="38"/>
      <c r="S157" s="29">
        <f>'1-συμβολαια'!L157+G157+H157+I157+F157</f>
        <v>1388.8</v>
      </c>
      <c r="T157" s="29">
        <f>'1-συμβολαια'!M157+'11-χαρτόσ'!D157+'11-χαρτόσ'!E157</f>
        <v>0</v>
      </c>
      <c r="U157" s="29">
        <f t="shared" si="15"/>
        <v>1388.8</v>
      </c>
      <c r="V157" s="31"/>
      <c r="W157" s="109">
        <f t="shared" si="14"/>
        <v>0</v>
      </c>
      <c r="X157" s="111"/>
      <c r="Y157" s="26"/>
      <c r="Z157" s="26"/>
      <c r="AA157" s="26"/>
      <c r="AB157" s="26"/>
      <c r="AC157" s="26"/>
      <c r="AD157" s="26"/>
      <c r="AE157" s="26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</row>
    <row r="158" spans="1:87">
      <c r="A158" s="46">
        <f>'1-συμβολαια'!A158</f>
        <v>0</v>
      </c>
      <c r="B158" s="125">
        <f>'1-συμβολαια'!B158</f>
        <v>0</v>
      </c>
      <c r="C158" s="143">
        <f>'1-συμβολαια'!C158</f>
        <v>0</v>
      </c>
      <c r="D158" s="21">
        <f>'4-πολλυπρ'!D158</f>
        <v>0</v>
      </c>
      <c r="E158" s="21">
        <f>'4-πολλυπρ'!I158</f>
        <v>0</v>
      </c>
      <c r="F158" s="29">
        <f>'11-χαρτόσ'!H158</f>
        <v>0</v>
      </c>
      <c r="G158" s="29">
        <f>'10-φπα'!E158</f>
        <v>39.36</v>
      </c>
      <c r="H158" s="29">
        <f>'14-βιβλΕσ'!Q158</f>
        <v>229.44</v>
      </c>
      <c r="I158" s="29">
        <f>'14-βιβλΕσ'!P158</f>
        <v>956</v>
      </c>
      <c r="J158" s="29"/>
      <c r="K158" s="29">
        <f t="shared" si="11"/>
        <v>1388.8</v>
      </c>
      <c r="L158" s="106"/>
      <c r="M158" s="29"/>
      <c r="N158" s="29"/>
      <c r="O158" s="29">
        <f t="shared" si="13"/>
        <v>268.8</v>
      </c>
      <c r="P158" s="38"/>
      <c r="Q158" s="29">
        <f t="shared" si="12"/>
        <v>1120</v>
      </c>
      <c r="R158" s="38"/>
      <c r="S158" s="29">
        <f>'1-συμβολαια'!L158+G158+H158+I158+F158</f>
        <v>1388.8</v>
      </c>
      <c r="T158" s="29">
        <f>'1-συμβολαια'!M158+'11-χαρτόσ'!D158+'11-χαρτόσ'!E158</f>
        <v>0</v>
      </c>
      <c r="U158" s="29">
        <f t="shared" si="15"/>
        <v>1388.8</v>
      </c>
      <c r="V158" s="31"/>
      <c r="W158" s="109">
        <f t="shared" si="14"/>
        <v>0</v>
      </c>
      <c r="X158" s="111"/>
      <c r="Y158" s="26"/>
      <c r="Z158" s="26"/>
      <c r="AA158" s="26"/>
      <c r="AB158" s="26"/>
      <c r="AC158" s="26"/>
      <c r="AD158" s="26"/>
      <c r="AE158" s="26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</row>
    <row r="159" spans="1:87">
      <c r="A159" s="46">
        <f>'1-συμβολαια'!A159</f>
        <v>0</v>
      </c>
      <c r="B159" s="125">
        <f>'1-συμβολαια'!B159</f>
        <v>0</v>
      </c>
      <c r="C159" s="143">
        <f>'1-συμβολαια'!C159</f>
        <v>0</v>
      </c>
      <c r="D159" s="21">
        <f>'4-πολλυπρ'!D159</f>
        <v>0</v>
      </c>
      <c r="E159" s="21">
        <f>'4-πολλυπρ'!I159</f>
        <v>0</v>
      </c>
      <c r="F159" s="29">
        <f>'11-χαρτόσ'!H159</f>
        <v>0</v>
      </c>
      <c r="G159" s="29">
        <f>'10-φπα'!E159</f>
        <v>39.36</v>
      </c>
      <c r="H159" s="29">
        <f>'14-βιβλΕσ'!Q159</f>
        <v>229.44</v>
      </c>
      <c r="I159" s="29">
        <f>'14-βιβλΕσ'!P159</f>
        <v>956</v>
      </c>
      <c r="J159" s="29"/>
      <c r="K159" s="29">
        <f t="shared" si="11"/>
        <v>1388.8</v>
      </c>
      <c r="L159" s="106"/>
      <c r="M159" s="29"/>
      <c r="N159" s="29"/>
      <c r="O159" s="29">
        <f t="shared" si="13"/>
        <v>268.8</v>
      </c>
      <c r="P159" s="38"/>
      <c r="Q159" s="29">
        <f t="shared" si="12"/>
        <v>1120</v>
      </c>
      <c r="R159" s="38"/>
      <c r="S159" s="29">
        <f>'1-συμβολαια'!L159+G159+H159+I159+F159</f>
        <v>1388.8</v>
      </c>
      <c r="T159" s="29">
        <f>'1-συμβολαια'!M159+'11-χαρτόσ'!D159+'11-χαρτόσ'!E159</f>
        <v>0</v>
      </c>
      <c r="U159" s="29">
        <f t="shared" si="15"/>
        <v>1388.8</v>
      </c>
      <c r="V159" s="31"/>
      <c r="W159" s="109">
        <f t="shared" si="14"/>
        <v>0</v>
      </c>
      <c r="X159" s="111"/>
      <c r="Y159" s="26"/>
      <c r="Z159" s="26"/>
      <c r="AA159" s="26"/>
      <c r="AB159" s="26"/>
      <c r="AC159" s="26"/>
      <c r="AD159" s="26"/>
      <c r="AE159" s="26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</row>
    <row r="160" spans="1:87">
      <c r="A160" s="46">
        <f>'1-συμβολαια'!A160</f>
        <v>0</v>
      </c>
      <c r="B160" s="125">
        <f>'1-συμβολαια'!B160</f>
        <v>0</v>
      </c>
      <c r="C160" s="143">
        <f>'1-συμβολαια'!C160</f>
        <v>0</v>
      </c>
      <c r="D160" s="21">
        <f>'4-πολλυπρ'!D160</f>
        <v>0</v>
      </c>
      <c r="E160" s="21">
        <f>'4-πολλυπρ'!I160</f>
        <v>0</v>
      </c>
      <c r="F160" s="29">
        <f>'11-χαρτόσ'!H160</f>
        <v>0</v>
      </c>
      <c r="G160" s="29">
        <f>'10-φπα'!E160</f>
        <v>39.36</v>
      </c>
      <c r="H160" s="29">
        <f>'14-βιβλΕσ'!Q160</f>
        <v>229.44</v>
      </c>
      <c r="I160" s="29">
        <f>'14-βιβλΕσ'!P160</f>
        <v>956</v>
      </c>
      <c r="J160" s="29"/>
      <c r="K160" s="29">
        <f t="shared" si="11"/>
        <v>1388.8</v>
      </c>
      <c r="L160" s="106"/>
      <c r="M160" s="29"/>
      <c r="N160" s="29"/>
      <c r="O160" s="29">
        <f t="shared" si="13"/>
        <v>268.8</v>
      </c>
      <c r="P160" s="38"/>
      <c r="Q160" s="29">
        <f t="shared" si="12"/>
        <v>1120</v>
      </c>
      <c r="R160" s="38"/>
      <c r="S160" s="29">
        <f>'1-συμβολαια'!L160+G160+H160+I160+F160</f>
        <v>1388.8</v>
      </c>
      <c r="T160" s="29">
        <f>'1-συμβολαια'!M160+'11-χαρτόσ'!D160+'11-χαρτόσ'!E160</f>
        <v>0</v>
      </c>
      <c r="U160" s="29">
        <f t="shared" si="15"/>
        <v>1388.8</v>
      </c>
      <c r="V160" s="31"/>
      <c r="W160" s="109">
        <f t="shared" si="14"/>
        <v>0</v>
      </c>
      <c r="X160" s="111"/>
      <c r="Y160" s="26"/>
      <c r="Z160" s="26"/>
      <c r="AA160" s="26"/>
      <c r="AB160" s="26"/>
      <c r="AC160" s="26"/>
      <c r="AD160" s="26"/>
      <c r="AE160" s="26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</row>
    <row r="161" spans="1:87">
      <c r="A161" s="46">
        <f>'1-συμβολαια'!A161</f>
        <v>0</v>
      </c>
      <c r="B161" s="125">
        <f>'1-συμβολαια'!B161</f>
        <v>0</v>
      </c>
      <c r="C161" s="143">
        <f>'1-συμβολαια'!C161</f>
        <v>0</v>
      </c>
      <c r="D161" s="21">
        <f>'4-πολλυπρ'!D161</f>
        <v>0</v>
      </c>
      <c r="E161" s="21">
        <f>'4-πολλυπρ'!I161</f>
        <v>0</v>
      </c>
      <c r="F161" s="29">
        <f>'11-χαρτόσ'!H161</f>
        <v>0</v>
      </c>
      <c r="G161" s="29">
        <f>'10-φπα'!E161</f>
        <v>39.36</v>
      </c>
      <c r="H161" s="29">
        <f>'14-βιβλΕσ'!Q161</f>
        <v>229.44</v>
      </c>
      <c r="I161" s="29">
        <f>'14-βιβλΕσ'!P161</f>
        <v>956</v>
      </c>
      <c r="J161" s="29"/>
      <c r="K161" s="29">
        <f t="shared" si="11"/>
        <v>1388.8</v>
      </c>
      <c r="L161" s="106"/>
      <c r="M161" s="29"/>
      <c r="N161" s="29"/>
      <c r="O161" s="29">
        <f t="shared" si="13"/>
        <v>268.8</v>
      </c>
      <c r="P161" s="38"/>
      <c r="Q161" s="29">
        <f t="shared" si="12"/>
        <v>1120</v>
      </c>
      <c r="R161" s="38"/>
      <c r="S161" s="29">
        <f>'1-συμβολαια'!L161+G161+H161+I161+F161</f>
        <v>1388.8</v>
      </c>
      <c r="T161" s="29">
        <f>'1-συμβολαια'!M161+'11-χαρτόσ'!D161+'11-χαρτόσ'!E161</f>
        <v>0</v>
      </c>
      <c r="U161" s="29">
        <f t="shared" si="15"/>
        <v>1388.8</v>
      </c>
      <c r="V161" s="31"/>
      <c r="W161" s="109">
        <f t="shared" si="14"/>
        <v>0</v>
      </c>
      <c r="X161" s="111"/>
      <c r="Y161" s="26"/>
      <c r="Z161" s="26"/>
      <c r="AA161" s="26"/>
      <c r="AB161" s="26"/>
      <c r="AC161" s="26"/>
      <c r="AD161" s="26"/>
      <c r="AE161" s="26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</row>
    <row r="162" spans="1:87">
      <c r="A162" s="46">
        <f>'1-συμβολαια'!A162</f>
        <v>0</v>
      </c>
      <c r="B162" s="125">
        <f>'1-συμβολαια'!B162</f>
        <v>0</v>
      </c>
      <c r="C162" s="143">
        <f>'1-συμβολαια'!C162</f>
        <v>0</v>
      </c>
      <c r="D162" s="21">
        <f>'4-πολλυπρ'!D162</f>
        <v>0</v>
      </c>
      <c r="E162" s="21">
        <f>'4-πολλυπρ'!I162</f>
        <v>0</v>
      </c>
      <c r="F162" s="29">
        <f>'11-χαρτόσ'!H162</f>
        <v>0</v>
      </c>
      <c r="G162" s="29">
        <f>'10-φπα'!E162</f>
        <v>39.36</v>
      </c>
      <c r="H162" s="29">
        <f>'14-βιβλΕσ'!Q162</f>
        <v>229.44</v>
      </c>
      <c r="I162" s="29">
        <f>'14-βιβλΕσ'!P162</f>
        <v>956</v>
      </c>
      <c r="J162" s="29"/>
      <c r="K162" s="29">
        <f t="shared" si="11"/>
        <v>1388.8</v>
      </c>
      <c r="L162" s="106"/>
      <c r="M162" s="29"/>
      <c r="N162" s="29"/>
      <c r="O162" s="29">
        <f t="shared" si="13"/>
        <v>268.8</v>
      </c>
      <c r="P162" s="38"/>
      <c r="Q162" s="29">
        <f t="shared" si="12"/>
        <v>1120</v>
      </c>
      <c r="R162" s="38"/>
      <c r="S162" s="29">
        <f>'1-συμβολαια'!L162+G162+H162+I162+F162</f>
        <v>1388.8</v>
      </c>
      <c r="T162" s="29">
        <f>'1-συμβολαια'!M162+'11-χαρτόσ'!D162+'11-χαρτόσ'!E162</f>
        <v>0</v>
      </c>
      <c r="U162" s="29">
        <f t="shared" si="15"/>
        <v>1388.8</v>
      </c>
      <c r="V162" s="31"/>
      <c r="W162" s="109">
        <f t="shared" si="14"/>
        <v>0</v>
      </c>
      <c r="X162" s="111"/>
      <c r="Y162" s="26"/>
      <c r="Z162" s="26"/>
      <c r="AA162" s="26"/>
      <c r="AB162" s="26"/>
      <c r="AC162" s="26"/>
      <c r="AD162" s="26"/>
      <c r="AE162" s="26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</row>
    <row r="163" spans="1:87">
      <c r="A163" s="46">
        <f>'1-συμβολαια'!A163</f>
        <v>0</v>
      </c>
      <c r="B163" s="125">
        <f>'1-συμβολαια'!B163</f>
        <v>0</v>
      </c>
      <c r="C163" s="143">
        <f>'1-συμβολαια'!C163</f>
        <v>0</v>
      </c>
      <c r="D163" s="21">
        <f>'4-πολλυπρ'!D163</f>
        <v>0</v>
      </c>
      <c r="E163" s="21">
        <f>'4-πολλυπρ'!I163</f>
        <v>0</v>
      </c>
      <c r="F163" s="29">
        <f>'11-χαρτόσ'!H163</f>
        <v>0</v>
      </c>
      <c r="G163" s="29">
        <f>'10-φπα'!E163</f>
        <v>39.36</v>
      </c>
      <c r="H163" s="29">
        <f>'14-βιβλΕσ'!Q163</f>
        <v>229.44</v>
      </c>
      <c r="I163" s="29">
        <f>'14-βιβλΕσ'!P163</f>
        <v>956</v>
      </c>
      <c r="J163" s="29"/>
      <c r="K163" s="29">
        <f t="shared" si="11"/>
        <v>1388.8</v>
      </c>
      <c r="L163" s="106"/>
      <c r="M163" s="29"/>
      <c r="N163" s="29"/>
      <c r="O163" s="29">
        <f t="shared" si="13"/>
        <v>268.8</v>
      </c>
      <c r="P163" s="38"/>
      <c r="Q163" s="29">
        <f t="shared" si="12"/>
        <v>1120</v>
      </c>
      <c r="R163" s="38"/>
      <c r="S163" s="29">
        <f>'1-συμβολαια'!L163+G163+H163+I163+F163</f>
        <v>1388.8</v>
      </c>
      <c r="T163" s="29">
        <f>'1-συμβολαια'!M163+'11-χαρτόσ'!D163+'11-χαρτόσ'!E163</f>
        <v>0</v>
      </c>
      <c r="U163" s="29">
        <f t="shared" si="15"/>
        <v>1388.8</v>
      </c>
      <c r="V163" s="31"/>
      <c r="W163" s="109">
        <f t="shared" si="14"/>
        <v>0</v>
      </c>
      <c r="X163" s="111"/>
      <c r="Y163" s="26"/>
      <c r="Z163" s="26"/>
      <c r="AA163" s="26"/>
      <c r="AB163" s="26"/>
      <c r="AC163" s="26"/>
      <c r="AD163" s="26"/>
      <c r="AE163" s="26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</row>
    <row r="164" spans="1:87">
      <c r="A164" s="46">
        <f>'1-συμβολαια'!A164</f>
        <v>0</v>
      </c>
      <c r="B164" s="125">
        <f>'1-συμβολαια'!B164</f>
        <v>0</v>
      </c>
      <c r="C164" s="143">
        <f>'1-συμβολαια'!C164</f>
        <v>0</v>
      </c>
      <c r="D164" s="21">
        <f>'4-πολλυπρ'!D164</f>
        <v>0</v>
      </c>
      <c r="E164" s="21">
        <f>'4-πολλυπρ'!I164</f>
        <v>0</v>
      </c>
      <c r="F164" s="29">
        <f>'11-χαρτόσ'!H164</f>
        <v>0</v>
      </c>
      <c r="G164" s="29">
        <f>'10-φπα'!E164</f>
        <v>39.36</v>
      </c>
      <c r="H164" s="29">
        <f>'14-βιβλΕσ'!Q164</f>
        <v>229.44</v>
      </c>
      <c r="I164" s="29">
        <f>'14-βιβλΕσ'!P164</f>
        <v>956</v>
      </c>
      <c r="J164" s="29"/>
      <c r="K164" s="29">
        <f t="shared" si="11"/>
        <v>1388.8</v>
      </c>
      <c r="L164" s="106"/>
      <c r="M164" s="29"/>
      <c r="N164" s="29"/>
      <c r="O164" s="29">
        <f t="shared" si="13"/>
        <v>268.8</v>
      </c>
      <c r="P164" s="38"/>
      <c r="Q164" s="29">
        <f t="shared" si="12"/>
        <v>1120</v>
      </c>
      <c r="R164" s="38"/>
      <c r="S164" s="29">
        <f>'1-συμβολαια'!L164+G164+H164+I164+F164</f>
        <v>1388.8</v>
      </c>
      <c r="T164" s="29">
        <f>'1-συμβολαια'!M164+'11-χαρτόσ'!D164+'11-χαρτόσ'!E164</f>
        <v>0</v>
      </c>
      <c r="U164" s="29">
        <f t="shared" si="15"/>
        <v>1388.8</v>
      </c>
      <c r="V164" s="31"/>
      <c r="W164" s="109">
        <f t="shared" si="14"/>
        <v>0</v>
      </c>
      <c r="X164" s="111"/>
      <c r="Y164" s="26"/>
      <c r="Z164" s="26"/>
      <c r="AA164" s="26"/>
      <c r="AB164" s="26"/>
      <c r="AC164" s="26"/>
      <c r="AD164" s="26"/>
      <c r="AE164" s="26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</row>
    <row r="165" spans="1:87">
      <c r="A165" s="46">
        <f>'1-συμβολαια'!A165</f>
        <v>0</v>
      </c>
      <c r="B165" s="125">
        <f>'1-συμβολαια'!B165</f>
        <v>0</v>
      </c>
      <c r="C165" s="143">
        <f>'1-συμβολαια'!C165</f>
        <v>0</v>
      </c>
      <c r="D165" s="21">
        <f>'4-πολλυπρ'!D165</f>
        <v>0</v>
      </c>
      <c r="E165" s="21">
        <f>'4-πολλυπρ'!I165</f>
        <v>0</v>
      </c>
      <c r="F165" s="29">
        <f>'11-χαρτόσ'!H165</f>
        <v>0</v>
      </c>
      <c r="G165" s="29">
        <f>'10-φπα'!E165</f>
        <v>39.36</v>
      </c>
      <c r="H165" s="29">
        <f>'14-βιβλΕσ'!Q165</f>
        <v>229.44</v>
      </c>
      <c r="I165" s="29">
        <f>'14-βιβλΕσ'!P165</f>
        <v>956</v>
      </c>
      <c r="J165" s="29"/>
      <c r="K165" s="29">
        <f t="shared" si="11"/>
        <v>1388.8</v>
      </c>
      <c r="L165" s="106"/>
      <c r="M165" s="29"/>
      <c r="N165" s="29"/>
      <c r="O165" s="29">
        <f t="shared" si="13"/>
        <v>268.8</v>
      </c>
      <c r="P165" s="38"/>
      <c r="Q165" s="29">
        <f t="shared" si="12"/>
        <v>1120</v>
      </c>
      <c r="R165" s="38"/>
      <c r="S165" s="29">
        <f>'1-συμβολαια'!L165+G165+H165+I165+F165</f>
        <v>1388.8</v>
      </c>
      <c r="T165" s="29">
        <f>'1-συμβολαια'!M165+'11-χαρτόσ'!D165+'11-χαρτόσ'!E165</f>
        <v>0</v>
      </c>
      <c r="U165" s="29">
        <f t="shared" si="15"/>
        <v>1388.8</v>
      </c>
      <c r="V165" s="31"/>
      <c r="W165" s="109">
        <f t="shared" si="14"/>
        <v>0</v>
      </c>
      <c r="X165" s="111"/>
      <c r="Y165" s="26"/>
      <c r="Z165" s="26"/>
      <c r="AA165" s="26"/>
      <c r="AB165" s="26"/>
      <c r="AC165" s="26"/>
      <c r="AD165" s="26"/>
      <c r="AE165" s="26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</row>
    <row r="166" spans="1:87">
      <c r="A166" s="46">
        <f>'1-συμβολαια'!A166</f>
        <v>0</v>
      </c>
      <c r="B166" s="125">
        <f>'1-συμβολαια'!B166</f>
        <v>0</v>
      </c>
      <c r="C166" s="143">
        <f>'1-συμβολαια'!C166</f>
        <v>0</v>
      </c>
      <c r="D166" s="21">
        <f>'4-πολλυπρ'!D166</f>
        <v>0</v>
      </c>
      <c r="E166" s="21">
        <f>'4-πολλυπρ'!I166</f>
        <v>0</v>
      </c>
      <c r="F166" s="29">
        <f>'11-χαρτόσ'!H166</f>
        <v>0</v>
      </c>
      <c r="G166" s="29">
        <f>'10-φπα'!E166</f>
        <v>39.36</v>
      </c>
      <c r="H166" s="29">
        <f>'14-βιβλΕσ'!Q166</f>
        <v>229.44</v>
      </c>
      <c r="I166" s="29">
        <f>'14-βιβλΕσ'!P166</f>
        <v>956</v>
      </c>
      <c r="J166" s="29"/>
      <c r="K166" s="29">
        <f t="shared" si="11"/>
        <v>1388.8</v>
      </c>
      <c r="L166" s="106"/>
      <c r="M166" s="29"/>
      <c r="N166" s="29"/>
      <c r="O166" s="29">
        <f t="shared" si="13"/>
        <v>268.8</v>
      </c>
      <c r="P166" s="38"/>
      <c r="Q166" s="29">
        <f t="shared" si="12"/>
        <v>1120</v>
      </c>
      <c r="R166" s="38"/>
      <c r="S166" s="29">
        <f>'1-συμβολαια'!L166+G166+H166+I166+F166</f>
        <v>1388.8</v>
      </c>
      <c r="T166" s="29">
        <f>'1-συμβολαια'!M166+'11-χαρτόσ'!D166+'11-χαρτόσ'!E166</f>
        <v>0</v>
      </c>
      <c r="U166" s="29">
        <f t="shared" si="15"/>
        <v>1388.8</v>
      </c>
      <c r="V166" s="31"/>
      <c r="W166" s="109">
        <f t="shared" si="14"/>
        <v>0</v>
      </c>
      <c r="X166" s="111"/>
      <c r="Y166" s="26"/>
      <c r="Z166" s="26"/>
      <c r="AA166" s="26"/>
      <c r="AB166" s="26"/>
      <c r="AC166" s="26"/>
      <c r="AD166" s="26"/>
      <c r="AE166" s="26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</row>
    <row r="167" spans="1:87">
      <c r="A167" s="46">
        <f>'1-συμβολαια'!A167</f>
        <v>0</v>
      </c>
      <c r="B167" s="125">
        <f>'1-συμβολαια'!B167</f>
        <v>0</v>
      </c>
      <c r="C167" s="143">
        <f>'1-συμβολαια'!C167</f>
        <v>0</v>
      </c>
      <c r="D167" s="21">
        <f>'4-πολλυπρ'!D167</f>
        <v>0</v>
      </c>
      <c r="E167" s="21">
        <f>'4-πολλυπρ'!I167</f>
        <v>0</v>
      </c>
      <c r="F167" s="29">
        <f>'11-χαρτόσ'!H167</f>
        <v>0</v>
      </c>
      <c r="G167" s="29">
        <f>'10-φπα'!E167</f>
        <v>39.36</v>
      </c>
      <c r="H167" s="29">
        <f>'14-βιβλΕσ'!Q167</f>
        <v>229.44</v>
      </c>
      <c r="I167" s="29">
        <f>'14-βιβλΕσ'!P167</f>
        <v>956</v>
      </c>
      <c r="J167" s="29"/>
      <c r="K167" s="29">
        <f t="shared" si="11"/>
        <v>1388.8</v>
      </c>
      <c r="L167" s="106"/>
      <c r="M167" s="29"/>
      <c r="N167" s="29"/>
      <c r="O167" s="29">
        <f t="shared" si="13"/>
        <v>268.8</v>
      </c>
      <c r="P167" s="38"/>
      <c r="Q167" s="29">
        <f t="shared" si="12"/>
        <v>1120</v>
      </c>
      <c r="R167" s="38"/>
      <c r="S167" s="29">
        <f>'1-συμβολαια'!L167+G167+H167+I167+F167</f>
        <v>1388.8</v>
      </c>
      <c r="T167" s="29">
        <f>'1-συμβολαια'!M167+'11-χαρτόσ'!D167+'11-χαρτόσ'!E167</f>
        <v>0</v>
      </c>
      <c r="U167" s="29">
        <f t="shared" si="15"/>
        <v>1388.8</v>
      </c>
      <c r="V167" s="31"/>
      <c r="W167" s="109">
        <f t="shared" si="14"/>
        <v>0</v>
      </c>
      <c r="X167" s="111"/>
      <c r="Y167" s="26"/>
      <c r="Z167" s="26"/>
      <c r="AA167" s="26"/>
      <c r="AB167" s="26"/>
      <c r="AC167" s="26"/>
      <c r="AD167" s="26"/>
      <c r="AE167" s="26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</row>
    <row r="168" spans="1:87">
      <c r="A168" s="46">
        <f>'1-συμβολαια'!A168</f>
        <v>0</v>
      </c>
      <c r="B168" s="125">
        <f>'1-συμβολαια'!B168</f>
        <v>0</v>
      </c>
      <c r="C168" s="143">
        <f>'1-συμβολαια'!C168</f>
        <v>0</v>
      </c>
      <c r="D168" s="21">
        <f>'4-πολλυπρ'!D168</f>
        <v>0</v>
      </c>
      <c r="E168" s="21">
        <f>'4-πολλυπρ'!I168</f>
        <v>0</v>
      </c>
      <c r="F168" s="29">
        <f>'11-χαρτόσ'!H168</f>
        <v>0</v>
      </c>
      <c r="G168" s="29">
        <f>'10-φπα'!E168</f>
        <v>39.36</v>
      </c>
      <c r="H168" s="29">
        <f>'14-βιβλΕσ'!Q168</f>
        <v>229.44</v>
      </c>
      <c r="I168" s="29">
        <f>'14-βιβλΕσ'!P168</f>
        <v>956</v>
      </c>
      <c r="J168" s="29"/>
      <c r="K168" s="29">
        <f t="shared" si="11"/>
        <v>1388.8</v>
      </c>
      <c r="L168" s="106"/>
      <c r="M168" s="29"/>
      <c r="N168" s="29"/>
      <c r="O168" s="29">
        <f t="shared" si="13"/>
        <v>268.8</v>
      </c>
      <c r="P168" s="38"/>
      <c r="Q168" s="29">
        <f t="shared" si="12"/>
        <v>1120</v>
      </c>
      <c r="R168" s="38"/>
      <c r="S168" s="29">
        <f>'1-συμβολαια'!L168+G168+H168+I168+F168</f>
        <v>1388.8</v>
      </c>
      <c r="T168" s="29">
        <f>'1-συμβολαια'!M168+'11-χαρτόσ'!D168+'11-χαρτόσ'!E168</f>
        <v>0</v>
      </c>
      <c r="U168" s="29">
        <f t="shared" si="15"/>
        <v>1388.8</v>
      </c>
      <c r="V168" s="31"/>
      <c r="W168" s="109">
        <f t="shared" si="14"/>
        <v>0</v>
      </c>
      <c r="X168" s="111"/>
      <c r="Y168" s="26"/>
      <c r="Z168" s="26"/>
      <c r="AA168" s="26"/>
      <c r="AB168" s="26"/>
      <c r="AC168" s="26"/>
      <c r="AD168" s="26"/>
      <c r="AE168" s="26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</row>
    <row r="169" spans="1:87">
      <c r="A169" s="46">
        <f>'1-συμβολαια'!A169</f>
        <v>0</v>
      </c>
      <c r="B169" s="125">
        <f>'1-συμβολαια'!B169</f>
        <v>0</v>
      </c>
      <c r="C169" s="143">
        <f>'1-συμβολαια'!C169</f>
        <v>0</v>
      </c>
      <c r="D169" s="21">
        <f>'4-πολλυπρ'!D169</f>
        <v>0</v>
      </c>
      <c r="E169" s="21">
        <f>'4-πολλυπρ'!I169</f>
        <v>0</v>
      </c>
      <c r="F169" s="29">
        <f>'11-χαρτόσ'!H169</f>
        <v>0</v>
      </c>
      <c r="G169" s="29">
        <f>'10-φπα'!E169</f>
        <v>39.36</v>
      </c>
      <c r="H169" s="29">
        <f>'14-βιβλΕσ'!Q169</f>
        <v>229.44</v>
      </c>
      <c r="I169" s="29">
        <f>'14-βιβλΕσ'!P169</f>
        <v>956</v>
      </c>
      <c r="J169" s="29"/>
      <c r="K169" s="29">
        <f t="shared" si="11"/>
        <v>1388.8</v>
      </c>
      <c r="L169" s="106"/>
      <c r="M169" s="29"/>
      <c r="N169" s="29"/>
      <c r="O169" s="29">
        <f t="shared" si="13"/>
        <v>268.8</v>
      </c>
      <c r="P169" s="38"/>
      <c r="Q169" s="29">
        <f t="shared" si="12"/>
        <v>1120</v>
      </c>
      <c r="R169" s="38"/>
      <c r="S169" s="29">
        <f>'1-συμβολαια'!L169+G169+H169+I169+F169</f>
        <v>1388.8</v>
      </c>
      <c r="T169" s="29">
        <f>'1-συμβολαια'!M169+'11-χαρτόσ'!D169+'11-χαρτόσ'!E169</f>
        <v>0</v>
      </c>
      <c r="U169" s="29">
        <f t="shared" si="15"/>
        <v>1388.8</v>
      </c>
      <c r="V169" s="31"/>
      <c r="W169" s="109">
        <f t="shared" si="14"/>
        <v>0</v>
      </c>
      <c r="X169" s="111"/>
      <c r="Y169" s="26"/>
      <c r="Z169" s="26"/>
      <c r="AA169" s="26"/>
      <c r="AB169" s="26"/>
      <c r="AC169" s="26"/>
      <c r="AD169" s="26"/>
      <c r="AE169" s="26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</row>
    <row r="170" spans="1:87">
      <c r="A170" s="46">
        <f>'1-συμβολαια'!A170</f>
        <v>0</v>
      </c>
      <c r="B170" s="125">
        <f>'1-συμβολαια'!B170</f>
        <v>0</v>
      </c>
      <c r="C170" s="143">
        <f>'1-συμβολαια'!C170</f>
        <v>0</v>
      </c>
      <c r="D170" s="21">
        <f>'4-πολλυπρ'!D170</f>
        <v>0</v>
      </c>
      <c r="E170" s="21">
        <f>'4-πολλυπρ'!I170</f>
        <v>0</v>
      </c>
      <c r="F170" s="29">
        <f>'11-χαρτόσ'!H170</f>
        <v>0</v>
      </c>
      <c r="G170" s="29">
        <f>'10-φπα'!E170</f>
        <v>39.36</v>
      </c>
      <c r="H170" s="29">
        <f>'14-βιβλΕσ'!Q170</f>
        <v>229.44</v>
      </c>
      <c r="I170" s="29">
        <f>'14-βιβλΕσ'!P170</f>
        <v>956</v>
      </c>
      <c r="J170" s="29"/>
      <c r="K170" s="29">
        <f t="shared" si="11"/>
        <v>1388.8</v>
      </c>
      <c r="L170" s="106"/>
      <c r="M170" s="29"/>
      <c r="N170" s="29"/>
      <c r="O170" s="29">
        <f t="shared" si="13"/>
        <v>268.8</v>
      </c>
      <c r="P170" s="38"/>
      <c r="Q170" s="29">
        <f t="shared" si="12"/>
        <v>1120</v>
      </c>
      <c r="R170" s="38"/>
      <c r="S170" s="29">
        <f>'1-συμβολαια'!L170+G170+H170+I170+F170</f>
        <v>1388.8</v>
      </c>
      <c r="T170" s="29">
        <f>'1-συμβολαια'!M170+'11-χαρτόσ'!D170+'11-χαρτόσ'!E170</f>
        <v>0</v>
      </c>
      <c r="U170" s="29">
        <f t="shared" si="15"/>
        <v>1388.8</v>
      </c>
      <c r="V170" s="31"/>
      <c r="W170" s="109">
        <f t="shared" si="14"/>
        <v>0</v>
      </c>
      <c r="X170" s="111"/>
      <c r="Y170" s="26"/>
      <c r="Z170" s="26"/>
      <c r="AA170" s="26"/>
      <c r="AB170" s="26"/>
      <c r="AC170" s="26"/>
      <c r="AD170" s="26"/>
      <c r="AE170" s="26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</row>
    <row r="171" spans="1:87">
      <c r="A171" s="46">
        <f>'1-συμβολαια'!A171</f>
        <v>0</v>
      </c>
      <c r="B171" s="125">
        <f>'1-συμβολαια'!B171</f>
        <v>0</v>
      </c>
      <c r="C171" s="143">
        <f>'1-συμβολαια'!C171</f>
        <v>0</v>
      </c>
      <c r="D171" s="21">
        <f>'4-πολλυπρ'!D171</f>
        <v>0</v>
      </c>
      <c r="E171" s="21">
        <f>'4-πολλυπρ'!I171</f>
        <v>0</v>
      </c>
      <c r="F171" s="29">
        <f>'11-χαρτόσ'!H171</f>
        <v>0</v>
      </c>
      <c r="G171" s="29">
        <f>'10-φπα'!E171</f>
        <v>39.36</v>
      </c>
      <c r="H171" s="29">
        <f>'14-βιβλΕσ'!Q171</f>
        <v>229.44</v>
      </c>
      <c r="I171" s="29">
        <f>'14-βιβλΕσ'!P171</f>
        <v>956</v>
      </c>
      <c r="J171" s="29"/>
      <c r="K171" s="29">
        <f t="shared" si="11"/>
        <v>1388.8</v>
      </c>
      <c r="L171" s="106"/>
      <c r="M171" s="29"/>
      <c r="N171" s="29"/>
      <c r="O171" s="29">
        <f t="shared" si="13"/>
        <v>268.8</v>
      </c>
      <c r="P171" s="38"/>
      <c r="Q171" s="29">
        <f t="shared" si="12"/>
        <v>1120</v>
      </c>
      <c r="R171" s="38"/>
      <c r="S171" s="29">
        <f>'1-συμβολαια'!L171+G171+H171+I171+F171</f>
        <v>1388.8</v>
      </c>
      <c r="T171" s="29">
        <f>'1-συμβολαια'!M171+'11-χαρτόσ'!D171+'11-χαρτόσ'!E171</f>
        <v>0</v>
      </c>
      <c r="U171" s="29">
        <f t="shared" si="15"/>
        <v>1388.8</v>
      </c>
      <c r="V171" s="31"/>
      <c r="W171" s="109">
        <f t="shared" si="14"/>
        <v>0</v>
      </c>
      <c r="X171" s="111"/>
      <c r="Y171" s="26"/>
      <c r="Z171" s="26"/>
      <c r="AA171" s="26"/>
      <c r="AB171" s="26"/>
      <c r="AC171" s="26"/>
      <c r="AD171" s="26"/>
      <c r="AE171" s="26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</row>
    <row r="172" spans="1:87">
      <c r="A172" s="46">
        <f>'1-συμβολαια'!A172</f>
        <v>0</v>
      </c>
      <c r="B172" s="125">
        <f>'1-συμβολαια'!B172</f>
        <v>0</v>
      </c>
      <c r="C172" s="143">
        <f>'1-συμβολαια'!C172</f>
        <v>0</v>
      </c>
      <c r="D172" s="21">
        <f>'4-πολλυπρ'!D172</f>
        <v>0</v>
      </c>
      <c r="E172" s="21">
        <f>'4-πολλυπρ'!I172</f>
        <v>0</v>
      </c>
      <c r="F172" s="29">
        <f>'11-χαρτόσ'!H172</f>
        <v>0</v>
      </c>
      <c r="G172" s="29">
        <f>'10-φπα'!E172</f>
        <v>39.36</v>
      </c>
      <c r="H172" s="29">
        <f>'14-βιβλΕσ'!Q172</f>
        <v>229.44</v>
      </c>
      <c r="I172" s="29">
        <f>'14-βιβλΕσ'!P172</f>
        <v>956</v>
      </c>
      <c r="J172" s="29"/>
      <c r="K172" s="29">
        <f t="shared" si="11"/>
        <v>1388.8</v>
      </c>
      <c r="L172" s="106"/>
      <c r="M172" s="29"/>
      <c r="N172" s="29"/>
      <c r="O172" s="29">
        <f t="shared" si="13"/>
        <v>268.8</v>
      </c>
      <c r="P172" s="38"/>
      <c r="Q172" s="29">
        <f t="shared" si="12"/>
        <v>1120</v>
      </c>
      <c r="R172" s="38"/>
      <c r="S172" s="29">
        <f>'1-συμβολαια'!L172+G172+H172+I172+F172</f>
        <v>1388.8</v>
      </c>
      <c r="T172" s="29">
        <f>'1-συμβολαια'!M172+'11-χαρτόσ'!D172+'11-χαρτόσ'!E172</f>
        <v>0</v>
      </c>
      <c r="U172" s="29">
        <f t="shared" si="15"/>
        <v>1388.8</v>
      </c>
      <c r="V172" s="31"/>
      <c r="W172" s="109">
        <f t="shared" si="14"/>
        <v>0</v>
      </c>
      <c r="X172" s="111"/>
      <c r="Y172" s="26"/>
      <c r="Z172" s="26"/>
      <c r="AA172" s="26"/>
      <c r="AB172" s="26"/>
      <c r="AC172" s="26"/>
      <c r="AD172" s="26"/>
      <c r="AE172" s="26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</row>
    <row r="173" spans="1:87">
      <c r="A173" s="46">
        <f>'1-συμβολαια'!A173</f>
        <v>0</v>
      </c>
      <c r="B173" s="125">
        <f>'1-συμβολαια'!B173</f>
        <v>0</v>
      </c>
      <c r="C173" s="143">
        <f>'1-συμβολαια'!C173</f>
        <v>0</v>
      </c>
      <c r="D173" s="21">
        <f>'4-πολλυπρ'!D173</f>
        <v>0</v>
      </c>
      <c r="E173" s="21">
        <f>'4-πολλυπρ'!I173</f>
        <v>0</v>
      </c>
      <c r="F173" s="29">
        <f>'11-χαρτόσ'!H173</f>
        <v>0</v>
      </c>
      <c r="G173" s="29">
        <f>'10-φπα'!E173</f>
        <v>39.36</v>
      </c>
      <c r="H173" s="29">
        <f>'14-βιβλΕσ'!Q173</f>
        <v>222.23999999999998</v>
      </c>
      <c r="I173" s="29">
        <f>'14-βιβλΕσ'!P173</f>
        <v>926</v>
      </c>
      <c r="J173" s="29"/>
      <c r="K173" s="29">
        <f t="shared" si="11"/>
        <v>1351.6</v>
      </c>
      <c r="L173" s="106"/>
      <c r="M173" s="29"/>
      <c r="N173" s="29"/>
      <c r="O173" s="29">
        <f t="shared" si="13"/>
        <v>261.59999999999997</v>
      </c>
      <c r="P173" s="38"/>
      <c r="Q173" s="29">
        <f t="shared" si="12"/>
        <v>1090</v>
      </c>
      <c r="R173" s="38"/>
      <c r="S173" s="29">
        <f>'1-συμβολαια'!L173+G173+H173+I173+F173</f>
        <v>1351.6</v>
      </c>
      <c r="T173" s="29">
        <f>'1-συμβολαια'!M173+'11-χαρτόσ'!D173+'11-χαρτόσ'!E173</f>
        <v>0</v>
      </c>
      <c r="U173" s="29">
        <f t="shared" si="15"/>
        <v>1351.6</v>
      </c>
      <c r="V173" s="31"/>
      <c r="W173" s="109">
        <f t="shared" si="14"/>
        <v>0</v>
      </c>
      <c r="X173" s="111"/>
      <c r="Y173" s="26"/>
      <c r="Z173" s="26"/>
      <c r="AA173" s="26"/>
      <c r="AB173" s="26"/>
      <c r="AC173" s="26"/>
      <c r="AD173" s="26"/>
      <c r="AE173" s="26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</row>
    <row r="174" spans="1:87">
      <c r="A174" s="541" t="s">
        <v>35</v>
      </c>
      <c r="B174" s="542"/>
      <c r="C174" s="542"/>
      <c r="D174" s="542"/>
      <c r="E174" s="543"/>
      <c r="F174" s="52">
        <f t="shared" ref="F174:K174" si="16">SUM(F3:F173)</f>
        <v>0</v>
      </c>
      <c r="G174" s="52">
        <f t="shared" si="16"/>
        <v>6730.5599999999822</v>
      </c>
      <c r="H174" s="52">
        <f t="shared" si="16"/>
        <v>38913.119999999974</v>
      </c>
      <c r="I174" s="52">
        <f t="shared" si="16"/>
        <v>163446</v>
      </c>
      <c r="J174" s="52">
        <f t="shared" si="16"/>
        <v>0</v>
      </c>
      <c r="K174" s="52">
        <f t="shared" si="16"/>
        <v>237133.67999999929</v>
      </c>
      <c r="L174" s="107"/>
      <c r="M174" s="52"/>
      <c r="N174" s="52">
        <f t="shared" ref="N174:U174" si="17">SUM(N3:N173)</f>
        <v>0</v>
      </c>
      <c r="O174" s="52">
        <f t="shared" si="17"/>
        <v>45643.680000000088</v>
      </c>
      <c r="P174" s="52">
        <f t="shared" si="17"/>
        <v>0</v>
      </c>
      <c r="Q174" s="52">
        <f t="shared" si="17"/>
        <v>191490</v>
      </c>
      <c r="R174" s="52">
        <f t="shared" si="17"/>
        <v>0</v>
      </c>
      <c r="S174" s="52">
        <f t="shared" si="17"/>
        <v>237133.67999999929</v>
      </c>
      <c r="T174" s="52">
        <f t="shared" si="17"/>
        <v>0</v>
      </c>
      <c r="U174" s="52">
        <f t="shared" si="17"/>
        <v>237133.67999999929</v>
      </c>
      <c r="V174" s="52"/>
      <c r="W174" s="52">
        <f>SUM(W3:W173)</f>
        <v>0</v>
      </c>
    </row>
    <row r="175" spans="1:87">
      <c r="I175" s="108"/>
    </row>
    <row r="176" spans="1:87">
      <c r="I176" s="234"/>
      <c r="S176" s="234">
        <f>K174+S174</f>
        <v>474267.35999999859</v>
      </c>
    </row>
    <row r="177" spans="19:104">
      <c r="S177" s="235" t="s">
        <v>194</v>
      </c>
    </row>
    <row r="178" spans="19:104" ht="15.75">
      <c r="Y178" s="495" t="s">
        <v>122</v>
      </c>
      <c r="Z178" s="495"/>
      <c r="AA178" s="495"/>
      <c r="AB178" s="495"/>
      <c r="AC178" s="495"/>
      <c r="AD178" s="495"/>
      <c r="AE178" s="495"/>
      <c r="AF178" s="495"/>
      <c r="AG178" s="495"/>
      <c r="AH178" s="495"/>
      <c r="AI178" s="495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4"/>
      <c r="CQ178" s="204"/>
      <c r="CR178" s="204"/>
      <c r="CS178" s="204"/>
      <c r="CT178" s="204"/>
      <c r="CU178" s="204"/>
      <c r="CV178" s="204"/>
      <c r="CW178" s="204"/>
      <c r="CX178" s="204"/>
      <c r="CY178" s="204"/>
      <c r="CZ178" s="204"/>
    </row>
    <row r="179" spans="19:104" ht="15.75">
      <c r="S179" s="234"/>
      <c r="Z179" s="496" t="s">
        <v>162</v>
      </c>
      <c r="AA179" s="496"/>
      <c r="AB179" s="496"/>
      <c r="AC179" s="496"/>
      <c r="AD179" s="496"/>
      <c r="AE179" s="203"/>
    </row>
    <row r="180" spans="19:104" ht="15.75" customHeight="1">
      <c r="AA180" s="495" t="s">
        <v>163</v>
      </c>
      <c r="AB180" s="495"/>
      <c r="AC180" s="495"/>
      <c r="AD180" s="495"/>
      <c r="AE180" s="495"/>
      <c r="AF180" s="495"/>
      <c r="AG180" s="495"/>
      <c r="AH180" s="495"/>
      <c r="AI180" s="495"/>
      <c r="AJ180" s="495"/>
      <c r="AK180" s="495"/>
      <c r="AL180" s="495"/>
    </row>
    <row r="181" spans="19:104" ht="15.75" customHeight="1">
      <c r="AA181" s="205"/>
      <c r="AB181" s="496"/>
      <c r="AC181" s="496"/>
      <c r="AD181" s="496"/>
      <c r="AE181" s="496"/>
      <c r="AF181" s="496"/>
      <c r="AG181" s="496"/>
      <c r="AH181" s="496"/>
      <c r="AI181" s="496"/>
      <c r="AJ181" s="496"/>
      <c r="AK181" s="496"/>
      <c r="AL181" s="496"/>
      <c r="AM181" s="496"/>
    </row>
    <row r="182" spans="19:104" ht="15.75">
      <c r="AA182" s="205"/>
      <c r="AB182" s="205"/>
      <c r="AC182" s="537"/>
      <c r="AD182" s="537"/>
      <c r="AE182" s="537"/>
      <c r="AF182" s="537"/>
      <c r="AG182" s="537"/>
      <c r="AH182" s="537"/>
      <c r="AI182" s="537"/>
      <c r="AJ182" s="537"/>
      <c r="AK182" s="205"/>
      <c r="AL182" s="205"/>
      <c r="AM182" s="205"/>
    </row>
    <row r="183" spans="19:104" ht="15.75">
      <c r="AD183" s="540" t="s">
        <v>124</v>
      </c>
      <c r="AE183" s="540"/>
      <c r="AF183" s="540"/>
      <c r="AG183" s="540"/>
      <c r="AH183" s="540"/>
      <c r="AI183" s="540"/>
      <c r="AJ183" s="540"/>
      <c r="AK183" s="540"/>
    </row>
    <row r="184" spans="19:104" ht="15.75">
      <c r="AD184" s="202"/>
      <c r="AE184" s="537"/>
      <c r="AF184" s="537"/>
      <c r="AG184" s="537"/>
      <c r="AH184" s="537"/>
      <c r="AI184" s="537"/>
      <c r="AJ184" s="537"/>
      <c r="AK184" s="202"/>
    </row>
    <row r="185" spans="19:104" ht="15.75">
      <c r="AF185" s="538" t="s">
        <v>125</v>
      </c>
      <c r="AG185" s="538"/>
      <c r="AH185" s="538"/>
      <c r="AI185" s="538"/>
      <c r="AJ185" s="538"/>
      <c r="AK185" s="538"/>
    </row>
    <row r="186" spans="19:104" ht="15.75">
      <c r="AG186" s="537" t="s">
        <v>126</v>
      </c>
      <c r="AH186" s="537"/>
      <c r="AI186" s="537"/>
      <c r="AJ186" s="537"/>
      <c r="AK186" s="537"/>
      <c r="AL186" s="537"/>
      <c r="AM186" s="537"/>
    </row>
    <row r="187" spans="19:104" ht="15.75">
      <c r="AG187" s="197"/>
      <c r="AH187" s="197"/>
      <c r="AI187" s="197"/>
      <c r="AJ187" s="197"/>
      <c r="AK187" s="197"/>
      <c r="AL187" s="197"/>
      <c r="AM187" s="197"/>
    </row>
    <row r="188" spans="19:104" ht="15.75">
      <c r="AI188" s="537" t="s">
        <v>127</v>
      </c>
      <c r="AJ188" s="537"/>
      <c r="AK188" s="537"/>
      <c r="AL188" s="537"/>
      <c r="AM188" s="537"/>
      <c r="AN188" s="537"/>
      <c r="AO188" s="537"/>
    </row>
    <row r="189" spans="19:104" ht="15.75">
      <c r="Y189" s="211"/>
      <c r="Z189" s="195"/>
      <c r="AA189" s="195"/>
      <c r="AB189" s="195"/>
      <c r="AC189" s="211"/>
      <c r="AD189" s="211"/>
      <c r="AJ189" s="539" t="s">
        <v>164</v>
      </c>
      <c r="AK189" s="539"/>
      <c r="AL189" s="539"/>
      <c r="AM189" s="539"/>
      <c r="AN189" s="539"/>
      <c r="AO189" s="539"/>
      <c r="AP189" s="539"/>
      <c r="AQ189" s="539"/>
      <c r="AR189" s="539"/>
      <c r="AS189" s="539"/>
      <c r="AT189" s="539"/>
      <c r="AU189" s="539"/>
    </row>
    <row r="190" spans="19:104" ht="15.75">
      <c r="Y190" s="212"/>
      <c r="Z190" s="212"/>
      <c r="AA190" s="212"/>
      <c r="AB190" s="212"/>
      <c r="AC190" s="212"/>
      <c r="AD190" s="211"/>
      <c r="AE190" s="211"/>
      <c r="AF190" s="211"/>
      <c r="AG190" s="211"/>
      <c r="AH190" s="211"/>
      <c r="AI190" s="211"/>
      <c r="AJ190" s="211"/>
      <c r="AK190" s="537" t="s">
        <v>128</v>
      </c>
      <c r="AL190" s="537"/>
      <c r="AM190" s="537"/>
      <c r="AN190" s="537"/>
      <c r="AO190" s="537"/>
      <c r="AP190" s="537"/>
      <c r="AQ190" s="537"/>
      <c r="AR190" s="537"/>
      <c r="AS190" s="537"/>
      <c r="AT190" s="537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  <c r="BI190" s="211"/>
      <c r="BJ190" s="211"/>
      <c r="BK190" s="211"/>
      <c r="BL190" s="211"/>
      <c r="BM190" s="211"/>
      <c r="BN190" s="211"/>
      <c r="BO190" s="211"/>
      <c r="BP190" s="211"/>
      <c r="BQ190" s="211"/>
      <c r="BR190" s="211"/>
      <c r="BS190" s="211"/>
      <c r="BT190" s="211"/>
      <c r="BU190" s="211"/>
      <c r="BV190" s="211"/>
      <c r="BW190" s="211"/>
      <c r="BX190" s="211"/>
      <c r="BY190" s="211"/>
      <c r="BZ190" s="211"/>
      <c r="CA190" s="211"/>
      <c r="CB190" s="211"/>
      <c r="CC190" s="211"/>
      <c r="CD190" s="211"/>
      <c r="CE190" s="211"/>
      <c r="CF190" s="211"/>
      <c r="CG190" s="211"/>
      <c r="CH190" s="211"/>
      <c r="CI190" s="211"/>
      <c r="CJ190" s="211"/>
      <c r="CK190" s="211"/>
      <c r="CL190" s="211"/>
      <c r="CM190" s="211"/>
      <c r="CN190" s="211"/>
      <c r="CO190" s="211"/>
      <c r="CP190" s="211"/>
      <c r="CQ190" s="211"/>
      <c r="CR190" s="211"/>
      <c r="CS190" s="211"/>
      <c r="CT190" s="211"/>
      <c r="CU190" s="211"/>
      <c r="CV190" s="211"/>
      <c r="CW190" s="211"/>
      <c r="CX190" s="211"/>
      <c r="CY190" s="211"/>
      <c r="CZ190" s="211"/>
    </row>
    <row r="191" spans="19:104" ht="15.75">
      <c r="Y191" s="211"/>
      <c r="Z191" s="213"/>
      <c r="AA191" s="213"/>
      <c r="AB191" s="213"/>
      <c r="AC191" s="213"/>
      <c r="AD191" s="213"/>
      <c r="AE191" s="211"/>
      <c r="AF191" s="214"/>
      <c r="AG191" s="214"/>
      <c r="AH191" s="214"/>
      <c r="AI191" s="214"/>
      <c r="AJ191" s="214"/>
      <c r="AK191" s="214"/>
      <c r="AL191" s="494" t="s">
        <v>129</v>
      </c>
      <c r="AM191" s="494"/>
      <c r="AN191" s="494"/>
      <c r="AO191" s="494"/>
      <c r="AP191" s="494"/>
      <c r="AQ191" s="49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4"/>
      <c r="BO191" s="214"/>
      <c r="BP191" s="214"/>
      <c r="BQ191" s="214"/>
      <c r="BR191" s="214"/>
      <c r="BS191" s="214"/>
      <c r="BT191" s="214"/>
      <c r="BU191" s="214"/>
      <c r="BV191" s="214"/>
      <c r="BW191" s="214"/>
      <c r="BX191" s="214"/>
      <c r="BY191" s="214"/>
      <c r="BZ191" s="214"/>
      <c r="CA191" s="214"/>
      <c r="CB191" s="214"/>
      <c r="CC191" s="214"/>
      <c r="CD191" s="214"/>
      <c r="CE191" s="214"/>
      <c r="CF191" s="214"/>
      <c r="CG191" s="214"/>
      <c r="CH191" s="214"/>
      <c r="CI191" s="214"/>
      <c r="CJ191" s="214"/>
      <c r="CK191" s="214"/>
      <c r="CL191" s="214"/>
      <c r="CM191" s="214"/>
      <c r="CN191" s="214"/>
      <c r="CO191" s="214"/>
      <c r="CP191" s="214"/>
      <c r="CQ191" s="214"/>
      <c r="CR191" s="214"/>
      <c r="CS191" s="214"/>
      <c r="CT191" s="214"/>
      <c r="CU191" s="214"/>
      <c r="CV191" s="214"/>
      <c r="CW191" s="214"/>
      <c r="CX191" s="214"/>
      <c r="CY191" s="214"/>
      <c r="CZ191" s="214"/>
    </row>
    <row r="192" spans="19:104" ht="15.75">
      <c r="Y192" s="211"/>
      <c r="Z192" s="215"/>
      <c r="AA192" s="215"/>
      <c r="AB192" s="215"/>
      <c r="AC192" s="215"/>
      <c r="AD192" s="215"/>
      <c r="AE192" s="215"/>
      <c r="AF192" s="214"/>
      <c r="AG192" s="214"/>
      <c r="AH192" s="214"/>
      <c r="AI192" s="214"/>
      <c r="AJ192" s="214"/>
      <c r="AK192" s="214"/>
      <c r="AL192" s="214"/>
      <c r="AM192" s="537" t="s">
        <v>130</v>
      </c>
      <c r="AN192" s="537"/>
      <c r="AO192" s="537"/>
      <c r="AP192" s="537"/>
      <c r="AQ192" s="537"/>
      <c r="AR192" s="537"/>
      <c r="AS192" s="537"/>
      <c r="AT192" s="537"/>
      <c r="AU192" s="537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14"/>
      <c r="BM192" s="214"/>
      <c r="BN192" s="214"/>
      <c r="BO192" s="214"/>
      <c r="BP192" s="214"/>
      <c r="BQ192" s="214"/>
      <c r="BR192" s="214"/>
      <c r="BS192" s="214"/>
      <c r="BT192" s="214"/>
      <c r="BU192" s="214"/>
      <c r="BV192" s="214"/>
      <c r="BW192" s="214"/>
      <c r="BX192" s="214"/>
      <c r="BY192" s="214"/>
      <c r="BZ192" s="214"/>
      <c r="CA192" s="214"/>
      <c r="CB192" s="214"/>
      <c r="CC192" s="214"/>
      <c r="CD192" s="214"/>
      <c r="CE192" s="214"/>
      <c r="CF192" s="214"/>
      <c r="CG192" s="214"/>
      <c r="CH192" s="214"/>
      <c r="CI192" s="214"/>
      <c r="CJ192" s="214"/>
      <c r="CK192" s="214"/>
      <c r="CL192" s="214"/>
      <c r="CM192" s="214"/>
      <c r="CN192" s="214"/>
      <c r="CO192" s="214"/>
      <c r="CP192" s="214"/>
      <c r="CQ192" s="214"/>
      <c r="CR192" s="214"/>
      <c r="CS192" s="214"/>
      <c r="CT192" s="214"/>
      <c r="CU192" s="214"/>
      <c r="CV192" s="214"/>
      <c r="CW192" s="214"/>
      <c r="CX192" s="214"/>
      <c r="CY192" s="214"/>
      <c r="CZ192" s="214"/>
    </row>
    <row r="193" spans="25:104" ht="15.75"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214"/>
      <c r="AK193" s="214"/>
      <c r="AL193" s="214"/>
      <c r="AM193" s="214"/>
      <c r="AN193" s="494" t="s">
        <v>131</v>
      </c>
      <c r="AO193" s="494"/>
      <c r="AP193" s="494"/>
      <c r="AQ193" s="494"/>
      <c r="AR193" s="494"/>
      <c r="AS193" s="494"/>
      <c r="AT193" s="494"/>
      <c r="AU193" s="494"/>
      <c r="AV193" s="49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  <c r="BI193" s="214"/>
      <c r="BJ193" s="214"/>
      <c r="BK193" s="214"/>
      <c r="BL193" s="214"/>
      <c r="BM193" s="214"/>
      <c r="BN193" s="214"/>
      <c r="BO193" s="214"/>
      <c r="BP193" s="214"/>
      <c r="BQ193" s="214"/>
      <c r="BR193" s="214"/>
      <c r="BS193" s="214"/>
      <c r="BT193" s="214"/>
      <c r="BU193" s="214"/>
      <c r="BV193" s="214"/>
      <c r="BW193" s="214"/>
      <c r="BX193" s="214"/>
      <c r="BY193" s="214"/>
      <c r="BZ193" s="214"/>
      <c r="CA193" s="214"/>
      <c r="CB193" s="214"/>
      <c r="CC193" s="214"/>
      <c r="CD193" s="214"/>
      <c r="CE193" s="214"/>
      <c r="CF193" s="214"/>
      <c r="CG193" s="214"/>
      <c r="CH193" s="214"/>
      <c r="CI193" s="214"/>
      <c r="CJ193" s="214"/>
      <c r="CK193" s="214"/>
      <c r="CL193" s="214"/>
      <c r="CM193" s="214"/>
      <c r="CN193" s="214"/>
      <c r="CO193" s="214"/>
      <c r="CP193" s="214"/>
      <c r="CQ193" s="214"/>
      <c r="CR193" s="214"/>
      <c r="CS193" s="214"/>
      <c r="CT193" s="214"/>
      <c r="CU193" s="214"/>
      <c r="CV193" s="214"/>
      <c r="CW193" s="214"/>
      <c r="CX193" s="214"/>
      <c r="CY193" s="214"/>
      <c r="CZ193" s="214"/>
    </row>
    <row r="194" spans="25:104" ht="15.75"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537" t="s">
        <v>132</v>
      </c>
      <c r="AP194" s="537"/>
      <c r="AQ194" s="537"/>
      <c r="AR194" s="537"/>
      <c r="AS194" s="537"/>
      <c r="AT194" s="537"/>
      <c r="AU194" s="537"/>
      <c r="AV194" s="537"/>
      <c r="AW194" s="537"/>
      <c r="AX194" s="537"/>
      <c r="AY194" s="537"/>
      <c r="AZ194" s="537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6"/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6"/>
      <c r="CU194" s="216"/>
      <c r="CV194" s="216"/>
      <c r="CW194" s="216"/>
      <c r="CX194" s="216"/>
      <c r="CY194" s="216"/>
      <c r="CZ194" s="214"/>
    </row>
    <row r="195" spans="25:104" ht="15.75"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  <c r="AP195" s="494" t="s">
        <v>133</v>
      </c>
      <c r="AQ195" s="494"/>
      <c r="AR195" s="494"/>
      <c r="AS195" s="494"/>
      <c r="AT195" s="494"/>
      <c r="AU195" s="494"/>
      <c r="AV195" s="494"/>
      <c r="AW195" s="49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  <c r="BI195" s="214"/>
      <c r="BJ195" s="214"/>
      <c r="BK195" s="214"/>
      <c r="BL195" s="214"/>
      <c r="BM195" s="214"/>
      <c r="BN195" s="214"/>
      <c r="BO195" s="214"/>
      <c r="BP195" s="214"/>
      <c r="BQ195" s="214"/>
      <c r="BR195" s="214"/>
      <c r="BS195" s="214"/>
      <c r="BT195" s="214"/>
      <c r="BU195" s="214"/>
      <c r="BV195" s="214"/>
      <c r="BW195" s="214"/>
      <c r="BX195" s="214"/>
      <c r="BY195" s="214"/>
      <c r="BZ195" s="214"/>
      <c r="CA195" s="214"/>
      <c r="CB195" s="214"/>
      <c r="CC195" s="214"/>
      <c r="CD195" s="214"/>
      <c r="CE195" s="214"/>
      <c r="CF195" s="214"/>
      <c r="CG195" s="214"/>
      <c r="CH195" s="214"/>
      <c r="CI195" s="214"/>
      <c r="CJ195" s="214"/>
      <c r="CK195" s="214"/>
      <c r="CL195" s="214"/>
      <c r="CM195" s="214"/>
      <c r="CN195" s="214"/>
      <c r="CO195" s="214"/>
      <c r="CP195" s="214"/>
      <c r="CQ195" s="214"/>
      <c r="CR195" s="214"/>
      <c r="CS195" s="214"/>
      <c r="CT195" s="214"/>
      <c r="CU195" s="214"/>
      <c r="CV195" s="214"/>
      <c r="CW195" s="214"/>
      <c r="CX195" s="214"/>
      <c r="CY195" s="214"/>
      <c r="CZ195" s="214"/>
    </row>
    <row r="196" spans="25:104" ht="15.75">
      <c r="Y196" s="214"/>
      <c r="Z196" s="214"/>
      <c r="AA196" s="214"/>
      <c r="AB196" s="214"/>
      <c r="AC196" s="214"/>
      <c r="AD196" s="214"/>
      <c r="AE196" s="214"/>
      <c r="AF196" s="214"/>
      <c r="AG196" s="214"/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537" t="s">
        <v>121</v>
      </c>
      <c r="AR196" s="537"/>
      <c r="AS196" s="537"/>
      <c r="AT196" s="537"/>
      <c r="AU196" s="537"/>
      <c r="AV196" s="537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  <c r="BI196" s="214"/>
      <c r="BJ196" s="214"/>
      <c r="BK196" s="214"/>
      <c r="BL196" s="214"/>
      <c r="BM196" s="214"/>
      <c r="BN196" s="214"/>
      <c r="BO196" s="214"/>
      <c r="BP196" s="214"/>
      <c r="BQ196" s="214"/>
      <c r="BR196" s="214"/>
      <c r="BS196" s="214"/>
      <c r="BT196" s="214"/>
      <c r="BU196" s="214"/>
      <c r="BV196" s="214"/>
      <c r="BW196" s="214"/>
      <c r="BX196" s="214"/>
      <c r="BY196" s="214"/>
      <c r="BZ196" s="214"/>
      <c r="CA196" s="214"/>
      <c r="CB196" s="214"/>
      <c r="CC196" s="214"/>
      <c r="CD196" s="214"/>
      <c r="CE196" s="214"/>
      <c r="CF196" s="214"/>
      <c r="CG196" s="214"/>
      <c r="CH196" s="214"/>
      <c r="CI196" s="214"/>
      <c r="CJ196" s="214"/>
      <c r="CK196" s="214"/>
      <c r="CL196" s="214"/>
      <c r="CM196" s="214"/>
      <c r="CN196" s="214"/>
      <c r="CO196" s="214"/>
      <c r="CP196" s="214"/>
      <c r="CQ196" s="214"/>
      <c r="CR196" s="214"/>
      <c r="CS196" s="214"/>
      <c r="CT196" s="214"/>
      <c r="CU196" s="214"/>
      <c r="CV196" s="214"/>
      <c r="CW196" s="214"/>
      <c r="CX196" s="214"/>
      <c r="CY196" s="214"/>
      <c r="CZ196" s="214"/>
    </row>
    <row r="197" spans="25:104" ht="15.75"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494"/>
      <c r="AS197" s="494"/>
      <c r="AT197" s="494"/>
      <c r="AU197" s="494"/>
      <c r="AV197" s="49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  <c r="BI197" s="214"/>
      <c r="BJ197" s="214"/>
      <c r="BK197" s="214"/>
      <c r="BL197" s="214"/>
      <c r="BM197" s="214"/>
      <c r="BN197" s="214"/>
      <c r="BO197" s="214"/>
      <c r="BP197" s="214"/>
      <c r="BQ197" s="214"/>
      <c r="BR197" s="214"/>
      <c r="BS197" s="214"/>
      <c r="BT197" s="214"/>
      <c r="BU197" s="214"/>
      <c r="BV197" s="214"/>
      <c r="BW197" s="214"/>
      <c r="BX197" s="214"/>
      <c r="BY197" s="214"/>
      <c r="BZ197" s="214"/>
      <c r="CA197" s="214"/>
      <c r="CB197" s="214"/>
      <c r="CC197" s="214"/>
      <c r="CD197" s="214"/>
      <c r="CE197" s="214"/>
      <c r="CF197" s="214"/>
      <c r="CG197" s="214"/>
      <c r="CH197" s="214"/>
      <c r="CI197" s="214"/>
      <c r="CJ197" s="214"/>
      <c r="CK197" s="214"/>
      <c r="CL197" s="214"/>
      <c r="CM197" s="214"/>
      <c r="CN197" s="214"/>
      <c r="CO197" s="214"/>
      <c r="CP197" s="214"/>
      <c r="CQ197" s="214"/>
      <c r="CR197" s="214"/>
      <c r="CS197" s="214"/>
      <c r="CT197" s="214"/>
      <c r="CU197" s="214"/>
      <c r="CV197" s="214"/>
      <c r="CW197" s="214"/>
      <c r="CX197" s="214"/>
      <c r="CY197" s="214"/>
      <c r="CZ197" s="214"/>
    </row>
    <row r="198" spans="25:104" ht="15.75"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537"/>
      <c r="AT198" s="537"/>
      <c r="AU198" s="537"/>
      <c r="AV198" s="537"/>
      <c r="AW198" s="537"/>
      <c r="AX198" s="537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14"/>
      <c r="BM198" s="214"/>
      <c r="BN198" s="214"/>
      <c r="BO198" s="214"/>
      <c r="BP198" s="214"/>
      <c r="BQ198" s="214"/>
      <c r="BR198" s="214"/>
      <c r="BS198" s="214"/>
      <c r="BT198" s="214"/>
      <c r="BU198" s="214"/>
      <c r="BV198" s="214"/>
      <c r="BW198" s="214"/>
      <c r="BX198" s="214"/>
      <c r="BY198" s="214"/>
      <c r="BZ198" s="214"/>
      <c r="CA198" s="214"/>
      <c r="CB198" s="214"/>
      <c r="CC198" s="214"/>
      <c r="CD198" s="214"/>
      <c r="CE198" s="214"/>
      <c r="CF198" s="214"/>
      <c r="CG198" s="214"/>
      <c r="CH198" s="214"/>
      <c r="CI198" s="214"/>
      <c r="CJ198" s="214"/>
      <c r="CK198" s="214"/>
      <c r="CL198" s="214"/>
      <c r="CM198" s="214"/>
      <c r="CN198" s="214"/>
      <c r="CO198" s="214"/>
      <c r="CP198" s="214"/>
      <c r="CQ198" s="214"/>
      <c r="CR198" s="214"/>
      <c r="CS198" s="214"/>
      <c r="CT198" s="214"/>
      <c r="CU198" s="214"/>
      <c r="CV198" s="214"/>
      <c r="CW198" s="214"/>
      <c r="CX198" s="214"/>
      <c r="CY198" s="214"/>
      <c r="CZ198" s="214"/>
    </row>
    <row r="199" spans="25:104" ht="15.75"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494"/>
      <c r="AU199" s="494"/>
      <c r="AV199" s="494"/>
      <c r="AW199" s="494"/>
      <c r="AX199" s="494"/>
      <c r="AY199" s="494"/>
      <c r="AZ199" s="494"/>
      <c r="BA199" s="494"/>
      <c r="BB199" s="214"/>
      <c r="BC199" s="214"/>
      <c r="BD199" s="214"/>
      <c r="BE199" s="214"/>
      <c r="BF199" s="214"/>
      <c r="BG199" s="214"/>
      <c r="BH199" s="214"/>
      <c r="BI199" s="214"/>
      <c r="BJ199" s="214"/>
      <c r="BK199" s="214"/>
      <c r="BL199" s="214"/>
      <c r="BM199" s="214"/>
      <c r="BN199" s="214"/>
      <c r="BO199" s="214"/>
      <c r="BP199" s="214"/>
      <c r="BQ199" s="214"/>
      <c r="BR199" s="214"/>
      <c r="BS199" s="214"/>
      <c r="BT199" s="214"/>
      <c r="BU199" s="214"/>
      <c r="BV199" s="214"/>
      <c r="BW199" s="214"/>
      <c r="BX199" s="214"/>
      <c r="BY199" s="214"/>
      <c r="BZ199" s="214"/>
      <c r="CA199" s="214"/>
      <c r="CB199" s="214"/>
      <c r="CC199" s="214"/>
      <c r="CD199" s="214"/>
      <c r="CE199" s="214"/>
      <c r="CF199" s="214"/>
      <c r="CG199" s="214"/>
      <c r="CH199" s="214"/>
      <c r="CI199" s="214"/>
      <c r="CJ199" s="214"/>
      <c r="CK199" s="214"/>
      <c r="CL199" s="214"/>
      <c r="CM199" s="214"/>
      <c r="CN199" s="214"/>
      <c r="CO199" s="214"/>
      <c r="CP199" s="214"/>
      <c r="CQ199" s="214"/>
      <c r="CR199" s="214"/>
      <c r="CS199" s="214"/>
      <c r="CT199" s="214"/>
      <c r="CU199" s="214"/>
      <c r="CV199" s="214"/>
      <c r="CW199" s="214"/>
      <c r="CX199" s="214"/>
      <c r="CY199" s="214"/>
      <c r="CZ199" s="214"/>
    </row>
    <row r="200" spans="25:104" ht="15.75"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537"/>
      <c r="AV200" s="537"/>
      <c r="AW200" s="537"/>
      <c r="AX200" s="537"/>
      <c r="AY200" s="537"/>
      <c r="AZ200" s="537"/>
      <c r="BA200" s="211"/>
      <c r="BB200" s="211"/>
      <c r="BC200" s="211"/>
      <c r="BD200" s="211"/>
      <c r="BE200" s="211"/>
      <c r="BF200" s="211"/>
      <c r="BG200" s="211"/>
      <c r="BH200" s="211"/>
      <c r="BI200" s="211"/>
      <c r="BJ200" s="211"/>
      <c r="BK200" s="211"/>
      <c r="BL200" s="211"/>
      <c r="BM200" s="211"/>
      <c r="BN200" s="211"/>
      <c r="BO200" s="211"/>
      <c r="BP200" s="211"/>
      <c r="BQ200" s="211"/>
      <c r="BR200" s="211"/>
      <c r="BS200" s="211"/>
      <c r="BT200" s="211"/>
      <c r="BU200" s="211"/>
      <c r="BV200" s="211"/>
      <c r="BW200" s="211"/>
      <c r="BX200" s="211"/>
      <c r="BY200" s="211"/>
      <c r="BZ200" s="211"/>
      <c r="CA200" s="211"/>
      <c r="CB200" s="211"/>
      <c r="CC200" s="211"/>
      <c r="CD200" s="211"/>
      <c r="CE200" s="211"/>
      <c r="CF200" s="211"/>
      <c r="CG200" s="211"/>
      <c r="CH200" s="211"/>
      <c r="CI200" s="211"/>
      <c r="CJ200" s="211"/>
      <c r="CK200" s="211"/>
      <c r="CL200" s="211"/>
      <c r="CM200" s="211"/>
      <c r="CN200" s="211"/>
      <c r="CO200" s="211"/>
      <c r="CP200" s="211"/>
      <c r="CQ200" s="211"/>
      <c r="CR200" s="211"/>
      <c r="CS200" s="211"/>
      <c r="CT200" s="211"/>
      <c r="CU200" s="211"/>
      <c r="CV200" s="211"/>
      <c r="CW200" s="211"/>
      <c r="CX200" s="211"/>
      <c r="CY200" s="211"/>
      <c r="CZ200" s="211"/>
    </row>
    <row r="201" spans="25:104" ht="15.75"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494" t="s">
        <v>135</v>
      </c>
      <c r="AW201" s="494"/>
      <c r="AX201" s="494"/>
      <c r="AY201" s="494"/>
      <c r="AZ201" s="494"/>
      <c r="BA201" s="494"/>
      <c r="BB201" s="494"/>
      <c r="BC201" s="211"/>
      <c r="BD201" s="211"/>
      <c r="BE201" s="211"/>
      <c r="BF201" s="211"/>
      <c r="BG201" s="211"/>
      <c r="BH201" s="211"/>
      <c r="BI201" s="211"/>
      <c r="BJ201" s="211"/>
      <c r="BK201" s="211"/>
      <c r="BL201" s="211"/>
      <c r="BM201" s="211"/>
      <c r="BN201" s="211"/>
      <c r="BO201" s="211"/>
      <c r="BP201" s="211"/>
      <c r="BQ201" s="211"/>
      <c r="BR201" s="211"/>
      <c r="BS201" s="211"/>
      <c r="BT201" s="211"/>
      <c r="BU201" s="211"/>
      <c r="BV201" s="211"/>
      <c r="BW201" s="211"/>
      <c r="BX201" s="211"/>
      <c r="BY201" s="211"/>
      <c r="BZ201" s="211"/>
      <c r="CA201" s="211"/>
      <c r="CB201" s="211"/>
      <c r="CC201" s="211"/>
      <c r="CD201" s="211"/>
      <c r="CE201" s="211"/>
      <c r="CF201" s="211"/>
      <c r="CG201" s="211"/>
      <c r="CH201" s="211"/>
      <c r="CI201" s="211"/>
      <c r="CJ201" s="211"/>
      <c r="CK201" s="211"/>
      <c r="CL201" s="211"/>
      <c r="CM201" s="211"/>
      <c r="CN201" s="211"/>
      <c r="CO201" s="211"/>
      <c r="CP201" s="211"/>
      <c r="CQ201" s="211"/>
      <c r="CR201" s="211"/>
      <c r="CS201" s="211"/>
      <c r="CT201" s="211"/>
      <c r="CU201" s="211"/>
      <c r="CV201" s="211"/>
      <c r="CW201" s="211"/>
      <c r="CX201" s="211"/>
      <c r="CY201" s="211"/>
      <c r="CZ201" s="211"/>
    </row>
    <row r="202" spans="25:104" ht="15.75"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537"/>
      <c r="AX202" s="537"/>
      <c r="AY202" s="537"/>
      <c r="AZ202" s="537"/>
      <c r="BA202" s="537"/>
      <c r="BB202" s="537"/>
      <c r="BC202" s="211"/>
      <c r="BD202" s="211"/>
      <c r="BE202" s="211"/>
      <c r="BF202" s="211"/>
      <c r="BG202" s="211"/>
      <c r="BH202" s="211"/>
      <c r="BI202" s="211"/>
      <c r="BJ202" s="211"/>
      <c r="BK202" s="211"/>
      <c r="BL202" s="211"/>
      <c r="BM202" s="211"/>
      <c r="BN202" s="211"/>
      <c r="BO202" s="211"/>
      <c r="BP202" s="211"/>
      <c r="BQ202" s="211"/>
      <c r="BR202" s="211"/>
      <c r="BS202" s="211"/>
      <c r="BT202" s="211"/>
      <c r="BU202" s="211"/>
      <c r="BV202" s="211"/>
      <c r="BW202" s="211"/>
      <c r="BX202" s="211"/>
      <c r="BY202" s="211"/>
      <c r="BZ202" s="211"/>
      <c r="CA202" s="211"/>
      <c r="CB202" s="211"/>
      <c r="CC202" s="211"/>
      <c r="CD202" s="211"/>
      <c r="CE202" s="211"/>
      <c r="CF202" s="211"/>
      <c r="CG202" s="211"/>
      <c r="CH202" s="211"/>
      <c r="CI202" s="211"/>
      <c r="CJ202" s="211"/>
      <c r="CK202" s="211"/>
      <c r="CL202" s="211"/>
      <c r="CM202" s="211"/>
      <c r="CN202" s="211"/>
      <c r="CO202" s="211"/>
      <c r="CP202" s="211"/>
      <c r="CQ202" s="211"/>
      <c r="CR202" s="211"/>
      <c r="CS202" s="211"/>
      <c r="CT202" s="211"/>
      <c r="CU202" s="211"/>
      <c r="CV202" s="211"/>
      <c r="CW202" s="211"/>
      <c r="CX202" s="211"/>
      <c r="CY202" s="211"/>
      <c r="CZ202" s="211"/>
    </row>
    <row r="203" spans="25:104" ht="15.75"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494" t="s">
        <v>136</v>
      </c>
      <c r="AY203" s="494"/>
      <c r="AZ203" s="494"/>
      <c r="BA203" s="494"/>
      <c r="BB203" s="494"/>
      <c r="BC203" s="494"/>
      <c r="BD203" s="494"/>
      <c r="BE203" s="494"/>
      <c r="BF203" s="211"/>
      <c r="BG203" s="211"/>
      <c r="BH203" s="211"/>
      <c r="BI203" s="211"/>
      <c r="BJ203" s="211"/>
      <c r="BK203" s="211"/>
      <c r="BL203" s="211"/>
      <c r="BM203" s="211"/>
      <c r="BN203" s="211"/>
      <c r="BO203" s="211"/>
      <c r="BP203" s="211"/>
      <c r="BQ203" s="211"/>
      <c r="BR203" s="211"/>
      <c r="BS203" s="211"/>
      <c r="BT203" s="211"/>
      <c r="BU203" s="211"/>
      <c r="BV203" s="211"/>
      <c r="BW203" s="211"/>
      <c r="BX203" s="211"/>
      <c r="BY203" s="211"/>
      <c r="BZ203" s="211"/>
      <c r="CA203" s="211"/>
      <c r="CB203" s="211"/>
      <c r="CC203" s="211"/>
      <c r="CD203" s="211"/>
      <c r="CE203" s="211"/>
      <c r="CF203" s="211"/>
      <c r="CG203" s="211"/>
      <c r="CH203" s="211"/>
      <c r="CI203" s="211"/>
      <c r="CJ203" s="211"/>
      <c r="CK203" s="211"/>
      <c r="CL203" s="211"/>
      <c r="CM203" s="211"/>
      <c r="CN203" s="211"/>
      <c r="CO203" s="211"/>
      <c r="CP203" s="211"/>
      <c r="CQ203" s="211"/>
      <c r="CR203" s="211"/>
      <c r="CS203" s="211"/>
      <c r="CT203" s="211"/>
      <c r="CU203" s="211"/>
      <c r="CV203" s="211"/>
      <c r="CW203" s="211"/>
      <c r="CX203" s="211"/>
      <c r="CY203" s="211"/>
      <c r="CZ203" s="211"/>
    </row>
    <row r="204" spans="25:104" ht="15.75"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537"/>
      <c r="AZ204" s="537"/>
      <c r="BA204" s="537"/>
      <c r="BB204" s="537"/>
      <c r="BC204" s="537"/>
      <c r="BD204" s="537"/>
      <c r="BE204" s="537"/>
      <c r="BF204" s="537"/>
      <c r="BG204" s="214"/>
      <c r="BH204" s="214"/>
      <c r="BI204" s="211"/>
      <c r="BJ204" s="211"/>
      <c r="BK204" s="211"/>
      <c r="BL204" s="211"/>
      <c r="BM204" s="211"/>
      <c r="BN204" s="211"/>
      <c r="BO204" s="211"/>
      <c r="BP204" s="211"/>
      <c r="BQ204" s="211"/>
      <c r="BR204" s="211"/>
      <c r="BS204" s="211"/>
      <c r="BT204" s="211"/>
      <c r="BU204" s="211"/>
      <c r="BV204" s="211"/>
      <c r="BW204" s="211"/>
      <c r="BX204" s="211"/>
      <c r="BY204" s="211"/>
      <c r="BZ204" s="211"/>
      <c r="CA204" s="211"/>
      <c r="CB204" s="211"/>
      <c r="CC204" s="211"/>
      <c r="CD204" s="211"/>
      <c r="CE204" s="211"/>
      <c r="CF204" s="211"/>
      <c r="CG204" s="211"/>
      <c r="CH204" s="211"/>
      <c r="CI204" s="211"/>
      <c r="CJ204" s="211"/>
      <c r="CK204" s="211"/>
      <c r="CL204" s="211"/>
      <c r="CM204" s="211"/>
      <c r="CN204" s="211"/>
      <c r="CO204" s="211"/>
      <c r="CP204" s="211"/>
      <c r="CQ204" s="211"/>
      <c r="CR204" s="211"/>
      <c r="CS204" s="211"/>
      <c r="CT204" s="211"/>
      <c r="CU204" s="211"/>
      <c r="CV204" s="211"/>
      <c r="CW204" s="211"/>
      <c r="CX204" s="211"/>
      <c r="CY204" s="211"/>
      <c r="CZ204" s="211"/>
    </row>
    <row r="205" spans="25:104" ht="15.75"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4"/>
      <c r="AZ205" s="494"/>
      <c r="BA205" s="494"/>
      <c r="BB205" s="494"/>
      <c r="BC205" s="494"/>
      <c r="BD205" s="494"/>
      <c r="BE205" s="494"/>
      <c r="BF205" s="494"/>
      <c r="BG205" s="494"/>
      <c r="BH205" s="214"/>
      <c r="BI205" s="211"/>
      <c r="BJ205" s="211"/>
      <c r="BK205" s="211"/>
      <c r="BL205" s="211"/>
      <c r="BM205" s="211"/>
      <c r="BN205" s="211"/>
      <c r="BO205" s="211"/>
      <c r="BP205" s="211"/>
      <c r="BQ205" s="211"/>
      <c r="BR205" s="211"/>
      <c r="BS205" s="211"/>
      <c r="BT205" s="211"/>
      <c r="BU205" s="211"/>
      <c r="BV205" s="211"/>
      <c r="BW205" s="211"/>
      <c r="BX205" s="211"/>
      <c r="BY205" s="211"/>
      <c r="BZ205" s="211"/>
      <c r="CA205" s="211"/>
      <c r="CB205" s="211"/>
      <c r="CC205" s="211"/>
      <c r="CD205" s="211"/>
      <c r="CE205" s="211"/>
      <c r="CF205" s="211"/>
      <c r="CG205" s="211"/>
      <c r="CH205" s="211"/>
      <c r="CI205" s="211"/>
      <c r="CJ205" s="211"/>
      <c r="CK205" s="211"/>
      <c r="CL205" s="211"/>
      <c r="CM205" s="211"/>
      <c r="CN205" s="211"/>
      <c r="CO205" s="211"/>
      <c r="CP205" s="211"/>
      <c r="CQ205" s="211"/>
      <c r="CR205" s="211"/>
      <c r="CS205" s="211"/>
      <c r="CT205" s="211"/>
      <c r="CU205" s="211"/>
      <c r="CV205" s="211"/>
      <c r="CW205" s="211"/>
      <c r="CX205" s="211"/>
      <c r="CY205" s="211"/>
      <c r="CZ205" s="211"/>
    </row>
    <row r="206" spans="25:104" ht="15.75"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4"/>
      <c r="AZ206" s="214"/>
      <c r="BA206" s="537"/>
      <c r="BB206" s="537"/>
      <c r="BC206" s="537"/>
      <c r="BD206" s="537"/>
      <c r="BE206" s="537"/>
      <c r="BF206" s="537"/>
      <c r="BG206" s="537"/>
      <c r="BH206" s="537"/>
      <c r="BI206" s="537"/>
      <c r="BJ206" s="537"/>
      <c r="BK206" s="211"/>
      <c r="BL206" s="211"/>
      <c r="BM206" s="211"/>
      <c r="BN206" s="211"/>
      <c r="BO206" s="211"/>
      <c r="BP206" s="211"/>
      <c r="BQ206" s="211"/>
      <c r="BR206" s="211"/>
      <c r="BS206" s="211"/>
      <c r="BT206" s="211"/>
      <c r="BU206" s="211"/>
      <c r="BV206" s="211"/>
      <c r="BW206" s="211"/>
      <c r="BX206" s="211"/>
      <c r="BY206" s="211"/>
      <c r="BZ206" s="211"/>
      <c r="CA206" s="211"/>
      <c r="CB206" s="211"/>
      <c r="CC206" s="211"/>
      <c r="CD206" s="211"/>
      <c r="CE206" s="211"/>
      <c r="CF206" s="211"/>
      <c r="CG206" s="211"/>
      <c r="CH206" s="211"/>
      <c r="CI206" s="211"/>
      <c r="CJ206" s="211"/>
      <c r="CK206" s="211"/>
      <c r="CL206" s="211"/>
      <c r="CM206" s="211"/>
      <c r="CN206" s="211"/>
      <c r="CO206" s="211"/>
      <c r="CP206" s="211"/>
      <c r="CQ206" s="211"/>
      <c r="CR206" s="211"/>
      <c r="CS206" s="211"/>
      <c r="CT206" s="211"/>
      <c r="CU206" s="211"/>
      <c r="CV206" s="211"/>
      <c r="CW206" s="211"/>
      <c r="CX206" s="211"/>
      <c r="CY206" s="211"/>
      <c r="CZ206" s="211"/>
    </row>
    <row r="207" spans="25:104" ht="15.75"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4"/>
      <c r="AZ207" s="214"/>
      <c r="BA207" s="214"/>
      <c r="BB207" s="494" t="s">
        <v>137</v>
      </c>
      <c r="BC207" s="494"/>
      <c r="BD207" s="494"/>
      <c r="BE207" s="494"/>
      <c r="BF207" s="494"/>
      <c r="BG207" s="494"/>
      <c r="BH207" s="494"/>
      <c r="BI207" s="494"/>
      <c r="BJ207" s="494"/>
      <c r="BK207" s="494"/>
      <c r="BL207" s="494"/>
      <c r="BM207" s="211"/>
      <c r="BN207" s="211"/>
      <c r="BO207" s="211"/>
      <c r="BP207" s="211"/>
      <c r="BQ207" s="211"/>
      <c r="BR207" s="211"/>
      <c r="BS207" s="211"/>
      <c r="BT207" s="211"/>
      <c r="BU207" s="211"/>
      <c r="BV207" s="211"/>
      <c r="BW207" s="211"/>
      <c r="BX207" s="211"/>
      <c r="BY207" s="211"/>
      <c r="BZ207" s="211"/>
      <c r="CA207" s="211"/>
      <c r="CB207" s="211"/>
      <c r="CC207" s="211"/>
      <c r="CD207" s="211"/>
      <c r="CE207" s="211"/>
      <c r="CF207" s="211"/>
      <c r="CG207" s="211"/>
      <c r="CH207" s="211"/>
      <c r="CI207" s="211"/>
      <c r="CJ207" s="211"/>
      <c r="CK207" s="211"/>
      <c r="CL207" s="211"/>
      <c r="CM207" s="211"/>
      <c r="CN207" s="211"/>
      <c r="CO207" s="211"/>
      <c r="CP207" s="211"/>
      <c r="CQ207" s="211"/>
      <c r="CR207" s="211"/>
      <c r="CS207" s="211"/>
      <c r="CT207" s="211"/>
      <c r="CU207" s="211"/>
      <c r="CV207" s="211"/>
      <c r="CW207" s="211"/>
      <c r="CX207" s="211"/>
      <c r="CY207" s="211"/>
      <c r="CZ207" s="211"/>
    </row>
    <row r="208" spans="25:104" ht="15.75"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4"/>
      <c r="AZ208" s="214"/>
      <c r="BA208" s="214"/>
      <c r="BB208" s="214"/>
      <c r="BC208" s="537" t="s">
        <v>165</v>
      </c>
      <c r="BD208" s="537"/>
      <c r="BE208" s="537"/>
      <c r="BF208" s="537"/>
      <c r="BG208" s="537"/>
      <c r="BH208" s="537"/>
      <c r="BI208" s="537"/>
      <c r="BJ208" s="537"/>
      <c r="BK208" s="537"/>
      <c r="BL208" s="211"/>
      <c r="BM208" s="211"/>
      <c r="BN208" s="211"/>
      <c r="BO208" s="211"/>
      <c r="BP208" s="211"/>
      <c r="BQ208" s="211"/>
      <c r="BR208" s="211"/>
      <c r="BS208" s="211"/>
      <c r="BT208" s="211"/>
      <c r="BU208" s="211"/>
      <c r="BV208" s="211"/>
      <c r="BW208" s="211"/>
      <c r="BX208" s="211"/>
      <c r="BY208" s="211"/>
      <c r="BZ208" s="211"/>
      <c r="CA208" s="211"/>
      <c r="CB208" s="211"/>
      <c r="CC208" s="211"/>
      <c r="CD208" s="211"/>
      <c r="CE208" s="211"/>
      <c r="CF208" s="211"/>
      <c r="CG208" s="211"/>
      <c r="CH208" s="211"/>
      <c r="CI208" s="211"/>
      <c r="CJ208" s="211"/>
      <c r="CK208" s="211"/>
      <c r="CL208" s="211"/>
      <c r="CM208" s="211"/>
      <c r="CN208" s="211"/>
      <c r="CO208" s="211"/>
      <c r="CP208" s="211"/>
      <c r="CQ208" s="211"/>
      <c r="CR208" s="211"/>
      <c r="CS208" s="211"/>
      <c r="CT208" s="211"/>
      <c r="CU208" s="211"/>
      <c r="CV208" s="211"/>
      <c r="CW208" s="211"/>
      <c r="CX208" s="211"/>
      <c r="CY208" s="211"/>
      <c r="CZ208" s="211"/>
    </row>
    <row r="209" spans="25:104" ht="15.75"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494" t="s">
        <v>166</v>
      </c>
      <c r="BE209" s="494"/>
      <c r="BF209" s="494"/>
      <c r="BG209" s="494"/>
      <c r="BH209" s="494"/>
      <c r="BI209" s="494"/>
      <c r="BJ209" s="494"/>
      <c r="BK209" s="494"/>
      <c r="BL209" s="494"/>
      <c r="BM209" s="494"/>
      <c r="BN209" s="211"/>
      <c r="BO209" s="211"/>
      <c r="BP209" s="211"/>
      <c r="BQ209" s="211"/>
      <c r="BR209" s="211"/>
      <c r="BS209" s="211"/>
      <c r="BT209" s="211"/>
      <c r="BU209" s="211"/>
      <c r="BV209" s="211"/>
      <c r="BW209" s="211"/>
      <c r="BX209" s="211"/>
      <c r="BY209" s="211"/>
      <c r="BZ209" s="211"/>
      <c r="CA209" s="211"/>
      <c r="CB209" s="211"/>
      <c r="CC209" s="211"/>
      <c r="CD209" s="211"/>
      <c r="CE209" s="211"/>
      <c r="CF209" s="211"/>
      <c r="CG209" s="211"/>
      <c r="CH209" s="211"/>
      <c r="CI209" s="211"/>
      <c r="CJ209" s="211"/>
      <c r="CK209" s="211"/>
      <c r="CL209" s="211"/>
      <c r="CM209" s="211"/>
      <c r="CN209" s="211"/>
      <c r="CO209" s="211"/>
      <c r="CP209" s="211"/>
      <c r="CQ209" s="211"/>
      <c r="CR209" s="211"/>
      <c r="CS209" s="211"/>
      <c r="CT209" s="211"/>
      <c r="CU209" s="211"/>
      <c r="CV209" s="211"/>
      <c r="CW209" s="211"/>
      <c r="CX209" s="211"/>
      <c r="CY209" s="211"/>
      <c r="CZ209" s="211"/>
    </row>
    <row r="210" spans="25:104" ht="15.75"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537" t="s">
        <v>138</v>
      </c>
      <c r="BF210" s="537"/>
      <c r="BG210" s="537"/>
      <c r="BH210" s="537"/>
      <c r="BI210" s="537"/>
      <c r="BJ210" s="537"/>
      <c r="BK210" s="537"/>
      <c r="BL210" s="537"/>
      <c r="BM210" s="537"/>
      <c r="BN210" s="211"/>
      <c r="BO210" s="211"/>
      <c r="BP210" s="211"/>
      <c r="BQ210" s="211"/>
      <c r="BR210" s="211"/>
      <c r="BS210" s="211"/>
      <c r="BT210" s="211"/>
      <c r="BU210" s="211"/>
      <c r="BV210" s="211"/>
      <c r="BW210" s="211"/>
      <c r="BX210" s="211"/>
      <c r="BY210" s="211"/>
      <c r="BZ210" s="211"/>
      <c r="CA210" s="211"/>
      <c r="CB210" s="211"/>
      <c r="CC210" s="211"/>
      <c r="CD210" s="211"/>
      <c r="CE210" s="211"/>
      <c r="CF210" s="211"/>
      <c r="CG210" s="211"/>
      <c r="CH210" s="211"/>
      <c r="CI210" s="211"/>
      <c r="CJ210" s="211"/>
      <c r="CK210" s="211"/>
      <c r="CL210" s="211"/>
      <c r="CM210" s="211"/>
      <c r="CN210" s="211"/>
      <c r="CO210" s="211"/>
      <c r="CP210" s="211"/>
      <c r="CQ210" s="211"/>
      <c r="CR210" s="211"/>
      <c r="CS210" s="211"/>
      <c r="CT210" s="211"/>
      <c r="CU210" s="211"/>
      <c r="CV210" s="211"/>
      <c r="CW210" s="211"/>
      <c r="CX210" s="211"/>
      <c r="CY210" s="211"/>
      <c r="CZ210" s="211"/>
    </row>
    <row r="211" spans="25:104" ht="15.75"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7" t="s">
        <v>139</v>
      </c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  <c r="BZ211" s="211"/>
      <c r="CA211" s="211"/>
      <c r="CB211" s="211"/>
      <c r="CC211" s="211"/>
      <c r="CD211" s="211"/>
      <c r="CE211" s="211"/>
      <c r="CF211" s="211"/>
      <c r="CG211" s="211"/>
      <c r="CH211" s="211"/>
      <c r="CI211" s="211"/>
      <c r="CJ211" s="211"/>
      <c r="CK211" s="211"/>
      <c r="CL211" s="211"/>
      <c r="CM211" s="211"/>
      <c r="CN211" s="211"/>
      <c r="CO211" s="211"/>
      <c r="CP211" s="211"/>
      <c r="CQ211" s="211"/>
      <c r="CR211" s="211"/>
      <c r="CS211" s="211"/>
      <c r="CT211" s="211"/>
      <c r="CU211" s="211"/>
      <c r="CV211" s="211"/>
      <c r="CW211" s="211"/>
      <c r="CX211" s="211"/>
      <c r="CY211" s="211"/>
      <c r="CZ211" s="211"/>
    </row>
    <row r="212" spans="25:104" ht="15.75"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8"/>
      <c r="BG212" s="537" t="s">
        <v>140</v>
      </c>
      <c r="BH212" s="537"/>
      <c r="BI212" s="537"/>
      <c r="BJ212" s="537"/>
      <c r="BK212" s="537"/>
      <c r="BL212" s="537"/>
      <c r="BM212" s="537"/>
      <c r="BN212" s="537"/>
      <c r="BO212" s="537"/>
      <c r="BP212" s="537"/>
      <c r="BQ212" s="537"/>
      <c r="BR212" s="537"/>
      <c r="BS212" s="537"/>
      <c r="BT212" s="537"/>
      <c r="BU212" s="537"/>
      <c r="BV212" s="537"/>
      <c r="BW212" s="537"/>
      <c r="BX212" s="537"/>
      <c r="BY212" s="537"/>
      <c r="BZ212" s="211"/>
      <c r="CA212" s="211"/>
      <c r="CB212" s="211"/>
      <c r="CC212" s="211"/>
      <c r="CD212" s="211"/>
      <c r="CE212" s="211"/>
      <c r="CF212" s="211"/>
      <c r="CG212" s="211"/>
      <c r="CH212" s="211"/>
      <c r="CI212" s="211"/>
      <c r="CJ212" s="211"/>
      <c r="CK212" s="211"/>
      <c r="CL212" s="211"/>
      <c r="CM212" s="211"/>
      <c r="CN212" s="211"/>
      <c r="CO212" s="211"/>
      <c r="CP212" s="211"/>
      <c r="CQ212" s="211"/>
      <c r="CR212" s="211"/>
      <c r="CS212" s="211"/>
      <c r="CT212" s="211"/>
      <c r="CU212" s="211"/>
      <c r="CV212" s="211"/>
      <c r="CW212" s="211"/>
      <c r="CX212" s="211"/>
      <c r="CY212" s="211"/>
      <c r="CZ212" s="211"/>
    </row>
    <row r="213" spans="25:104" ht="15.75"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8"/>
      <c r="BG213" s="218"/>
      <c r="BH213" s="538"/>
      <c r="BI213" s="538"/>
      <c r="BJ213" s="538"/>
      <c r="BK213" s="538"/>
      <c r="BL213" s="538"/>
      <c r="BM213" s="538"/>
      <c r="BN213" s="538"/>
      <c r="BO213" s="538"/>
      <c r="BP213" s="538"/>
      <c r="BQ213" s="538"/>
      <c r="BR213" s="538"/>
      <c r="BS213" s="218"/>
      <c r="BT213" s="218"/>
      <c r="BU213" s="218"/>
      <c r="BV213" s="218"/>
      <c r="BW213" s="218"/>
      <c r="BX213" s="218"/>
      <c r="BY213" s="218"/>
      <c r="BZ213" s="211"/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1"/>
      <c r="CM213" s="211"/>
      <c r="CN213" s="211"/>
      <c r="CO213" s="211"/>
      <c r="CP213" s="211"/>
      <c r="CQ213" s="211"/>
      <c r="CR213" s="211"/>
      <c r="CS213" s="211"/>
      <c r="CT213" s="211"/>
      <c r="CU213" s="211"/>
      <c r="CV213" s="211"/>
      <c r="CW213" s="211"/>
      <c r="CX213" s="211"/>
      <c r="CY213" s="211"/>
      <c r="CZ213" s="211"/>
    </row>
    <row r="214" spans="25:104" ht="15.75"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4"/>
      <c r="BC214" s="211"/>
      <c r="BD214" s="211"/>
      <c r="BE214" s="211"/>
      <c r="BF214" s="211"/>
      <c r="BG214" s="211"/>
      <c r="BH214" s="211"/>
      <c r="BI214" s="537" t="s">
        <v>167</v>
      </c>
      <c r="BJ214" s="537"/>
      <c r="BK214" s="537"/>
      <c r="BL214" s="537"/>
      <c r="BM214" s="537"/>
      <c r="BN214" s="537"/>
      <c r="BO214" s="537"/>
      <c r="BP214" s="537"/>
      <c r="BQ214" s="537"/>
      <c r="BR214" s="537"/>
      <c r="BS214" s="537"/>
      <c r="BT214" s="537"/>
      <c r="BU214" s="537"/>
      <c r="BV214" s="537"/>
      <c r="BW214" s="537"/>
      <c r="BX214" s="537"/>
      <c r="BY214" s="537"/>
      <c r="BZ214" s="537"/>
      <c r="CA214" s="211"/>
      <c r="CB214" s="211"/>
      <c r="CC214" s="211"/>
      <c r="CD214" s="211"/>
      <c r="CE214" s="211"/>
      <c r="CF214" s="211"/>
      <c r="CG214" s="211"/>
      <c r="CH214" s="211"/>
      <c r="CI214" s="211"/>
      <c r="CJ214" s="211"/>
      <c r="CK214" s="211"/>
      <c r="CL214" s="211"/>
      <c r="CM214" s="211"/>
      <c r="CN214" s="211"/>
      <c r="CO214" s="211"/>
      <c r="CP214" s="211"/>
      <c r="CQ214" s="211"/>
      <c r="CR214" s="211"/>
      <c r="CS214" s="211"/>
      <c r="CT214" s="211"/>
      <c r="CU214" s="211"/>
      <c r="CV214" s="211"/>
      <c r="CW214" s="211"/>
      <c r="CX214" s="211"/>
      <c r="CY214" s="211"/>
      <c r="CZ214" s="211"/>
    </row>
    <row r="215" spans="25:104" ht="15.75"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4"/>
      <c r="BC215" s="211"/>
      <c r="BD215" s="211"/>
      <c r="BE215" s="211"/>
      <c r="BF215" s="211"/>
      <c r="BG215" s="211"/>
      <c r="BH215" s="211"/>
      <c r="BI215" s="211"/>
      <c r="BJ215" s="494"/>
      <c r="BK215" s="494"/>
      <c r="BL215" s="494"/>
      <c r="BM215" s="494"/>
      <c r="BN215" s="494"/>
      <c r="BO215" s="494"/>
      <c r="BP215" s="494"/>
      <c r="BQ215" s="494"/>
      <c r="BR215" s="494"/>
      <c r="BS215" s="494"/>
      <c r="BT215" s="494"/>
      <c r="BU215" s="494"/>
      <c r="BV215" s="494"/>
      <c r="BW215" s="494"/>
      <c r="BX215" s="494"/>
      <c r="BY215" s="494"/>
      <c r="BZ215" s="494"/>
      <c r="CA215" s="211"/>
      <c r="CB215" s="211"/>
      <c r="CC215" s="211"/>
      <c r="CD215" s="211"/>
      <c r="CE215" s="211"/>
      <c r="CF215" s="211"/>
      <c r="CG215" s="211"/>
      <c r="CH215" s="211"/>
      <c r="CI215" s="211"/>
      <c r="CJ215" s="211"/>
      <c r="CK215" s="211"/>
      <c r="CL215" s="211"/>
      <c r="CM215" s="211"/>
      <c r="CN215" s="211"/>
      <c r="CO215" s="211"/>
      <c r="CP215" s="211"/>
      <c r="CQ215" s="211"/>
      <c r="CR215" s="211"/>
      <c r="CS215" s="211"/>
      <c r="CT215" s="211"/>
      <c r="CU215" s="211"/>
      <c r="CV215" s="211"/>
      <c r="CW215" s="211"/>
      <c r="CX215" s="211"/>
      <c r="CY215" s="211"/>
      <c r="CZ215" s="211"/>
    </row>
    <row r="216" spans="25:104" ht="15.75"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4"/>
      <c r="BC216" s="211"/>
      <c r="BD216" s="211"/>
      <c r="BE216" s="214"/>
      <c r="BF216" s="214"/>
      <c r="BG216" s="214"/>
      <c r="BH216" s="214"/>
      <c r="BI216" s="214"/>
      <c r="BJ216" s="214"/>
      <c r="BK216" s="537" t="s">
        <v>141</v>
      </c>
      <c r="BL216" s="537"/>
      <c r="BM216" s="537"/>
      <c r="BN216" s="537"/>
      <c r="BO216" s="537"/>
      <c r="BP216" s="537"/>
      <c r="BQ216" s="537"/>
      <c r="BR216" s="537"/>
      <c r="BS216" s="537"/>
      <c r="BT216" s="537"/>
      <c r="BU216" s="537"/>
      <c r="BV216" s="211"/>
      <c r="BW216" s="211"/>
      <c r="BX216" s="211"/>
      <c r="BY216" s="211"/>
      <c r="BZ216" s="211"/>
      <c r="CA216" s="211"/>
      <c r="CB216" s="211"/>
      <c r="CC216" s="211"/>
      <c r="CD216" s="211"/>
      <c r="CE216" s="211"/>
      <c r="CF216" s="211"/>
      <c r="CG216" s="211"/>
      <c r="CH216" s="211"/>
      <c r="CI216" s="211"/>
      <c r="CJ216" s="211"/>
      <c r="CK216" s="211"/>
      <c r="CL216" s="211"/>
      <c r="CM216" s="211"/>
      <c r="CN216" s="211"/>
      <c r="CO216" s="211"/>
      <c r="CP216" s="211"/>
      <c r="CQ216" s="211"/>
      <c r="CR216" s="211"/>
      <c r="CS216" s="211"/>
      <c r="CT216" s="211"/>
      <c r="CU216" s="211"/>
      <c r="CV216" s="211"/>
      <c r="CW216" s="211"/>
      <c r="CX216" s="211"/>
      <c r="CY216" s="211"/>
      <c r="CZ216" s="211"/>
    </row>
    <row r="217" spans="25:104" ht="15.75"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4"/>
      <c r="BF217" s="214"/>
      <c r="BG217" s="214"/>
      <c r="BH217" s="214"/>
      <c r="BI217" s="214"/>
      <c r="BJ217" s="214"/>
      <c r="BK217" s="214"/>
      <c r="BL217" s="494" t="s">
        <v>142</v>
      </c>
      <c r="BM217" s="494"/>
      <c r="BN217" s="494"/>
      <c r="BO217" s="494"/>
      <c r="BP217" s="494"/>
      <c r="BQ217" s="494"/>
      <c r="BR217" s="494"/>
      <c r="BS217" s="494"/>
      <c r="BT217" s="494"/>
      <c r="BU217" s="494"/>
      <c r="BV217" s="494"/>
      <c r="BW217" s="494"/>
      <c r="BX217" s="494"/>
      <c r="BY217" s="494"/>
      <c r="BZ217" s="494"/>
      <c r="CA217" s="211"/>
      <c r="CB217" s="211"/>
      <c r="CC217" s="211"/>
      <c r="CD217" s="211"/>
      <c r="CE217" s="211"/>
      <c r="CF217" s="211"/>
      <c r="CG217" s="211"/>
      <c r="CH217" s="211"/>
      <c r="CI217" s="211"/>
      <c r="CJ217" s="211"/>
      <c r="CK217" s="211"/>
      <c r="CL217" s="211"/>
      <c r="CM217" s="211"/>
      <c r="CN217" s="211"/>
      <c r="CO217" s="211"/>
      <c r="CP217" s="211"/>
      <c r="CQ217" s="211"/>
      <c r="CR217" s="211"/>
      <c r="CS217" s="211"/>
      <c r="CT217" s="211"/>
      <c r="CU217" s="211"/>
      <c r="CV217" s="211"/>
      <c r="CW217" s="211"/>
      <c r="CX217" s="211"/>
      <c r="CY217" s="211"/>
      <c r="CZ217" s="211"/>
    </row>
    <row r="218" spans="25:104" ht="15.75"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4"/>
      <c r="BF218" s="214"/>
      <c r="BG218" s="214"/>
      <c r="BH218" s="214"/>
      <c r="BI218" s="214"/>
      <c r="BJ218" s="214"/>
      <c r="BK218" s="214"/>
      <c r="BL218" s="214"/>
      <c r="BM218" s="537" t="s">
        <v>143</v>
      </c>
      <c r="BN218" s="537"/>
      <c r="BO218" s="537"/>
      <c r="BP218" s="537"/>
      <c r="BQ218" s="537"/>
      <c r="BR218" s="537"/>
      <c r="BS218" s="537"/>
      <c r="BT218" s="537"/>
      <c r="BU218" s="537"/>
      <c r="BV218" s="537"/>
      <c r="BW218" s="537"/>
      <c r="BX218" s="537"/>
      <c r="BY218" s="211"/>
      <c r="BZ218" s="211"/>
      <c r="CA218" s="211"/>
      <c r="CB218" s="211"/>
      <c r="CC218" s="211"/>
      <c r="CD218" s="211"/>
      <c r="CE218" s="211"/>
      <c r="CF218" s="211"/>
      <c r="CG218" s="211"/>
      <c r="CH218" s="211"/>
      <c r="CI218" s="211"/>
      <c r="CJ218" s="211"/>
      <c r="CK218" s="211"/>
      <c r="CL218" s="211"/>
      <c r="CM218" s="211"/>
      <c r="CN218" s="211"/>
      <c r="CO218" s="211"/>
      <c r="CP218" s="211"/>
      <c r="CQ218" s="211"/>
      <c r="CR218" s="211"/>
      <c r="CS218" s="211"/>
      <c r="CT218" s="211"/>
      <c r="CU218" s="211"/>
      <c r="CV218" s="211"/>
      <c r="CW218" s="211"/>
      <c r="CX218" s="211"/>
      <c r="CY218" s="211"/>
      <c r="CZ218" s="211"/>
    </row>
    <row r="219" spans="25:104" ht="15.75"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4"/>
      <c r="BF219" s="214"/>
      <c r="BG219" s="214"/>
      <c r="BH219" s="214"/>
      <c r="BI219" s="214"/>
      <c r="BJ219" s="214"/>
      <c r="BK219" s="214"/>
      <c r="BL219" s="214"/>
      <c r="BM219" s="214"/>
      <c r="BN219" s="494" t="s">
        <v>168</v>
      </c>
      <c r="BO219" s="494"/>
      <c r="BP219" s="494"/>
      <c r="BQ219" s="494"/>
      <c r="BR219" s="494"/>
      <c r="BS219" s="494"/>
      <c r="BT219" s="494"/>
      <c r="BU219" s="494"/>
      <c r="BV219" s="494"/>
      <c r="BW219" s="494"/>
      <c r="BX219" s="494"/>
      <c r="BY219" s="211"/>
      <c r="BZ219" s="211"/>
      <c r="CA219" s="211"/>
      <c r="CB219" s="211"/>
      <c r="CC219" s="211"/>
      <c r="CD219" s="211"/>
      <c r="CE219" s="211"/>
      <c r="CF219" s="211"/>
      <c r="CG219" s="211"/>
      <c r="CH219" s="211"/>
      <c r="CI219" s="211"/>
      <c r="CJ219" s="211"/>
      <c r="CK219" s="211"/>
      <c r="CL219" s="211"/>
      <c r="CM219" s="211"/>
      <c r="CN219" s="211"/>
      <c r="CO219" s="211"/>
      <c r="CP219" s="211"/>
      <c r="CQ219" s="211"/>
      <c r="CR219" s="211"/>
      <c r="CS219" s="211"/>
      <c r="CT219" s="211"/>
      <c r="CU219" s="211"/>
      <c r="CV219" s="211"/>
      <c r="CW219" s="211"/>
      <c r="CX219" s="211"/>
      <c r="CY219" s="211"/>
      <c r="CZ219" s="211"/>
    </row>
    <row r="220" spans="25:104" ht="15.75"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4"/>
      <c r="BF220" s="214"/>
      <c r="BG220" s="214"/>
      <c r="BH220" s="214"/>
      <c r="BI220" s="214"/>
      <c r="BJ220" s="214"/>
      <c r="BK220" s="214"/>
      <c r="BL220" s="214"/>
      <c r="BM220" s="214"/>
      <c r="BN220" s="214"/>
      <c r="BO220" s="537" t="s">
        <v>144</v>
      </c>
      <c r="BP220" s="537"/>
      <c r="BQ220" s="537"/>
      <c r="BR220" s="537"/>
      <c r="BS220" s="537"/>
      <c r="BT220" s="537"/>
      <c r="BU220" s="537"/>
      <c r="BV220" s="537"/>
      <c r="BW220" s="537"/>
      <c r="BX220" s="537"/>
      <c r="BY220" s="537"/>
      <c r="BZ220" s="537"/>
      <c r="CA220" s="211"/>
      <c r="CB220" s="211"/>
      <c r="CC220" s="211"/>
      <c r="CD220" s="211"/>
      <c r="CE220" s="211"/>
      <c r="CF220" s="211"/>
      <c r="CG220" s="211"/>
      <c r="CH220" s="211"/>
      <c r="CI220" s="211"/>
      <c r="CJ220" s="211"/>
      <c r="CK220" s="211"/>
      <c r="CL220" s="211"/>
      <c r="CM220" s="211"/>
      <c r="CN220" s="211"/>
      <c r="CO220" s="211"/>
      <c r="CP220" s="211"/>
      <c r="CQ220" s="211"/>
      <c r="CR220" s="211"/>
      <c r="CS220" s="211"/>
      <c r="CT220" s="211"/>
      <c r="CU220" s="211"/>
      <c r="CV220" s="211"/>
      <c r="CW220" s="211"/>
      <c r="CX220" s="211"/>
      <c r="CY220" s="211"/>
      <c r="CZ220" s="211"/>
    </row>
    <row r="221" spans="25:104" ht="15.75"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4"/>
      <c r="BF221" s="214"/>
      <c r="BG221" s="214"/>
      <c r="BH221" s="214"/>
      <c r="BI221" s="214"/>
      <c r="BJ221" s="214"/>
      <c r="BK221" s="214"/>
      <c r="BL221" s="214"/>
      <c r="BM221" s="214"/>
      <c r="BN221" s="214"/>
      <c r="BO221" s="219"/>
      <c r="BP221" s="510" t="s">
        <v>145</v>
      </c>
      <c r="BQ221" s="510"/>
      <c r="BR221" s="510"/>
      <c r="BS221" s="510"/>
      <c r="BT221" s="510"/>
      <c r="BU221" s="510"/>
      <c r="BV221" s="510"/>
      <c r="BW221" s="510"/>
      <c r="BX221" s="510"/>
      <c r="BY221" s="194"/>
      <c r="BZ221" s="194"/>
      <c r="CA221" s="211"/>
      <c r="CB221" s="211"/>
      <c r="CC221" s="211"/>
      <c r="CD221" s="211"/>
      <c r="CE221" s="211"/>
      <c r="CF221" s="211"/>
      <c r="CG221" s="211"/>
      <c r="CH221" s="211"/>
      <c r="CI221" s="211"/>
      <c r="CJ221" s="211"/>
      <c r="CK221" s="211"/>
      <c r="CL221" s="211"/>
      <c r="CM221" s="211"/>
      <c r="CN221" s="211"/>
      <c r="CO221" s="211"/>
      <c r="CP221" s="211"/>
      <c r="CQ221" s="211"/>
      <c r="CR221" s="211"/>
      <c r="CS221" s="211"/>
      <c r="CT221" s="211"/>
      <c r="CU221" s="211"/>
      <c r="CV221" s="211"/>
      <c r="CW221" s="211"/>
      <c r="CX221" s="211"/>
      <c r="CY221" s="211"/>
      <c r="CZ221" s="211"/>
    </row>
    <row r="222" spans="25:104" ht="15.75"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4"/>
      <c r="BQ222" s="494" t="s">
        <v>147</v>
      </c>
      <c r="BR222" s="494"/>
      <c r="BS222" s="494"/>
      <c r="BT222" s="494"/>
      <c r="BU222" s="494"/>
      <c r="BV222" s="494"/>
      <c r="BW222" s="494"/>
      <c r="BX222" s="494"/>
      <c r="BY222" s="494"/>
      <c r="BZ222" s="211"/>
      <c r="CA222" s="211"/>
      <c r="CB222" s="211"/>
      <c r="CC222" s="211"/>
      <c r="CD222" s="211"/>
      <c r="CE222" s="211"/>
      <c r="CF222" s="211"/>
      <c r="CG222" s="211"/>
      <c r="CH222" s="211"/>
      <c r="CI222" s="211"/>
      <c r="CJ222" s="211"/>
      <c r="CK222" s="211"/>
      <c r="CL222" s="211"/>
      <c r="CM222" s="211"/>
      <c r="CN222" s="211"/>
      <c r="CO222" s="211"/>
      <c r="CP222" s="211"/>
      <c r="CQ222" s="211"/>
      <c r="CR222" s="211"/>
      <c r="CS222" s="211"/>
      <c r="CT222" s="211"/>
      <c r="CU222" s="211"/>
      <c r="CV222" s="211"/>
      <c r="CW222" s="211"/>
      <c r="CX222" s="211"/>
      <c r="CY222" s="211"/>
      <c r="CZ222" s="211"/>
    </row>
    <row r="223" spans="25:104" ht="15.75"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4"/>
      <c r="BF223" s="214"/>
      <c r="BG223" s="214"/>
      <c r="BH223" s="214"/>
      <c r="BI223" s="214"/>
      <c r="BJ223" s="214"/>
      <c r="BK223" s="214"/>
      <c r="BL223" s="214"/>
      <c r="BM223" s="214"/>
      <c r="BN223" s="214"/>
      <c r="BO223" s="214"/>
      <c r="BP223" s="214"/>
      <c r="BQ223" s="211"/>
      <c r="BR223" s="537" t="s">
        <v>148</v>
      </c>
      <c r="BS223" s="537"/>
      <c r="BT223" s="537"/>
      <c r="BU223" s="537"/>
      <c r="BV223" s="537"/>
      <c r="BW223" s="537"/>
      <c r="BX223" s="537"/>
      <c r="BY223" s="537"/>
      <c r="BZ223" s="537"/>
      <c r="CA223" s="211"/>
      <c r="CB223" s="211"/>
      <c r="CC223" s="211"/>
      <c r="CD223" s="211"/>
      <c r="CE223" s="211"/>
      <c r="CF223" s="211"/>
      <c r="CG223" s="211"/>
      <c r="CH223" s="211"/>
      <c r="CI223" s="211"/>
      <c r="CJ223" s="211"/>
      <c r="CK223" s="211"/>
      <c r="CL223" s="211"/>
      <c r="CM223" s="211"/>
      <c r="CN223" s="211"/>
      <c r="CO223" s="211"/>
      <c r="CP223" s="211"/>
      <c r="CQ223" s="211"/>
      <c r="CR223" s="211"/>
      <c r="CS223" s="211"/>
      <c r="CT223" s="211"/>
      <c r="CU223" s="211"/>
      <c r="CV223" s="211"/>
      <c r="CW223" s="211"/>
      <c r="CX223" s="211"/>
      <c r="CY223" s="211"/>
      <c r="CZ223" s="211"/>
    </row>
    <row r="224" spans="25:104" ht="15.75"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4"/>
      <c r="BF224" s="214"/>
      <c r="BG224" s="214"/>
      <c r="BH224" s="214"/>
      <c r="BI224" s="214"/>
      <c r="BJ224" s="214"/>
      <c r="BK224" s="214"/>
      <c r="BL224" s="214"/>
      <c r="BM224" s="214"/>
      <c r="BN224" s="214"/>
      <c r="BO224" s="214"/>
      <c r="BP224" s="214"/>
      <c r="BQ224" s="211"/>
      <c r="BR224" s="211"/>
      <c r="BS224" s="494" t="s">
        <v>149</v>
      </c>
      <c r="BT224" s="494"/>
      <c r="BU224" s="494"/>
      <c r="BV224" s="494"/>
      <c r="BW224" s="494"/>
      <c r="BX224" s="494"/>
      <c r="BY224" s="494"/>
      <c r="BZ224" s="494"/>
      <c r="CA224" s="494"/>
      <c r="CB224" s="494"/>
      <c r="CC224" s="494"/>
      <c r="CD224" s="494"/>
      <c r="CE224" s="494"/>
      <c r="CF224" s="494"/>
      <c r="CG224" s="494"/>
      <c r="CH224" s="494"/>
      <c r="CI224" s="494"/>
      <c r="CJ224" s="494"/>
      <c r="CK224" s="220"/>
      <c r="CL224" s="220"/>
      <c r="CM224" s="220"/>
      <c r="CN224" s="220"/>
      <c r="CO224" s="220"/>
      <c r="CP224" s="220"/>
      <c r="CQ224" s="220"/>
      <c r="CR224" s="220"/>
      <c r="CS224" s="220"/>
      <c r="CT224" s="220"/>
      <c r="CU224" s="220"/>
      <c r="CV224" s="220"/>
      <c r="CW224" s="220"/>
      <c r="CX224" s="220"/>
      <c r="CY224" s="220"/>
      <c r="CZ224" s="220"/>
    </row>
    <row r="225" spans="25:104" ht="15.75"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4"/>
      <c r="BF225" s="214"/>
      <c r="BG225" s="214"/>
      <c r="BH225" s="214"/>
      <c r="BI225" s="214"/>
      <c r="BJ225" s="214"/>
      <c r="BK225" s="214"/>
      <c r="BL225" s="214"/>
      <c r="BM225" s="214"/>
      <c r="BN225" s="214"/>
      <c r="BO225" s="214"/>
      <c r="BP225" s="214"/>
      <c r="BQ225" s="211"/>
      <c r="BR225" s="211"/>
      <c r="BS225" s="216"/>
      <c r="BT225" s="510" t="s">
        <v>169</v>
      </c>
      <c r="BU225" s="510"/>
      <c r="BV225" s="510"/>
      <c r="BW225" s="510"/>
      <c r="BX225" s="510"/>
      <c r="BY225" s="510"/>
      <c r="BZ225" s="510"/>
      <c r="CA225" s="510"/>
      <c r="CB225" s="510"/>
      <c r="CC225" s="216"/>
      <c r="CD225" s="216"/>
      <c r="CE225" s="216"/>
      <c r="CF225" s="216"/>
      <c r="CG225" s="216"/>
      <c r="CH225" s="216"/>
      <c r="CI225" s="216"/>
      <c r="CJ225" s="216"/>
      <c r="CK225" s="220"/>
      <c r="CL225" s="220"/>
      <c r="CM225" s="220"/>
      <c r="CN225" s="220"/>
      <c r="CO225" s="220"/>
      <c r="CP225" s="220"/>
      <c r="CQ225" s="220"/>
      <c r="CR225" s="220"/>
      <c r="CS225" s="220"/>
      <c r="CT225" s="220"/>
      <c r="CU225" s="220"/>
      <c r="CV225" s="220"/>
      <c r="CW225" s="220"/>
      <c r="CX225" s="220"/>
      <c r="CY225" s="220"/>
      <c r="CZ225" s="220"/>
    </row>
    <row r="226" spans="25:104" ht="15.75"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4"/>
      <c r="BF226" s="214"/>
      <c r="BG226" s="214"/>
      <c r="BH226" s="214"/>
      <c r="BI226" s="214"/>
      <c r="BJ226" s="214"/>
      <c r="BK226" s="214"/>
      <c r="BL226" s="214"/>
      <c r="BM226" s="214"/>
      <c r="BN226" s="214"/>
      <c r="BO226" s="214"/>
      <c r="BP226" s="214"/>
      <c r="BQ226" s="211"/>
      <c r="BR226" s="211"/>
      <c r="BS226" s="211"/>
      <c r="BT226" s="211"/>
      <c r="BU226" s="537" t="s">
        <v>150</v>
      </c>
      <c r="BV226" s="537"/>
      <c r="BW226" s="537"/>
      <c r="BX226" s="537"/>
      <c r="BY226" s="537"/>
      <c r="BZ226" s="537"/>
      <c r="CA226" s="537"/>
      <c r="CB226" s="537"/>
      <c r="CC226" s="537"/>
      <c r="CD226" s="211"/>
      <c r="CE226" s="211"/>
      <c r="CF226" s="211"/>
      <c r="CG226" s="211"/>
      <c r="CH226" s="211"/>
      <c r="CI226" s="211"/>
      <c r="CJ226" s="211"/>
      <c r="CK226" s="211"/>
      <c r="CL226" s="211"/>
      <c r="CM226" s="211"/>
      <c r="CN226" s="211"/>
      <c r="CO226" s="211"/>
      <c r="CP226" s="211"/>
      <c r="CQ226" s="211"/>
      <c r="CR226" s="211"/>
      <c r="CS226" s="211"/>
      <c r="CT226" s="211"/>
      <c r="CU226" s="211"/>
      <c r="CV226" s="211"/>
      <c r="CW226" s="211"/>
      <c r="CX226" s="211"/>
      <c r="CY226" s="211"/>
      <c r="CZ226" s="211"/>
    </row>
    <row r="227" spans="25:104" ht="15.75"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4"/>
      <c r="BF227" s="214"/>
      <c r="BG227" s="214"/>
      <c r="BH227" s="214"/>
      <c r="BI227" s="214"/>
      <c r="BJ227" s="214"/>
      <c r="BK227" s="214"/>
      <c r="BL227" s="214"/>
      <c r="BM227" s="214"/>
      <c r="BN227" s="214"/>
      <c r="BO227" s="214"/>
      <c r="BP227" s="214"/>
      <c r="BQ227" s="211"/>
      <c r="BR227" s="211"/>
      <c r="BS227" s="211"/>
      <c r="BT227" s="211"/>
      <c r="BU227" s="211"/>
      <c r="BV227" s="494" t="s">
        <v>151</v>
      </c>
      <c r="BW227" s="494"/>
      <c r="BX227" s="494"/>
      <c r="BY227" s="494"/>
      <c r="BZ227" s="494"/>
      <c r="CA227" s="494"/>
      <c r="CB227" s="494"/>
      <c r="CC227" s="494"/>
      <c r="CD227" s="494"/>
      <c r="CE227" s="211"/>
      <c r="CF227" s="211"/>
      <c r="CG227" s="211"/>
      <c r="CH227" s="211"/>
      <c r="CI227" s="211"/>
      <c r="CJ227" s="211"/>
      <c r="CK227" s="211"/>
      <c r="CL227" s="211"/>
      <c r="CM227" s="211"/>
      <c r="CN227" s="211"/>
      <c r="CO227" s="211"/>
      <c r="CP227" s="211"/>
      <c r="CQ227" s="211"/>
      <c r="CR227" s="211"/>
      <c r="CS227" s="211"/>
      <c r="CT227" s="211"/>
      <c r="CU227" s="211"/>
      <c r="CV227" s="211"/>
      <c r="CW227" s="211"/>
      <c r="CX227" s="211"/>
      <c r="CY227" s="211"/>
      <c r="CZ227" s="211"/>
    </row>
    <row r="228" spans="25:104" ht="15.75"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4"/>
      <c r="BF228" s="214"/>
      <c r="BG228" s="214"/>
      <c r="BH228" s="214"/>
      <c r="BI228" s="214"/>
      <c r="BJ228" s="214"/>
      <c r="BK228" s="214"/>
      <c r="BL228" s="214"/>
      <c r="BM228" s="214"/>
      <c r="BN228" s="214"/>
      <c r="BO228" s="214"/>
      <c r="BP228" s="214"/>
      <c r="BQ228" s="211"/>
      <c r="BR228" s="211"/>
      <c r="BS228" s="211"/>
      <c r="BT228" s="211"/>
      <c r="BU228" s="211"/>
      <c r="BV228" s="211"/>
      <c r="BW228" s="537" t="s">
        <v>152</v>
      </c>
      <c r="BX228" s="537"/>
      <c r="BY228" s="537"/>
      <c r="BZ228" s="537"/>
      <c r="CA228" s="537"/>
      <c r="CB228" s="537"/>
      <c r="CC228" s="537"/>
      <c r="CD228" s="537"/>
      <c r="CE228" s="211"/>
      <c r="CF228" s="211"/>
      <c r="CG228" s="211"/>
      <c r="CH228" s="211"/>
      <c r="CI228" s="211"/>
      <c r="CJ228" s="211"/>
      <c r="CK228" s="211"/>
      <c r="CL228" s="211"/>
      <c r="CM228" s="211"/>
      <c r="CN228" s="211"/>
      <c r="CO228" s="211"/>
      <c r="CP228" s="211"/>
      <c r="CQ228" s="211"/>
      <c r="CR228" s="211"/>
      <c r="CS228" s="211"/>
      <c r="CT228" s="211"/>
      <c r="CU228" s="211"/>
      <c r="CV228" s="211"/>
      <c r="CW228" s="211"/>
      <c r="CX228" s="211"/>
      <c r="CY228" s="211"/>
      <c r="CZ228" s="211"/>
    </row>
    <row r="229" spans="25:104" ht="15.75"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4"/>
      <c r="BF229" s="214"/>
      <c r="BG229" s="214"/>
      <c r="BH229" s="214"/>
      <c r="BI229" s="214"/>
      <c r="BJ229" s="214"/>
      <c r="BK229" s="214"/>
      <c r="BL229" s="214"/>
      <c r="BM229" s="214"/>
      <c r="BN229" s="214"/>
      <c r="BO229" s="214"/>
      <c r="BP229" s="214"/>
      <c r="BQ229" s="211"/>
      <c r="BR229" s="211"/>
      <c r="BS229" s="211"/>
      <c r="BT229" s="211"/>
      <c r="BU229" s="211"/>
      <c r="BV229" s="211"/>
      <c r="BW229" s="211"/>
      <c r="BX229" s="494" t="s">
        <v>155</v>
      </c>
      <c r="BY229" s="494"/>
      <c r="BZ229" s="494"/>
      <c r="CA229" s="494"/>
      <c r="CB229" s="494"/>
      <c r="CC229" s="494"/>
      <c r="CD229" s="494"/>
      <c r="CE229" s="494"/>
      <c r="CF229" s="494"/>
      <c r="CG229" s="494"/>
      <c r="CH229" s="494"/>
      <c r="CI229" s="494"/>
      <c r="CJ229" s="211"/>
      <c r="CK229" s="211"/>
      <c r="CL229" s="211"/>
      <c r="CM229" s="211"/>
      <c r="CN229" s="211"/>
      <c r="CO229" s="211"/>
      <c r="CP229" s="211"/>
      <c r="CQ229" s="211"/>
      <c r="CR229" s="211"/>
      <c r="CS229" s="211"/>
      <c r="CT229" s="211"/>
      <c r="CU229" s="211"/>
      <c r="CV229" s="211"/>
      <c r="CW229" s="211"/>
      <c r="CX229" s="211"/>
      <c r="CY229" s="211"/>
      <c r="CZ229" s="211"/>
    </row>
    <row r="230" spans="25:104" ht="15.75"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4"/>
      <c r="BF230" s="214"/>
      <c r="BG230" s="214"/>
      <c r="BH230" s="214"/>
      <c r="BI230" s="214"/>
      <c r="BJ230" s="214"/>
      <c r="BK230" s="214"/>
      <c r="BL230" s="214"/>
      <c r="BM230" s="214"/>
      <c r="BN230" s="214"/>
      <c r="BO230" s="214"/>
      <c r="BP230" s="214"/>
      <c r="BQ230" s="211"/>
      <c r="BR230" s="211"/>
      <c r="BS230" s="211"/>
      <c r="BT230" s="211"/>
      <c r="BU230" s="211"/>
      <c r="BV230" s="211"/>
      <c r="BW230" s="211"/>
      <c r="BX230" s="211"/>
      <c r="BY230" s="537" t="s">
        <v>156</v>
      </c>
      <c r="BZ230" s="537"/>
      <c r="CA230" s="537"/>
      <c r="CB230" s="537"/>
      <c r="CC230" s="537"/>
      <c r="CD230" s="537"/>
      <c r="CE230" s="537"/>
      <c r="CF230" s="537"/>
      <c r="CG230" s="537"/>
      <c r="CH230" s="537"/>
      <c r="CI230" s="211"/>
      <c r="CJ230" s="211"/>
      <c r="CK230" s="211"/>
      <c r="CL230" s="211"/>
      <c r="CM230" s="211"/>
      <c r="CN230" s="211"/>
      <c r="CO230" s="211"/>
      <c r="CP230" s="211"/>
      <c r="CQ230" s="211"/>
      <c r="CR230" s="211"/>
      <c r="CS230" s="211"/>
      <c r="CT230" s="211"/>
      <c r="CU230" s="211"/>
      <c r="CV230" s="211"/>
      <c r="CW230" s="211"/>
      <c r="CX230" s="211"/>
      <c r="CY230" s="211"/>
      <c r="CZ230" s="211"/>
    </row>
    <row r="231" spans="25:104" ht="15.75"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  <c r="BI231" s="211"/>
      <c r="BJ231" s="211"/>
      <c r="BK231" s="211"/>
      <c r="BL231" s="211"/>
      <c r="BM231" s="214"/>
      <c r="BN231" s="214"/>
      <c r="BO231" s="214"/>
      <c r="BP231" s="214"/>
      <c r="BQ231" s="211"/>
      <c r="BR231" s="211"/>
      <c r="BS231" s="211"/>
      <c r="BT231" s="211"/>
      <c r="BU231" s="211"/>
      <c r="BV231" s="211"/>
      <c r="BW231" s="211"/>
      <c r="BX231" s="211"/>
      <c r="BY231" s="211"/>
      <c r="BZ231" s="494" t="s">
        <v>157</v>
      </c>
      <c r="CA231" s="494"/>
      <c r="CB231" s="494"/>
      <c r="CC231" s="494"/>
      <c r="CD231" s="494"/>
      <c r="CE231" s="494"/>
      <c r="CF231" s="494"/>
      <c r="CG231" s="494"/>
      <c r="CH231" s="494"/>
      <c r="CI231" s="494"/>
      <c r="CJ231" s="494"/>
      <c r="CK231" s="211"/>
      <c r="CL231" s="211"/>
      <c r="CM231" s="211"/>
      <c r="CN231" s="211"/>
      <c r="CO231" s="211"/>
      <c r="CP231" s="211"/>
      <c r="CQ231" s="211"/>
      <c r="CR231" s="211"/>
      <c r="CS231" s="211"/>
      <c r="CT231" s="211"/>
      <c r="CU231" s="211"/>
      <c r="CV231" s="211"/>
      <c r="CW231" s="211"/>
      <c r="CX231" s="211"/>
      <c r="CY231" s="211"/>
      <c r="CZ231" s="211"/>
    </row>
    <row r="232" spans="25:104" ht="15.75"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  <c r="BE232" s="214"/>
      <c r="BF232" s="214"/>
      <c r="BG232" s="214"/>
      <c r="BH232" s="214"/>
      <c r="BI232" s="214"/>
      <c r="BJ232" s="214"/>
      <c r="BK232" s="214"/>
      <c r="BL232" s="214"/>
      <c r="BM232" s="214"/>
      <c r="BN232" s="214"/>
      <c r="BO232" s="214"/>
      <c r="BP232" s="214"/>
      <c r="BQ232" s="211"/>
      <c r="BR232" s="211"/>
      <c r="BS232" s="211"/>
      <c r="BT232" s="211"/>
      <c r="BU232" s="211"/>
      <c r="BV232" s="211"/>
      <c r="BW232" s="211"/>
      <c r="BX232" s="211"/>
      <c r="BY232" s="211"/>
      <c r="BZ232" s="211"/>
      <c r="CA232" s="537" t="s">
        <v>158</v>
      </c>
      <c r="CB232" s="537"/>
      <c r="CC232" s="537"/>
      <c r="CD232" s="537"/>
      <c r="CE232" s="537"/>
      <c r="CF232" s="537"/>
      <c r="CG232" s="537"/>
      <c r="CH232" s="537"/>
      <c r="CI232" s="537"/>
      <c r="CJ232" s="537"/>
      <c r="CK232" s="211"/>
      <c r="CL232" s="211"/>
      <c r="CM232" s="211"/>
      <c r="CN232" s="211"/>
      <c r="CO232" s="211"/>
      <c r="CP232" s="211"/>
      <c r="CQ232" s="211"/>
      <c r="CR232" s="211"/>
      <c r="CS232" s="211"/>
      <c r="CT232" s="211"/>
      <c r="CU232" s="211"/>
      <c r="CV232" s="211"/>
      <c r="CW232" s="211"/>
      <c r="CX232" s="211"/>
      <c r="CY232" s="211"/>
      <c r="CZ232" s="211"/>
    </row>
    <row r="233" spans="25:104" ht="15.75"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  <c r="BE233" s="214"/>
      <c r="BF233" s="214"/>
      <c r="BG233" s="214"/>
      <c r="BH233" s="214"/>
      <c r="BI233" s="214"/>
      <c r="BJ233" s="214"/>
      <c r="BK233" s="214"/>
      <c r="BL233" s="214"/>
      <c r="BM233" s="214"/>
      <c r="BN233" s="214"/>
      <c r="BO233" s="214"/>
      <c r="BP233" s="214"/>
      <c r="BQ233" s="211"/>
      <c r="BR233" s="211"/>
      <c r="BS233" s="219"/>
      <c r="BT233" s="219"/>
      <c r="BU233" s="219"/>
      <c r="BV233" s="219"/>
      <c r="BW233" s="219"/>
      <c r="BX233" s="219"/>
      <c r="BY233" s="219"/>
      <c r="BZ233" s="219"/>
      <c r="CA233" s="219"/>
      <c r="CB233" s="494" t="s">
        <v>159</v>
      </c>
      <c r="CC233" s="494"/>
      <c r="CD233" s="494"/>
      <c r="CE233" s="494"/>
      <c r="CF233" s="494"/>
      <c r="CG233" s="494"/>
      <c r="CH233" s="494"/>
      <c r="CI233" s="494"/>
      <c r="CJ233" s="494"/>
      <c r="CK233" s="494"/>
      <c r="CL233" s="494"/>
      <c r="CM233" s="211"/>
      <c r="CN233" s="211"/>
      <c r="CO233" s="211"/>
      <c r="CP233" s="211"/>
      <c r="CQ233" s="211"/>
      <c r="CR233" s="211"/>
      <c r="CS233" s="211"/>
      <c r="CT233" s="211"/>
      <c r="CU233" s="211"/>
      <c r="CV233" s="211"/>
      <c r="CW233" s="211"/>
      <c r="CX233" s="211"/>
      <c r="CY233" s="211"/>
      <c r="CZ233" s="211"/>
    </row>
    <row r="234" spans="25:104" ht="15.75"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4"/>
      <c r="BF234" s="214"/>
      <c r="BG234" s="214"/>
      <c r="BH234" s="214"/>
      <c r="BI234" s="214"/>
      <c r="BJ234" s="214"/>
      <c r="BK234" s="214"/>
      <c r="BL234" s="214"/>
      <c r="BM234" s="214"/>
      <c r="BN234" s="214"/>
      <c r="BO234" s="214"/>
      <c r="BP234" s="214"/>
      <c r="BQ234" s="211"/>
      <c r="BR234" s="214"/>
      <c r="BS234" s="211"/>
      <c r="BT234" s="211"/>
      <c r="BU234" s="211"/>
      <c r="BV234" s="211"/>
      <c r="BW234" s="211"/>
      <c r="BX234" s="211"/>
      <c r="BY234" s="211"/>
      <c r="BZ234" s="211"/>
      <c r="CA234" s="211"/>
      <c r="CB234" s="211"/>
      <c r="CC234" s="537" t="s">
        <v>160</v>
      </c>
      <c r="CD234" s="537"/>
      <c r="CE234" s="537"/>
      <c r="CF234" s="537"/>
      <c r="CG234" s="537"/>
      <c r="CH234" s="537"/>
      <c r="CI234" s="537"/>
      <c r="CJ234" s="537"/>
      <c r="CK234" s="537"/>
      <c r="CL234" s="537"/>
      <c r="CM234" s="211"/>
      <c r="CN234" s="211"/>
      <c r="CO234" s="211"/>
      <c r="CP234" s="211"/>
      <c r="CQ234" s="211"/>
      <c r="CR234" s="211"/>
      <c r="CS234" s="211"/>
      <c r="CT234" s="211"/>
      <c r="CU234" s="211"/>
      <c r="CV234" s="211"/>
      <c r="CW234" s="211"/>
      <c r="CX234" s="211"/>
      <c r="CY234" s="211"/>
      <c r="CZ234" s="211"/>
    </row>
    <row r="235" spans="25:104" ht="15.75"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4"/>
      <c r="BF235" s="214"/>
      <c r="BG235" s="214"/>
      <c r="BH235" s="214"/>
      <c r="BI235" s="214"/>
      <c r="BJ235" s="214"/>
      <c r="BK235" s="214"/>
      <c r="BL235" s="214"/>
      <c r="BM235" s="214"/>
      <c r="BN235" s="214"/>
      <c r="BO235" s="214"/>
      <c r="BP235" s="214"/>
      <c r="BQ235" s="211"/>
      <c r="BR235" s="214"/>
      <c r="BS235" s="211"/>
      <c r="BT235" s="211"/>
      <c r="BU235" s="211"/>
      <c r="BV235" s="211"/>
      <c r="BW235" s="211"/>
      <c r="BX235" s="211"/>
      <c r="BY235" s="211"/>
      <c r="BZ235" s="211"/>
      <c r="CA235" s="211"/>
      <c r="CB235" s="211"/>
      <c r="CC235" s="211"/>
      <c r="CD235" s="494" t="s">
        <v>161</v>
      </c>
      <c r="CE235" s="494"/>
      <c r="CF235" s="494"/>
      <c r="CG235" s="494"/>
      <c r="CH235" s="494"/>
      <c r="CI235" s="494"/>
      <c r="CJ235" s="494"/>
      <c r="CK235" s="494"/>
      <c r="CL235" s="494"/>
      <c r="CM235" s="494"/>
      <c r="CN235" s="211"/>
      <c r="CO235" s="211"/>
      <c r="CP235" s="211"/>
      <c r="CQ235" s="211"/>
      <c r="CR235" s="211"/>
      <c r="CS235" s="211"/>
      <c r="CT235" s="211"/>
      <c r="CU235" s="211"/>
      <c r="CV235" s="211"/>
      <c r="CW235" s="211"/>
      <c r="CX235" s="211"/>
      <c r="CY235" s="211"/>
      <c r="CZ235" s="211"/>
    </row>
    <row r="236" spans="25:104" ht="15.75"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/>
      <c r="BB236" s="211"/>
      <c r="BC236" s="211"/>
      <c r="BD236" s="211"/>
      <c r="BE236" s="214"/>
      <c r="BF236" s="214"/>
      <c r="BG236" s="214"/>
      <c r="BH236" s="214"/>
      <c r="BI236" s="214"/>
      <c r="BJ236" s="214"/>
      <c r="BK236" s="214"/>
      <c r="BL236" s="214"/>
      <c r="BM236" s="214"/>
      <c r="BN236" s="214"/>
      <c r="BO236" s="214"/>
      <c r="BP236" s="214"/>
      <c r="BQ236" s="211"/>
      <c r="BR236" s="214"/>
      <c r="BS236" s="211"/>
      <c r="BT236" s="211"/>
      <c r="BU236" s="211"/>
      <c r="BV236" s="211"/>
      <c r="BW236" s="211"/>
      <c r="BX236" s="211"/>
      <c r="BY236" s="211"/>
      <c r="BZ236" s="211"/>
      <c r="CA236" s="211"/>
      <c r="CB236" s="211"/>
      <c r="CC236" s="211"/>
      <c r="CD236" s="211"/>
      <c r="CE236" s="537"/>
      <c r="CF236" s="537"/>
      <c r="CG236" s="537"/>
      <c r="CH236" s="537"/>
      <c r="CI236" s="537"/>
      <c r="CJ236" s="537"/>
      <c r="CK236" s="537"/>
      <c r="CL236" s="537"/>
      <c r="CM236" s="537"/>
      <c r="CN236" s="537"/>
      <c r="CO236" s="537"/>
      <c r="CP236" s="537"/>
      <c r="CQ236" s="537"/>
      <c r="CR236" s="537"/>
      <c r="CS236" s="537"/>
      <c r="CT236" s="537"/>
      <c r="CU236" s="537"/>
      <c r="CV236" s="537"/>
      <c r="CW236" s="216"/>
      <c r="CX236" s="216"/>
      <c r="CY236" s="216"/>
      <c r="CZ236" s="211"/>
    </row>
    <row r="237" spans="25:104" ht="15.75"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4"/>
      <c r="BF237" s="214"/>
      <c r="BG237" s="214"/>
      <c r="BH237" s="214"/>
      <c r="BI237" s="214"/>
      <c r="BJ237" s="214"/>
      <c r="BK237" s="214"/>
      <c r="BL237" s="214"/>
      <c r="BM237" s="214"/>
      <c r="BN237" s="214"/>
      <c r="BO237" s="214"/>
      <c r="BP237" s="214"/>
      <c r="BQ237" s="211"/>
      <c r="BR237" s="214"/>
      <c r="BS237" s="211"/>
      <c r="BT237" s="211"/>
      <c r="BU237" s="211"/>
      <c r="BV237" s="211"/>
      <c r="BW237" s="211"/>
      <c r="BX237" s="211"/>
      <c r="BY237" s="211"/>
      <c r="BZ237" s="211"/>
      <c r="CA237" s="211"/>
      <c r="CB237" s="211"/>
      <c r="CC237" s="211"/>
      <c r="CD237" s="211"/>
      <c r="CE237" s="211"/>
      <c r="CF237" s="494"/>
      <c r="CG237" s="494"/>
      <c r="CH237" s="494"/>
      <c r="CI237" s="494"/>
      <c r="CJ237" s="494"/>
      <c r="CK237" s="494"/>
      <c r="CL237" s="494"/>
      <c r="CM237" s="494"/>
      <c r="CN237" s="494"/>
      <c r="CO237" s="494"/>
      <c r="CP237" s="494"/>
      <c r="CQ237" s="494"/>
      <c r="CR237" s="494"/>
      <c r="CS237" s="494"/>
      <c r="CT237" s="494"/>
      <c r="CU237" s="494"/>
      <c r="CV237" s="494"/>
      <c r="CW237" s="494"/>
      <c r="CX237" s="211"/>
      <c r="CY237" s="211"/>
      <c r="CZ237" s="211"/>
    </row>
    <row r="238" spans="25:104" ht="15.75"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  <c r="BE238" s="214"/>
      <c r="BF238" s="214"/>
      <c r="BG238" s="214"/>
      <c r="BH238" s="214"/>
      <c r="BI238" s="214"/>
      <c r="BJ238" s="214"/>
      <c r="BK238" s="214"/>
      <c r="BL238" s="214"/>
      <c r="BM238" s="214"/>
      <c r="BN238" s="214"/>
      <c r="BO238" s="214"/>
      <c r="BP238" s="214"/>
      <c r="BQ238" s="211"/>
      <c r="BR238" s="214"/>
      <c r="BS238" s="211"/>
      <c r="BT238" s="211"/>
      <c r="BU238" s="211"/>
      <c r="BV238" s="211"/>
      <c r="BW238" s="211"/>
      <c r="BX238" s="211"/>
      <c r="BY238" s="211"/>
      <c r="BZ238" s="211"/>
      <c r="CA238" s="211"/>
      <c r="CB238" s="211"/>
      <c r="CC238" s="211"/>
      <c r="CD238" s="211"/>
      <c r="CE238" s="211"/>
      <c r="CF238" s="211"/>
      <c r="CG238" s="537"/>
      <c r="CH238" s="537"/>
      <c r="CI238" s="537"/>
      <c r="CJ238" s="537"/>
      <c r="CK238" s="537"/>
      <c r="CL238" s="537"/>
      <c r="CM238" s="537"/>
      <c r="CN238" s="537"/>
      <c r="CO238" s="537"/>
      <c r="CP238" s="537"/>
      <c r="CQ238" s="537"/>
      <c r="CR238" s="537"/>
      <c r="CS238" s="537"/>
      <c r="CT238" s="537"/>
      <c r="CU238" s="537"/>
      <c r="CV238" s="537"/>
      <c r="CW238" s="537"/>
      <c r="CX238" s="537"/>
      <c r="CY238" s="211"/>
      <c r="CZ238" s="211"/>
    </row>
    <row r="239" spans="25:104" ht="15.75"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  <c r="BE239" s="211"/>
      <c r="BF239" s="211"/>
      <c r="BG239" s="211"/>
      <c r="BH239" s="211"/>
      <c r="BI239" s="211"/>
      <c r="BJ239" s="211"/>
      <c r="BK239" s="211"/>
      <c r="BL239" s="211"/>
      <c r="BM239" s="211"/>
      <c r="BN239" s="211"/>
      <c r="BO239" s="211"/>
      <c r="BP239" s="211"/>
      <c r="BQ239" s="211"/>
      <c r="BR239" s="214"/>
      <c r="BS239" s="211"/>
      <c r="BT239" s="211"/>
      <c r="BU239" s="211"/>
      <c r="BV239" s="211"/>
      <c r="BW239" s="211"/>
      <c r="BX239" s="211"/>
      <c r="BY239" s="211"/>
      <c r="BZ239" s="211"/>
      <c r="CA239" s="211"/>
      <c r="CB239" s="211"/>
      <c r="CC239" s="211"/>
      <c r="CD239" s="211"/>
      <c r="CE239" s="211"/>
      <c r="CF239" s="211"/>
      <c r="CG239" s="211"/>
      <c r="CH239" s="211"/>
      <c r="CI239" s="211"/>
      <c r="CJ239" s="211"/>
      <c r="CK239" s="211"/>
      <c r="CL239" s="211"/>
      <c r="CM239" s="211"/>
      <c r="CN239" s="211"/>
      <c r="CO239" s="211"/>
      <c r="CP239" s="211"/>
      <c r="CQ239" s="211"/>
      <c r="CR239" s="211"/>
      <c r="CS239" s="211"/>
      <c r="CT239" s="211"/>
      <c r="CU239" s="211"/>
      <c r="CV239" s="211"/>
      <c r="CW239" s="211"/>
      <c r="CX239" s="211"/>
      <c r="CY239" s="211"/>
      <c r="CZ239" s="211"/>
    </row>
    <row r="240" spans="25:104" ht="15.75"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  <c r="BI240" s="211"/>
      <c r="BJ240" s="211"/>
      <c r="BK240" s="211"/>
      <c r="BL240" s="211"/>
      <c r="BM240" s="211"/>
      <c r="BN240" s="211"/>
      <c r="BO240" s="211"/>
      <c r="BP240" s="211"/>
      <c r="BQ240" s="211"/>
      <c r="BR240" s="214"/>
      <c r="BS240" s="211"/>
      <c r="BT240" s="211"/>
      <c r="BU240" s="211"/>
      <c r="BV240" s="211"/>
      <c r="BW240" s="211"/>
      <c r="BX240" s="211"/>
      <c r="BY240" s="211"/>
      <c r="BZ240" s="211"/>
      <c r="CA240" s="211"/>
      <c r="CB240" s="211"/>
      <c r="CC240" s="211"/>
      <c r="CD240" s="211"/>
      <c r="CE240" s="211"/>
      <c r="CF240" s="211"/>
      <c r="CG240" s="211"/>
      <c r="CH240" s="211"/>
      <c r="CI240" s="211"/>
      <c r="CJ240" s="211"/>
      <c r="CK240" s="211"/>
      <c r="CL240" s="211"/>
      <c r="CM240" s="211"/>
      <c r="CN240" s="211"/>
      <c r="CO240" s="211"/>
      <c r="CP240" s="211"/>
      <c r="CQ240" s="211"/>
      <c r="CR240" s="211"/>
      <c r="CS240" s="211"/>
      <c r="CT240" s="211"/>
      <c r="CU240" s="211"/>
      <c r="CV240" s="211"/>
      <c r="CW240" s="211"/>
      <c r="CX240" s="211"/>
      <c r="CY240" s="211"/>
      <c r="CZ240" s="211"/>
    </row>
    <row r="241" spans="25:104" ht="15"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  <c r="BI241" s="211"/>
      <c r="BJ241" s="211"/>
      <c r="BK241" s="211"/>
      <c r="BL241" s="211"/>
      <c r="BM241" s="211"/>
      <c r="BN241" s="211"/>
      <c r="BO241" s="211"/>
      <c r="BP241" s="211"/>
      <c r="BQ241" s="211"/>
      <c r="BR241" s="211"/>
      <c r="BS241" s="211"/>
      <c r="BT241" s="211"/>
      <c r="BU241" s="211"/>
      <c r="BV241" s="211"/>
      <c r="BW241" s="211"/>
      <c r="BX241" s="211"/>
      <c r="BY241" s="211"/>
      <c r="BZ241" s="211"/>
      <c r="CA241" s="211"/>
      <c r="CB241" s="211"/>
      <c r="CC241" s="211"/>
      <c r="CD241" s="211"/>
      <c r="CE241" s="211"/>
      <c r="CF241" s="211"/>
      <c r="CG241" s="211"/>
      <c r="CH241" s="211"/>
      <c r="CI241" s="211"/>
      <c r="CJ241" s="211"/>
      <c r="CK241" s="211"/>
      <c r="CL241" s="211"/>
      <c r="CM241" s="211"/>
      <c r="CN241" s="211"/>
      <c r="CO241" s="211"/>
      <c r="CP241" s="211"/>
      <c r="CQ241" s="211"/>
      <c r="CR241" s="211"/>
      <c r="CS241" s="211"/>
      <c r="CT241" s="211"/>
      <c r="CU241" s="211"/>
      <c r="CV241" s="211"/>
      <c r="CW241" s="211"/>
      <c r="CX241" s="211"/>
      <c r="CY241" s="211"/>
      <c r="CZ241" s="211"/>
    </row>
    <row r="242" spans="25:104" ht="15"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  <c r="BI242" s="211"/>
      <c r="BJ242" s="211"/>
      <c r="BK242" s="211"/>
      <c r="BL242" s="211"/>
      <c r="BM242" s="211"/>
      <c r="BN242" s="211"/>
      <c r="BO242" s="211"/>
      <c r="BP242" s="211"/>
      <c r="BQ242" s="211"/>
      <c r="BR242" s="211"/>
      <c r="BS242" s="211"/>
      <c r="BT242" s="211"/>
      <c r="BU242" s="211"/>
      <c r="BV242" s="211"/>
      <c r="BW242" s="211"/>
      <c r="BX242" s="211"/>
      <c r="BY242" s="211"/>
      <c r="BZ242" s="211"/>
      <c r="CA242" s="211"/>
      <c r="CB242" s="211"/>
      <c r="CC242" s="211"/>
      <c r="CD242" s="211"/>
      <c r="CE242" s="211"/>
      <c r="CF242" s="211"/>
      <c r="CG242" s="211"/>
      <c r="CH242" s="211"/>
      <c r="CI242" s="211"/>
      <c r="CJ242" s="211"/>
      <c r="CK242" s="211"/>
      <c r="CL242" s="211"/>
      <c r="CM242" s="211"/>
      <c r="CN242" s="211"/>
      <c r="CO242" s="211"/>
      <c r="CP242" s="211"/>
      <c r="CQ242" s="211"/>
      <c r="CR242" s="211"/>
      <c r="CS242" s="211"/>
      <c r="CT242" s="211"/>
      <c r="CU242" s="211"/>
      <c r="CV242" s="211"/>
      <c r="CW242" s="211"/>
      <c r="CX242" s="211"/>
      <c r="CY242" s="211"/>
      <c r="CZ242" s="211"/>
    </row>
    <row r="243" spans="25:104" ht="15"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  <c r="BI243" s="211"/>
      <c r="BJ243" s="211"/>
      <c r="BK243" s="211"/>
      <c r="BL243" s="211"/>
      <c r="BM243" s="211"/>
      <c r="BN243" s="211"/>
      <c r="BO243" s="211"/>
      <c r="BP243" s="211"/>
      <c r="BQ243" s="211"/>
      <c r="BR243" s="211"/>
      <c r="BS243" s="211"/>
      <c r="BT243" s="211"/>
      <c r="BU243" s="211"/>
      <c r="BV243" s="211"/>
      <c r="BW243" s="211"/>
      <c r="BX243" s="211"/>
      <c r="BY243" s="211"/>
      <c r="BZ243" s="211"/>
      <c r="CA243" s="211"/>
      <c r="CB243" s="211"/>
      <c r="CC243" s="211"/>
      <c r="CD243" s="211"/>
      <c r="CE243" s="211"/>
      <c r="CF243" s="211"/>
      <c r="CG243" s="211"/>
      <c r="CH243" s="211"/>
      <c r="CI243" s="211"/>
      <c r="CJ243" s="211"/>
      <c r="CK243" s="211"/>
      <c r="CL243" s="211"/>
      <c r="CM243" s="211"/>
      <c r="CN243" s="211"/>
      <c r="CO243" s="211"/>
      <c r="CP243" s="211"/>
      <c r="CQ243" s="211"/>
      <c r="CR243" s="211"/>
      <c r="CS243" s="211"/>
      <c r="CT243" s="211"/>
      <c r="CU243" s="211"/>
      <c r="CV243" s="211"/>
      <c r="CW243" s="211"/>
      <c r="CX243" s="211"/>
      <c r="CY243" s="211"/>
      <c r="CZ243" s="211"/>
    </row>
    <row r="244" spans="25:104" ht="15.75"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  <c r="BI244" s="211"/>
      <c r="BJ244" s="211"/>
      <c r="BK244" s="211"/>
      <c r="BL244" s="211"/>
      <c r="BM244" s="211"/>
      <c r="BN244" s="211"/>
      <c r="BO244" s="211"/>
      <c r="BP244" s="211"/>
      <c r="BQ244" s="211"/>
      <c r="BR244" s="211"/>
      <c r="BS244" s="211"/>
      <c r="BT244" s="211"/>
      <c r="BU244" s="211"/>
      <c r="BV244" s="211"/>
      <c r="BW244" s="211"/>
      <c r="BX244" s="211"/>
      <c r="BY244" s="211"/>
      <c r="BZ244" s="214"/>
      <c r="CA244" s="211"/>
      <c r="CB244" s="211"/>
      <c r="CC244" s="211"/>
      <c r="CD244" s="211"/>
      <c r="CE244" s="211"/>
      <c r="CF244" s="211"/>
      <c r="CG244" s="211"/>
      <c r="CH244" s="211"/>
      <c r="CI244" s="211"/>
      <c r="CJ244" s="211"/>
      <c r="CK244" s="211"/>
      <c r="CL244" s="211"/>
      <c r="CM244" s="211"/>
      <c r="CN244" s="211"/>
      <c r="CO244" s="211"/>
      <c r="CP244" s="211"/>
      <c r="CQ244" s="211"/>
      <c r="CR244" s="211"/>
      <c r="CS244" s="211"/>
      <c r="CT244" s="211"/>
      <c r="CU244" s="211"/>
      <c r="CV244" s="211"/>
      <c r="CW244" s="211"/>
      <c r="CX244" s="211"/>
      <c r="CY244" s="211"/>
      <c r="CZ244" s="211"/>
    </row>
    <row r="245" spans="25:104" ht="15.75"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  <c r="BI245" s="211"/>
      <c r="BJ245" s="211"/>
      <c r="BK245" s="211"/>
      <c r="BL245" s="211"/>
      <c r="BM245" s="211"/>
      <c r="BN245" s="211"/>
      <c r="BO245" s="211"/>
      <c r="BP245" s="211"/>
      <c r="BQ245" s="211"/>
      <c r="BR245" s="211"/>
      <c r="BS245" s="211"/>
      <c r="BT245" s="211"/>
      <c r="BU245" s="211"/>
      <c r="BV245" s="211"/>
      <c r="BW245" s="211"/>
      <c r="BX245" s="211"/>
      <c r="BY245" s="211"/>
      <c r="BZ245" s="214"/>
      <c r="CA245" s="211"/>
      <c r="CB245" s="211"/>
      <c r="CC245" s="211"/>
      <c r="CD245" s="211"/>
      <c r="CE245" s="211"/>
      <c r="CF245" s="211"/>
      <c r="CG245" s="211"/>
      <c r="CH245" s="211"/>
      <c r="CI245" s="211"/>
      <c r="CJ245" s="211"/>
      <c r="CK245" s="211"/>
      <c r="CL245" s="211"/>
      <c r="CM245" s="211"/>
      <c r="CN245" s="211"/>
      <c r="CO245" s="211"/>
      <c r="CP245" s="211"/>
      <c r="CQ245" s="211"/>
      <c r="CR245" s="211"/>
      <c r="CS245" s="211"/>
      <c r="CT245" s="211"/>
      <c r="CU245" s="211"/>
      <c r="CV245" s="211"/>
      <c r="CW245" s="211"/>
      <c r="CX245" s="211"/>
      <c r="CY245" s="211"/>
      <c r="CZ245" s="211"/>
    </row>
    <row r="246" spans="25:104" ht="15.75"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  <c r="BI246" s="211"/>
      <c r="BJ246" s="211"/>
      <c r="BK246" s="211"/>
      <c r="BL246" s="211"/>
      <c r="BM246" s="211"/>
      <c r="BN246" s="211"/>
      <c r="BO246" s="211"/>
      <c r="BP246" s="211"/>
      <c r="BQ246" s="211"/>
      <c r="BR246" s="211"/>
      <c r="BS246" s="211"/>
      <c r="BT246" s="211"/>
      <c r="BU246" s="211"/>
      <c r="BV246" s="211"/>
      <c r="BW246" s="211"/>
      <c r="BX246" s="211"/>
      <c r="BY246" s="211"/>
      <c r="BZ246" s="214"/>
      <c r="CA246" s="211"/>
      <c r="CB246" s="211"/>
      <c r="CC246" s="211"/>
      <c r="CD246" s="211"/>
      <c r="CE246" s="211"/>
      <c r="CF246" s="211"/>
      <c r="CG246" s="211"/>
      <c r="CH246" s="211"/>
      <c r="CI246" s="211"/>
      <c r="CJ246" s="211"/>
      <c r="CK246" s="211"/>
      <c r="CL246" s="211"/>
      <c r="CM246" s="211"/>
      <c r="CN246" s="211"/>
      <c r="CO246" s="211"/>
      <c r="CP246" s="211"/>
      <c r="CQ246" s="211"/>
      <c r="CR246" s="211"/>
      <c r="CS246" s="211"/>
      <c r="CT246" s="211"/>
      <c r="CU246" s="211"/>
      <c r="CV246" s="211"/>
      <c r="CW246" s="211"/>
      <c r="CX246" s="211"/>
      <c r="CY246" s="211"/>
      <c r="CZ246" s="211"/>
    </row>
    <row r="247" spans="25:104" ht="15.75"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  <c r="BI247" s="211"/>
      <c r="BJ247" s="211"/>
      <c r="BK247" s="211"/>
      <c r="BL247" s="211"/>
      <c r="BM247" s="211"/>
      <c r="BN247" s="211"/>
      <c r="BO247" s="211"/>
      <c r="BP247" s="211"/>
      <c r="BQ247" s="211"/>
      <c r="BR247" s="211"/>
      <c r="BS247" s="211"/>
      <c r="BT247" s="211"/>
      <c r="BU247" s="211"/>
      <c r="BV247" s="211"/>
      <c r="BW247" s="211"/>
      <c r="BX247" s="211"/>
      <c r="BY247" s="211"/>
      <c r="BZ247" s="214"/>
      <c r="CA247" s="211"/>
      <c r="CB247" s="211"/>
      <c r="CC247" s="211"/>
      <c r="CD247" s="211"/>
      <c r="CE247" s="211"/>
      <c r="CF247" s="211"/>
      <c r="CG247" s="211"/>
      <c r="CH247" s="211"/>
      <c r="CI247" s="211"/>
      <c r="CJ247" s="211"/>
      <c r="CK247" s="211"/>
      <c r="CL247" s="211"/>
      <c r="CM247" s="211"/>
      <c r="CN247" s="211"/>
      <c r="CO247" s="211"/>
      <c r="CP247" s="211"/>
      <c r="CQ247" s="211"/>
      <c r="CR247" s="211"/>
      <c r="CS247" s="211"/>
      <c r="CT247" s="211"/>
      <c r="CU247" s="211"/>
      <c r="CV247" s="211"/>
      <c r="CW247" s="211"/>
      <c r="CX247" s="211"/>
      <c r="CY247" s="211"/>
      <c r="CZ247" s="211"/>
    </row>
    <row r="248" spans="25:104" ht="15.75"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  <c r="BL248" s="211"/>
      <c r="BM248" s="211"/>
      <c r="BN248" s="211"/>
      <c r="BO248" s="211"/>
      <c r="BP248" s="211"/>
      <c r="BQ248" s="211"/>
      <c r="BR248" s="211"/>
      <c r="BS248" s="211"/>
      <c r="BT248" s="211"/>
      <c r="BU248" s="211"/>
      <c r="BV248" s="211"/>
      <c r="BW248" s="211"/>
      <c r="BX248" s="211"/>
      <c r="BY248" s="211"/>
      <c r="BZ248" s="214"/>
      <c r="CA248" s="211"/>
      <c r="CB248" s="211"/>
      <c r="CC248" s="211"/>
      <c r="CD248" s="211"/>
      <c r="CE248" s="211"/>
      <c r="CF248" s="211"/>
      <c r="CG248" s="211"/>
      <c r="CH248" s="211"/>
      <c r="CI248" s="211"/>
      <c r="CJ248" s="211"/>
      <c r="CK248" s="211"/>
      <c r="CL248" s="211"/>
      <c r="CM248" s="211"/>
      <c r="CN248" s="211"/>
      <c r="CO248" s="211"/>
      <c r="CP248" s="211"/>
      <c r="CQ248" s="211"/>
      <c r="CR248" s="211"/>
      <c r="CS248" s="211"/>
      <c r="CT248" s="211"/>
      <c r="CU248" s="211"/>
      <c r="CV248" s="211"/>
      <c r="CW248" s="211"/>
      <c r="CX248" s="211"/>
      <c r="CY248" s="211"/>
      <c r="CZ248" s="211"/>
    </row>
    <row r="249" spans="25:104" ht="15.75"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1"/>
      <c r="BM249" s="211"/>
      <c r="BN249" s="211"/>
      <c r="BO249" s="211"/>
      <c r="BP249" s="211"/>
      <c r="BQ249" s="211"/>
      <c r="BR249" s="211"/>
      <c r="BS249" s="211"/>
      <c r="BT249" s="211"/>
      <c r="BU249" s="211"/>
      <c r="BV249" s="211"/>
      <c r="BW249" s="211"/>
      <c r="BX249" s="211"/>
      <c r="BY249" s="211"/>
      <c r="BZ249" s="214"/>
      <c r="CA249" s="211"/>
      <c r="CB249" s="211"/>
      <c r="CC249" s="211"/>
      <c r="CD249" s="211"/>
      <c r="CE249" s="211"/>
      <c r="CF249" s="211"/>
      <c r="CG249" s="211"/>
      <c r="CH249" s="211"/>
      <c r="CI249" s="211"/>
      <c r="CJ249" s="211"/>
      <c r="CK249" s="211"/>
      <c r="CL249" s="211"/>
      <c r="CM249" s="211"/>
      <c r="CN249" s="211"/>
      <c r="CO249" s="211"/>
      <c r="CP249" s="211"/>
      <c r="CQ249" s="211"/>
      <c r="CR249" s="211"/>
      <c r="CS249" s="211"/>
      <c r="CT249" s="211"/>
      <c r="CU249" s="211"/>
      <c r="CV249" s="211"/>
      <c r="CW249" s="211"/>
      <c r="CX249" s="211"/>
      <c r="CY249" s="211"/>
      <c r="CZ249" s="211"/>
    </row>
    <row r="250" spans="25:104" ht="15.75"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  <c r="BI250" s="211"/>
      <c r="BJ250" s="211"/>
      <c r="BK250" s="211"/>
      <c r="BL250" s="211"/>
      <c r="BM250" s="211"/>
      <c r="BN250" s="211"/>
      <c r="BO250" s="211"/>
      <c r="BP250" s="211"/>
      <c r="BQ250" s="211"/>
      <c r="BR250" s="211"/>
      <c r="BS250" s="211"/>
      <c r="BT250" s="211"/>
      <c r="BU250" s="211"/>
      <c r="BV250" s="211"/>
      <c r="BW250" s="211"/>
      <c r="BX250" s="211"/>
      <c r="BY250" s="211"/>
      <c r="BZ250" s="214"/>
      <c r="CA250" s="211"/>
      <c r="CB250" s="211"/>
      <c r="CC250" s="211"/>
      <c r="CD250" s="211"/>
      <c r="CE250" s="211"/>
      <c r="CF250" s="211"/>
      <c r="CG250" s="211"/>
      <c r="CH250" s="211"/>
      <c r="CI250" s="211"/>
      <c r="CJ250" s="211"/>
      <c r="CK250" s="211"/>
      <c r="CL250" s="211"/>
      <c r="CM250" s="211"/>
      <c r="CN250" s="211"/>
      <c r="CO250" s="211"/>
      <c r="CP250" s="211"/>
      <c r="CQ250" s="211"/>
      <c r="CR250" s="211"/>
      <c r="CS250" s="211"/>
      <c r="CT250" s="211"/>
      <c r="CU250" s="211"/>
      <c r="CV250" s="211"/>
      <c r="CW250" s="211"/>
      <c r="CX250" s="211"/>
      <c r="CY250" s="211"/>
      <c r="CZ250" s="211"/>
    </row>
    <row r="251" spans="25:104" ht="15"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  <c r="BI251" s="211"/>
      <c r="BJ251" s="211"/>
      <c r="BK251" s="211"/>
      <c r="BL251" s="211"/>
      <c r="BM251" s="211"/>
      <c r="BN251" s="211"/>
      <c r="BO251" s="211"/>
      <c r="BP251" s="211"/>
      <c r="BQ251" s="211"/>
      <c r="BR251" s="211"/>
      <c r="BS251" s="211"/>
      <c r="BT251" s="211"/>
      <c r="BU251" s="211"/>
      <c r="BV251" s="211"/>
      <c r="BW251" s="211"/>
      <c r="BX251" s="211"/>
      <c r="BY251" s="211"/>
      <c r="BZ251" s="211"/>
      <c r="CA251" s="211"/>
      <c r="CB251" s="211"/>
      <c r="CC251" s="211"/>
      <c r="CD251" s="211"/>
      <c r="CE251" s="211"/>
      <c r="CF251" s="211"/>
      <c r="CG251" s="211"/>
      <c r="CH251" s="211"/>
      <c r="CI251" s="211"/>
      <c r="CJ251" s="211"/>
      <c r="CK251" s="211"/>
      <c r="CL251" s="211"/>
      <c r="CM251" s="211"/>
      <c r="CN251" s="211"/>
      <c r="CO251" s="211"/>
      <c r="CP251" s="211"/>
      <c r="CQ251" s="211"/>
      <c r="CR251" s="211"/>
      <c r="CS251" s="211"/>
      <c r="CT251" s="211"/>
      <c r="CU251" s="211"/>
      <c r="CV251" s="211"/>
      <c r="CW251" s="211"/>
      <c r="CX251" s="211"/>
      <c r="CY251" s="211"/>
      <c r="CZ251" s="211"/>
    </row>
    <row r="252" spans="25:104" ht="15"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  <c r="BI252" s="211"/>
      <c r="BJ252" s="211"/>
      <c r="BK252" s="211"/>
      <c r="BL252" s="211"/>
      <c r="BM252" s="211"/>
      <c r="BN252" s="211"/>
      <c r="BO252" s="211"/>
      <c r="BP252" s="211"/>
      <c r="BQ252" s="211"/>
      <c r="BR252" s="211"/>
      <c r="BS252" s="211"/>
      <c r="BT252" s="211"/>
      <c r="BU252" s="211"/>
      <c r="BV252" s="211"/>
      <c r="BW252" s="211"/>
      <c r="BX252" s="211"/>
      <c r="BY252" s="211"/>
      <c r="BZ252" s="211"/>
      <c r="CA252" s="211"/>
      <c r="CB252" s="211"/>
      <c r="CC252" s="211"/>
      <c r="CD252" s="211"/>
      <c r="CE252" s="211"/>
      <c r="CF252" s="211"/>
      <c r="CG252" s="211"/>
      <c r="CH252" s="211"/>
      <c r="CI252" s="211"/>
      <c r="CJ252" s="211"/>
      <c r="CK252" s="211"/>
      <c r="CL252" s="211"/>
      <c r="CM252" s="211"/>
      <c r="CN252" s="211"/>
      <c r="CO252" s="211"/>
      <c r="CP252" s="211"/>
      <c r="CQ252" s="211"/>
      <c r="CR252" s="211"/>
      <c r="CS252" s="211"/>
      <c r="CT252" s="211"/>
      <c r="CU252" s="211"/>
      <c r="CV252" s="211"/>
      <c r="CW252" s="211"/>
      <c r="CX252" s="211"/>
      <c r="CY252" s="211"/>
      <c r="CZ252" s="211"/>
    </row>
    <row r="253" spans="25:104" ht="15"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  <c r="BI253" s="211"/>
      <c r="BJ253" s="211"/>
      <c r="BK253" s="211"/>
      <c r="BL253" s="211"/>
      <c r="BM253" s="211"/>
      <c r="BN253" s="211"/>
      <c r="BO253" s="211"/>
      <c r="BP253" s="211"/>
      <c r="BQ253" s="211"/>
      <c r="BR253" s="211"/>
      <c r="BS253" s="211"/>
      <c r="BT253" s="211"/>
      <c r="BU253" s="211"/>
      <c r="BV253" s="211"/>
      <c r="BW253" s="211"/>
      <c r="BX253" s="211"/>
      <c r="BY253" s="211"/>
      <c r="BZ253" s="211"/>
      <c r="CA253" s="211"/>
      <c r="CB253" s="211"/>
      <c r="CC253" s="211"/>
      <c r="CD253" s="211"/>
      <c r="CE253" s="211"/>
      <c r="CF253" s="211"/>
      <c r="CG253" s="211"/>
      <c r="CH253" s="211"/>
      <c r="CI253" s="211"/>
      <c r="CJ253" s="211"/>
      <c r="CK253" s="211"/>
      <c r="CL253" s="211"/>
      <c r="CM253" s="211"/>
      <c r="CN253" s="211"/>
      <c r="CO253" s="211"/>
      <c r="CP253" s="211"/>
      <c r="CQ253" s="211"/>
      <c r="CR253" s="211"/>
      <c r="CS253" s="211"/>
      <c r="CT253" s="211"/>
      <c r="CU253" s="211"/>
      <c r="CV253" s="211"/>
      <c r="CW253" s="211"/>
      <c r="CX253" s="211"/>
      <c r="CY253" s="211"/>
      <c r="CZ253" s="211"/>
    </row>
  </sheetData>
  <mergeCells count="82">
    <mergeCell ref="F1:F2"/>
    <mergeCell ref="X1:X2"/>
    <mergeCell ref="K1:N1"/>
    <mergeCell ref="S1:U1"/>
    <mergeCell ref="O1:P1"/>
    <mergeCell ref="Q1:R1"/>
    <mergeCell ref="V1:V2"/>
    <mergeCell ref="W1:W2"/>
    <mergeCell ref="I1:J1"/>
    <mergeCell ref="G1:H1"/>
    <mergeCell ref="A174:E174"/>
    <mergeCell ref="E1:E2"/>
    <mergeCell ref="C1:C2"/>
    <mergeCell ref="A1:A2"/>
    <mergeCell ref="B1:B2"/>
    <mergeCell ref="D1:D2"/>
    <mergeCell ref="Y178:AI178"/>
    <mergeCell ref="Z179:AD179"/>
    <mergeCell ref="AA180:AL180"/>
    <mergeCell ref="AB181:AM181"/>
    <mergeCell ref="AC182:AJ182"/>
    <mergeCell ref="AD183:AK183"/>
    <mergeCell ref="AE184:AJ184"/>
    <mergeCell ref="AF185:AK185"/>
    <mergeCell ref="AG186:AM186"/>
    <mergeCell ref="AI188:AO188"/>
    <mergeCell ref="AJ189:AU189"/>
    <mergeCell ref="AK190:AT190"/>
    <mergeCell ref="AL191:AQ191"/>
    <mergeCell ref="AM192:AU192"/>
    <mergeCell ref="AN193:AV193"/>
    <mergeCell ref="AO194:AZ194"/>
    <mergeCell ref="AP195:AW195"/>
    <mergeCell ref="AQ196:AV196"/>
    <mergeCell ref="AR197:AV197"/>
    <mergeCell ref="AS198:AX198"/>
    <mergeCell ref="AT199:BA199"/>
    <mergeCell ref="AU200:AZ200"/>
    <mergeCell ref="AV201:BB201"/>
    <mergeCell ref="AW202:BB202"/>
    <mergeCell ref="AX203:BE203"/>
    <mergeCell ref="AY204:BF204"/>
    <mergeCell ref="AZ205:BG205"/>
    <mergeCell ref="BA206:BJ206"/>
    <mergeCell ref="BB207:BL207"/>
    <mergeCell ref="BC208:BK208"/>
    <mergeCell ref="BD209:BM209"/>
    <mergeCell ref="BE210:BM210"/>
    <mergeCell ref="BG212:BY212"/>
    <mergeCell ref="BH213:BR213"/>
    <mergeCell ref="BI214:BZ214"/>
    <mergeCell ref="BP221:BX221"/>
    <mergeCell ref="BQ222:BY222"/>
    <mergeCell ref="BR223:BZ223"/>
    <mergeCell ref="BS224:CJ224"/>
    <mergeCell ref="BJ215:BZ215"/>
    <mergeCell ref="BK216:BU216"/>
    <mergeCell ref="BL217:BZ217"/>
    <mergeCell ref="BM218:BX218"/>
    <mergeCell ref="BN219:BX219"/>
    <mergeCell ref="CD235:CM235"/>
    <mergeCell ref="CE236:CV236"/>
    <mergeCell ref="CF237:CW237"/>
    <mergeCell ref="CG238:CX238"/>
    <mergeCell ref="Y1:AC2"/>
    <mergeCell ref="BY230:CH230"/>
    <mergeCell ref="BZ231:CJ231"/>
    <mergeCell ref="CA232:CJ232"/>
    <mergeCell ref="CB233:CL233"/>
    <mergeCell ref="CC234:CL234"/>
    <mergeCell ref="BT225:CB225"/>
    <mergeCell ref="BU226:CC226"/>
    <mergeCell ref="BV227:CD227"/>
    <mergeCell ref="BW228:CD228"/>
    <mergeCell ref="BX229:CI229"/>
    <mergeCell ref="BO220:BZ220"/>
    <mergeCell ref="AN1:AW2"/>
    <mergeCell ref="AD1:AM2"/>
    <mergeCell ref="CB1:CI2"/>
    <mergeCell ref="BR1:CA2"/>
    <mergeCell ref="BH1:BQ2"/>
    <mergeCell ref="AX1:B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workbookViewId="0">
      <pane ySplit="2" topLeftCell="A167" activePane="bottomLeft" state="frozen"/>
      <selection pane="bottomLeft" activeCell="M198" sqref="M198"/>
    </sheetView>
  </sheetViews>
  <sheetFormatPr defaultRowHeight="11.25"/>
  <cols>
    <col min="1" max="1" width="11.5703125" style="8" bestFit="1" customWidth="1"/>
    <col min="2" max="2" width="50.28515625" style="133" customWidth="1"/>
    <col min="3" max="3" width="16.140625" style="2" bestFit="1" customWidth="1"/>
    <col min="4" max="4" width="10.85546875" style="8" bestFit="1" customWidth="1"/>
    <col min="5" max="5" width="10.85546875" style="2" bestFit="1" customWidth="1"/>
    <col min="6" max="6" width="11.5703125" style="2" bestFit="1" customWidth="1"/>
    <col min="7" max="7" width="11.5703125" style="8" bestFit="1" customWidth="1"/>
    <col min="8" max="8" width="15.140625" style="2" customWidth="1"/>
    <col min="9" max="9" width="7" style="117" customWidth="1"/>
    <col min="10" max="14" width="8" style="117" customWidth="1"/>
    <col min="15" max="15" width="18.7109375" style="117" customWidth="1"/>
    <col min="16" max="16" width="8" style="117" customWidth="1"/>
    <col min="17" max="227" width="9.140625" style="3"/>
    <col min="228" max="228" width="9" style="3" bestFit="1" customWidth="1"/>
    <col min="229" max="229" width="9.85546875" style="3" bestFit="1" customWidth="1"/>
    <col min="230" max="230" width="9.140625" style="3" bestFit="1" customWidth="1"/>
    <col min="231" max="231" width="16" style="3" bestFit="1" customWidth="1"/>
    <col min="232" max="232" width="9" style="3" bestFit="1" customWidth="1"/>
    <col min="233" max="233" width="7.85546875" style="3" bestFit="1" customWidth="1"/>
    <col min="234" max="234" width="11.7109375" style="3" bestFit="1" customWidth="1"/>
    <col min="235" max="235" width="14.28515625" style="3" customWidth="1"/>
    <col min="236" max="236" width="11.7109375" style="3" bestFit="1" customWidth="1"/>
    <col min="237" max="237" width="14.140625" style="3" bestFit="1" customWidth="1"/>
    <col min="238" max="238" width="16.7109375" style="3" customWidth="1"/>
    <col min="239" max="239" width="16.5703125" style="3" customWidth="1"/>
    <col min="240" max="241" width="7.85546875" style="3" bestFit="1" customWidth="1"/>
    <col min="242" max="242" width="8" style="3" bestFit="1" customWidth="1"/>
    <col min="243" max="244" width="7.85546875" style="3" bestFit="1" customWidth="1"/>
    <col min="245" max="245" width="9.7109375" style="3" customWidth="1"/>
    <col min="246" max="246" width="12.85546875" style="3" customWidth="1"/>
    <col min="247" max="483" width="9.140625" style="3"/>
    <col min="484" max="484" width="9" style="3" bestFit="1" customWidth="1"/>
    <col min="485" max="485" width="9.85546875" style="3" bestFit="1" customWidth="1"/>
    <col min="486" max="486" width="9.140625" style="3" bestFit="1" customWidth="1"/>
    <col min="487" max="487" width="16" style="3" bestFit="1" customWidth="1"/>
    <col min="488" max="488" width="9" style="3" bestFit="1" customWidth="1"/>
    <col min="489" max="489" width="7.85546875" style="3" bestFit="1" customWidth="1"/>
    <col min="490" max="490" width="11.7109375" style="3" bestFit="1" customWidth="1"/>
    <col min="491" max="491" width="14.28515625" style="3" customWidth="1"/>
    <col min="492" max="492" width="11.7109375" style="3" bestFit="1" customWidth="1"/>
    <col min="493" max="493" width="14.140625" style="3" bestFit="1" customWidth="1"/>
    <col min="494" max="494" width="16.7109375" style="3" customWidth="1"/>
    <col min="495" max="495" width="16.5703125" style="3" customWidth="1"/>
    <col min="496" max="497" width="7.85546875" style="3" bestFit="1" customWidth="1"/>
    <col min="498" max="498" width="8" style="3" bestFit="1" customWidth="1"/>
    <col min="499" max="500" width="7.85546875" style="3" bestFit="1" customWidth="1"/>
    <col min="501" max="501" width="9.7109375" style="3" customWidth="1"/>
    <col min="502" max="502" width="12.85546875" style="3" customWidth="1"/>
    <col min="503" max="739" width="9.140625" style="3"/>
    <col min="740" max="740" width="9" style="3" bestFit="1" customWidth="1"/>
    <col min="741" max="741" width="9.85546875" style="3" bestFit="1" customWidth="1"/>
    <col min="742" max="742" width="9.140625" style="3" bestFit="1" customWidth="1"/>
    <col min="743" max="743" width="16" style="3" bestFit="1" customWidth="1"/>
    <col min="744" max="744" width="9" style="3" bestFit="1" customWidth="1"/>
    <col min="745" max="745" width="7.85546875" style="3" bestFit="1" customWidth="1"/>
    <col min="746" max="746" width="11.7109375" style="3" bestFit="1" customWidth="1"/>
    <col min="747" max="747" width="14.28515625" style="3" customWidth="1"/>
    <col min="748" max="748" width="11.7109375" style="3" bestFit="1" customWidth="1"/>
    <col min="749" max="749" width="14.140625" style="3" bestFit="1" customWidth="1"/>
    <col min="750" max="750" width="16.7109375" style="3" customWidth="1"/>
    <col min="751" max="751" width="16.5703125" style="3" customWidth="1"/>
    <col min="752" max="753" width="7.85546875" style="3" bestFit="1" customWidth="1"/>
    <col min="754" max="754" width="8" style="3" bestFit="1" customWidth="1"/>
    <col min="755" max="756" width="7.85546875" style="3" bestFit="1" customWidth="1"/>
    <col min="757" max="757" width="9.7109375" style="3" customWidth="1"/>
    <col min="758" max="758" width="12.85546875" style="3" customWidth="1"/>
    <col min="759" max="995" width="9.140625" style="3"/>
    <col min="996" max="996" width="9" style="3" bestFit="1" customWidth="1"/>
    <col min="997" max="997" width="9.85546875" style="3" bestFit="1" customWidth="1"/>
    <col min="998" max="998" width="9.140625" style="3" bestFit="1" customWidth="1"/>
    <col min="999" max="999" width="16" style="3" bestFit="1" customWidth="1"/>
    <col min="1000" max="1000" width="9" style="3" bestFit="1" customWidth="1"/>
    <col min="1001" max="1001" width="7.85546875" style="3" bestFit="1" customWidth="1"/>
    <col min="1002" max="1002" width="11.7109375" style="3" bestFit="1" customWidth="1"/>
    <col min="1003" max="1003" width="14.28515625" style="3" customWidth="1"/>
    <col min="1004" max="1004" width="11.7109375" style="3" bestFit="1" customWidth="1"/>
    <col min="1005" max="1005" width="14.140625" style="3" bestFit="1" customWidth="1"/>
    <col min="1006" max="1006" width="16.7109375" style="3" customWidth="1"/>
    <col min="1007" max="1007" width="16.5703125" style="3" customWidth="1"/>
    <col min="1008" max="1009" width="7.85546875" style="3" bestFit="1" customWidth="1"/>
    <col min="1010" max="1010" width="8" style="3" bestFit="1" customWidth="1"/>
    <col min="1011" max="1012" width="7.85546875" style="3" bestFit="1" customWidth="1"/>
    <col min="1013" max="1013" width="9.7109375" style="3" customWidth="1"/>
    <col min="1014" max="1014" width="12.85546875" style="3" customWidth="1"/>
    <col min="1015" max="1251" width="9.140625" style="3"/>
    <col min="1252" max="1252" width="9" style="3" bestFit="1" customWidth="1"/>
    <col min="1253" max="1253" width="9.85546875" style="3" bestFit="1" customWidth="1"/>
    <col min="1254" max="1254" width="9.140625" style="3" bestFit="1" customWidth="1"/>
    <col min="1255" max="1255" width="16" style="3" bestFit="1" customWidth="1"/>
    <col min="1256" max="1256" width="9" style="3" bestFit="1" customWidth="1"/>
    <col min="1257" max="1257" width="7.85546875" style="3" bestFit="1" customWidth="1"/>
    <col min="1258" max="1258" width="11.7109375" style="3" bestFit="1" customWidth="1"/>
    <col min="1259" max="1259" width="14.28515625" style="3" customWidth="1"/>
    <col min="1260" max="1260" width="11.7109375" style="3" bestFit="1" customWidth="1"/>
    <col min="1261" max="1261" width="14.140625" style="3" bestFit="1" customWidth="1"/>
    <col min="1262" max="1262" width="16.7109375" style="3" customWidth="1"/>
    <col min="1263" max="1263" width="16.5703125" style="3" customWidth="1"/>
    <col min="1264" max="1265" width="7.85546875" style="3" bestFit="1" customWidth="1"/>
    <col min="1266" max="1266" width="8" style="3" bestFit="1" customWidth="1"/>
    <col min="1267" max="1268" width="7.85546875" style="3" bestFit="1" customWidth="1"/>
    <col min="1269" max="1269" width="9.7109375" style="3" customWidth="1"/>
    <col min="1270" max="1270" width="12.85546875" style="3" customWidth="1"/>
    <col min="1271" max="1507" width="9.140625" style="3"/>
    <col min="1508" max="1508" width="9" style="3" bestFit="1" customWidth="1"/>
    <col min="1509" max="1509" width="9.85546875" style="3" bestFit="1" customWidth="1"/>
    <col min="1510" max="1510" width="9.140625" style="3" bestFit="1" customWidth="1"/>
    <col min="1511" max="1511" width="16" style="3" bestFit="1" customWidth="1"/>
    <col min="1512" max="1512" width="9" style="3" bestFit="1" customWidth="1"/>
    <col min="1513" max="1513" width="7.85546875" style="3" bestFit="1" customWidth="1"/>
    <col min="1514" max="1514" width="11.7109375" style="3" bestFit="1" customWidth="1"/>
    <col min="1515" max="1515" width="14.28515625" style="3" customWidth="1"/>
    <col min="1516" max="1516" width="11.7109375" style="3" bestFit="1" customWidth="1"/>
    <col min="1517" max="1517" width="14.140625" style="3" bestFit="1" customWidth="1"/>
    <col min="1518" max="1518" width="16.7109375" style="3" customWidth="1"/>
    <col min="1519" max="1519" width="16.5703125" style="3" customWidth="1"/>
    <col min="1520" max="1521" width="7.85546875" style="3" bestFit="1" customWidth="1"/>
    <col min="1522" max="1522" width="8" style="3" bestFit="1" customWidth="1"/>
    <col min="1523" max="1524" width="7.85546875" style="3" bestFit="1" customWidth="1"/>
    <col min="1525" max="1525" width="9.7109375" style="3" customWidth="1"/>
    <col min="1526" max="1526" width="12.85546875" style="3" customWidth="1"/>
    <col min="1527" max="1763" width="9.140625" style="3"/>
    <col min="1764" max="1764" width="9" style="3" bestFit="1" customWidth="1"/>
    <col min="1765" max="1765" width="9.85546875" style="3" bestFit="1" customWidth="1"/>
    <col min="1766" max="1766" width="9.140625" style="3" bestFit="1" customWidth="1"/>
    <col min="1767" max="1767" width="16" style="3" bestFit="1" customWidth="1"/>
    <col min="1768" max="1768" width="9" style="3" bestFit="1" customWidth="1"/>
    <col min="1769" max="1769" width="7.85546875" style="3" bestFit="1" customWidth="1"/>
    <col min="1770" max="1770" width="11.7109375" style="3" bestFit="1" customWidth="1"/>
    <col min="1771" max="1771" width="14.28515625" style="3" customWidth="1"/>
    <col min="1772" max="1772" width="11.7109375" style="3" bestFit="1" customWidth="1"/>
    <col min="1773" max="1773" width="14.140625" style="3" bestFit="1" customWidth="1"/>
    <col min="1774" max="1774" width="16.7109375" style="3" customWidth="1"/>
    <col min="1775" max="1775" width="16.5703125" style="3" customWidth="1"/>
    <col min="1776" max="1777" width="7.85546875" style="3" bestFit="1" customWidth="1"/>
    <col min="1778" max="1778" width="8" style="3" bestFit="1" customWidth="1"/>
    <col min="1779" max="1780" width="7.85546875" style="3" bestFit="1" customWidth="1"/>
    <col min="1781" max="1781" width="9.7109375" style="3" customWidth="1"/>
    <col min="1782" max="1782" width="12.85546875" style="3" customWidth="1"/>
    <col min="1783" max="2019" width="9.140625" style="3"/>
    <col min="2020" max="2020" width="9" style="3" bestFit="1" customWidth="1"/>
    <col min="2021" max="2021" width="9.85546875" style="3" bestFit="1" customWidth="1"/>
    <col min="2022" max="2022" width="9.140625" style="3" bestFit="1" customWidth="1"/>
    <col min="2023" max="2023" width="16" style="3" bestFit="1" customWidth="1"/>
    <col min="2024" max="2024" width="9" style="3" bestFit="1" customWidth="1"/>
    <col min="2025" max="2025" width="7.85546875" style="3" bestFit="1" customWidth="1"/>
    <col min="2026" max="2026" width="11.7109375" style="3" bestFit="1" customWidth="1"/>
    <col min="2027" max="2027" width="14.28515625" style="3" customWidth="1"/>
    <col min="2028" max="2028" width="11.7109375" style="3" bestFit="1" customWidth="1"/>
    <col min="2029" max="2029" width="14.140625" style="3" bestFit="1" customWidth="1"/>
    <col min="2030" max="2030" width="16.7109375" style="3" customWidth="1"/>
    <col min="2031" max="2031" width="16.5703125" style="3" customWidth="1"/>
    <col min="2032" max="2033" width="7.85546875" style="3" bestFit="1" customWidth="1"/>
    <col min="2034" max="2034" width="8" style="3" bestFit="1" customWidth="1"/>
    <col min="2035" max="2036" width="7.85546875" style="3" bestFit="1" customWidth="1"/>
    <col min="2037" max="2037" width="9.7109375" style="3" customWidth="1"/>
    <col min="2038" max="2038" width="12.85546875" style="3" customWidth="1"/>
    <col min="2039" max="2275" width="9.140625" style="3"/>
    <col min="2276" max="2276" width="9" style="3" bestFit="1" customWidth="1"/>
    <col min="2277" max="2277" width="9.85546875" style="3" bestFit="1" customWidth="1"/>
    <col min="2278" max="2278" width="9.140625" style="3" bestFit="1" customWidth="1"/>
    <col min="2279" max="2279" width="16" style="3" bestFit="1" customWidth="1"/>
    <col min="2280" max="2280" width="9" style="3" bestFit="1" customWidth="1"/>
    <col min="2281" max="2281" width="7.85546875" style="3" bestFit="1" customWidth="1"/>
    <col min="2282" max="2282" width="11.7109375" style="3" bestFit="1" customWidth="1"/>
    <col min="2283" max="2283" width="14.28515625" style="3" customWidth="1"/>
    <col min="2284" max="2284" width="11.7109375" style="3" bestFit="1" customWidth="1"/>
    <col min="2285" max="2285" width="14.140625" style="3" bestFit="1" customWidth="1"/>
    <col min="2286" max="2286" width="16.7109375" style="3" customWidth="1"/>
    <col min="2287" max="2287" width="16.5703125" style="3" customWidth="1"/>
    <col min="2288" max="2289" width="7.85546875" style="3" bestFit="1" customWidth="1"/>
    <col min="2290" max="2290" width="8" style="3" bestFit="1" customWidth="1"/>
    <col min="2291" max="2292" width="7.85546875" style="3" bestFit="1" customWidth="1"/>
    <col min="2293" max="2293" width="9.7109375" style="3" customWidth="1"/>
    <col min="2294" max="2294" width="12.85546875" style="3" customWidth="1"/>
    <col min="2295" max="2531" width="9.140625" style="3"/>
    <col min="2532" max="2532" width="9" style="3" bestFit="1" customWidth="1"/>
    <col min="2533" max="2533" width="9.85546875" style="3" bestFit="1" customWidth="1"/>
    <col min="2534" max="2534" width="9.140625" style="3" bestFit="1" customWidth="1"/>
    <col min="2535" max="2535" width="16" style="3" bestFit="1" customWidth="1"/>
    <col min="2536" max="2536" width="9" style="3" bestFit="1" customWidth="1"/>
    <col min="2537" max="2537" width="7.85546875" style="3" bestFit="1" customWidth="1"/>
    <col min="2538" max="2538" width="11.7109375" style="3" bestFit="1" customWidth="1"/>
    <col min="2539" max="2539" width="14.28515625" style="3" customWidth="1"/>
    <col min="2540" max="2540" width="11.7109375" style="3" bestFit="1" customWidth="1"/>
    <col min="2541" max="2541" width="14.140625" style="3" bestFit="1" customWidth="1"/>
    <col min="2542" max="2542" width="16.7109375" style="3" customWidth="1"/>
    <col min="2543" max="2543" width="16.5703125" style="3" customWidth="1"/>
    <col min="2544" max="2545" width="7.85546875" style="3" bestFit="1" customWidth="1"/>
    <col min="2546" max="2546" width="8" style="3" bestFit="1" customWidth="1"/>
    <col min="2547" max="2548" width="7.85546875" style="3" bestFit="1" customWidth="1"/>
    <col min="2549" max="2549" width="9.7109375" style="3" customWidth="1"/>
    <col min="2550" max="2550" width="12.85546875" style="3" customWidth="1"/>
    <col min="2551" max="2787" width="9.140625" style="3"/>
    <col min="2788" max="2788" width="9" style="3" bestFit="1" customWidth="1"/>
    <col min="2789" max="2789" width="9.85546875" style="3" bestFit="1" customWidth="1"/>
    <col min="2790" max="2790" width="9.140625" style="3" bestFit="1" customWidth="1"/>
    <col min="2791" max="2791" width="16" style="3" bestFit="1" customWidth="1"/>
    <col min="2792" max="2792" width="9" style="3" bestFit="1" customWidth="1"/>
    <col min="2793" max="2793" width="7.85546875" style="3" bestFit="1" customWidth="1"/>
    <col min="2794" max="2794" width="11.7109375" style="3" bestFit="1" customWidth="1"/>
    <col min="2795" max="2795" width="14.28515625" style="3" customWidth="1"/>
    <col min="2796" max="2796" width="11.7109375" style="3" bestFit="1" customWidth="1"/>
    <col min="2797" max="2797" width="14.140625" style="3" bestFit="1" customWidth="1"/>
    <col min="2798" max="2798" width="16.7109375" style="3" customWidth="1"/>
    <col min="2799" max="2799" width="16.5703125" style="3" customWidth="1"/>
    <col min="2800" max="2801" width="7.85546875" style="3" bestFit="1" customWidth="1"/>
    <col min="2802" max="2802" width="8" style="3" bestFit="1" customWidth="1"/>
    <col min="2803" max="2804" width="7.85546875" style="3" bestFit="1" customWidth="1"/>
    <col min="2805" max="2805" width="9.7109375" style="3" customWidth="1"/>
    <col min="2806" max="2806" width="12.85546875" style="3" customWidth="1"/>
    <col min="2807" max="3043" width="9.140625" style="3"/>
    <col min="3044" max="3044" width="9" style="3" bestFit="1" customWidth="1"/>
    <col min="3045" max="3045" width="9.85546875" style="3" bestFit="1" customWidth="1"/>
    <col min="3046" max="3046" width="9.140625" style="3" bestFit="1" customWidth="1"/>
    <col min="3047" max="3047" width="16" style="3" bestFit="1" customWidth="1"/>
    <col min="3048" max="3048" width="9" style="3" bestFit="1" customWidth="1"/>
    <col min="3049" max="3049" width="7.85546875" style="3" bestFit="1" customWidth="1"/>
    <col min="3050" max="3050" width="11.7109375" style="3" bestFit="1" customWidth="1"/>
    <col min="3051" max="3051" width="14.28515625" style="3" customWidth="1"/>
    <col min="3052" max="3052" width="11.7109375" style="3" bestFit="1" customWidth="1"/>
    <col min="3053" max="3053" width="14.140625" style="3" bestFit="1" customWidth="1"/>
    <col min="3054" max="3054" width="16.7109375" style="3" customWidth="1"/>
    <col min="3055" max="3055" width="16.5703125" style="3" customWidth="1"/>
    <col min="3056" max="3057" width="7.85546875" style="3" bestFit="1" customWidth="1"/>
    <col min="3058" max="3058" width="8" style="3" bestFit="1" customWidth="1"/>
    <col min="3059" max="3060" width="7.85546875" style="3" bestFit="1" customWidth="1"/>
    <col min="3061" max="3061" width="9.7109375" style="3" customWidth="1"/>
    <col min="3062" max="3062" width="12.85546875" style="3" customWidth="1"/>
    <col min="3063" max="3299" width="9.140625" style="3"/>
    <col min="3300" max="3300" width="9" style="3" bestFit="1" customWidth="1"/>
    <col min="3301" max="3301" width="9.85546875" style="3" bestFit="1" customWidth="1"/>
    <col min="3302" max="3302" width="9.140625" style="3" bestFit="1" customWidth="1"/>
    <col min="3303" max="3303" width="16" style="3" bestFit="1" customWidth="1"/>
    <col min="3304" max="3304" width="9" style="3" bestFit="1" customWidth="1"/>
    <col min="3305" max="3305" width="7.85546875" style="3" bestFit="1" customWidth="1"/>
    <col min="3306" max="3306" width="11.7109375" style="3" bestFit="1" customWidth="1"/>
    <col min="3307" max="3307" width="14.28515625" style="3" customWidth="1"/>
    <col min="3308" max="3308" width="11.7109375" style="3" bestFit="1" customWidth="1"/>
    <col min="3309" max="3309" width="14.140625" style="3" bestFit="1" customWidth="1"/>
    <col min="3310" max="3310" width="16.7109375" style="3" customWidth="1"/>
    <col min="3311" max="3311" width="16.5703125" style="3" customWidth="1"/>
    <col min="3312" max="3313" width="7.85546875" style="3" bestFit="1" customWidth="1"/>
    <col min="3314" max="3314" width="8" style="3" bestFit="1" customWidth="1"/>
    <col min="3315" max="3316" width="7.85546875" style="3" bestFit="1" customWidth="1"/>
    <col min="3317" max="3317" width="9.7109375" style="3" customWidth="1"/>
    <col min="3318" max="3318" width="12.85546875" style="3" customWidth="1"/>
    <col min="3319" max="3555" width="9.140625" style="3"/>
    <col min="3556" max="3556" width="9" style="3" bestFit="1" customWidth="1"/>
    <col min="3557" max="3557" width="9.85546875" style="3" bestFit="1" customWidth="1"/>
    <col min="3558" max="3558" width="9.140625" style="3" bestFit="1" customWidth="1"/>
    <col min="3559" max="3559" width="16" style="3" bestFit="1" customWidth="1"/>
    <col min="3560" max="3560" width="9" style="3" bestFit="1" customWidth="1"/>
    <col min="3561" max="3561" width="7.85546875" style="3" bestFit="1" customWidth="1"/>
    <col min="3562" max="3562" width="11.7109375" style="3" bestFit="1" customWidth="1"/>
    <col min="3563" max="3563" width="14.28515625" style="3" customWidth="1"/>
    <col min="3564" max="3564" width="11.7109375" style="3" bestFit="1" customWidth="1"/>
    <col min="3565" max="3565" width="14.140625" style="3" bestFit="1" customWidth="1"/>
    <col min="3566" max="3566" width="16.7109375" style="3" customWidth="1"/>
    <col min="3567" max="3567" width="16.5703125" style="3" customWidth="1"/>
    <col min="3568" max="3569" width="7.85546875" style="3" bestFit="1" customWidth="1"/>
    <col min="3570" max="3570" width="8" style="3" bestFit="1" customWidth="1"/>
    <col min="3571" max="3572" width="7.85546875" style="3" bestFit="1" customWidth="1"/>
    <col min="3573" max="3573" width="9.7109375" style="3" customWidth="1"/>
    <col min="3574" max="3574" width="12.85546875" style="3" customWidth="1"/>
    <col min="3575" max="3811" width="9.140625" style="3"/>
    <col min="3812" max="3812" width="9" style="3" bestFit="1" customWidth="1"/>
    <col min="3813" max="3813" width="9.85546875" style="3" bestFit="1" customWidth="1"/>
    <col min="3814" max="3814" width="9.140625" style="3" bestFit="1" customWidth="1"/>
    <col min="3815" max="3815" width="16" style="3" bestFit="1" customWidth="1"/>
    <col min="3816" max="3816" width="9" style="3" bestFit="1" customWidth="1"/>
    <col min="3817" max="3817" width="7.85546875" style="3" bestFit="1" customWidth="1"/>
    <col min="3818" max="3818" width="11.7109375" style="3" bestFit="1" customWidth="1"/>
    <col min="3819" max="3819" width="14.28515625" style="3" customWidth="1"/>
    <col min="3820" max="3820" width="11.7109375" style="3" bestFit="1" customWidth="1"/>
    <col min="3821" max="3821" width="14.140625" style="3" bestFit="1" customWidth="1"/>
    <col min="3822" max="3822" width="16.7109375" style="3" customWidth="1"/>
    <col min="3823" max="3823" width="16.5703125" style="3" customWidth="1"/>
    <col min="3824" max="3825" width="7.85546875" style="3" bestFit="1" customWidth="1"/>
    <col min="3826" max="3826" width="8" style="3" bestFit="1" customWidth="1"/>
    <col min="3827" max="3828" width="7.85546875" style="3" bestFit="1" customWidth="1"/>
    <col min="3829" max="3829" width="9.7109375" style="3" customWidth="1"/>
    <col min="3830" max="3830" width="12.85546875" style="3" customWidth="1"/>
    <col min="3831" max="4067" width="9.140625" style="3"/>
    <col min="4068" max="4068" width="9" style="3" bestFit="1" customWidth="1"/>
    <col min="4069" max="4069" width="9.85546875" style="3" bestFit="1" customWidth="1"/>
    <col min="4070" max="4070" width="9.140625" style="3" bestFit="1" customWidth="1"/>
    <col min="4071" max="4071" width="16" style="3" bestFit="1" customWidth="1"/>
    <col min="4072" max="4072" width="9" style="3" bestFit="1" customWidth="1"/>
    <col min="4073" max="4073" width="7.85546875" style="3" bestFit="1" customWidth="1"/>
    <col min="4074" max="4074" width="11.7109375" style="3" bestFit="1" customWidth="1"/>
    <col min="4075" max="4075" width="14.28515625" style="3" customWidth="1"/>
    <col min="4076" max="4076" width="11.7109375" style="3" bestFit="1" customWidth="1"/>
    <col min="4077" max="4077" width="14.140625" style="3" bestFit="1" customWidth="1"/>
    <col min="4078" max="4078" width="16.7109375" style="3" customWidth="1"/>
    <col min="4079" max="4079" width="16.5703125" style="3" customWidth="1"/>
    <col min="4080" max="4081" width="7.85546875" style="3" bestFit="1" customWidth="1"/>
    <col min="4082" max="4082" width="8" style="3" bestFit="1" customWidth="1"/>
    <col min="4083" max="4084" width="7.85546875" style="3" bestFit="1" customWidth="1"/>
    <col min="4085" max="4085" width="9.7109375" style="3" customWidth="1"/>
    <col min="4086" max="4086" width="12.85546875" style="3" customWidth="1"/>
    <col min="4087" max="4323" width="9.140625" style="3"/>
    <col min="4324" max="4324" width="9" style="3" bestFit="1" customWidth="1"/>
    <col min="4325" max="4325" width="9.85546875" style="3" bestFit="1" customWidth="1"/>
    <col min="4326" max="4326" width="9.140625" style="3" bestFit="1" customWidth="1"/>
    <col min="4327" max="4327" width="16" style="3" bestFit="1" customWidth="1"/>
    <col min="4328" max="4328" width="9" style="3" bestFit="1" customWidth="1"/>
    <col min="4329" max="4329" width="7.85546875" style="3" bestFit="1" customWidth="1"/>
    <col min="4330" max="4330" width="11.7109375" style="3" bestFit="1" customWidth="1"/>
    <col min="4331" max="4331" width="14.28515625" style="3" customWidth="1"/>
    <col min="4332" max="4332" width="11.7109375" style="3" bestFit="1" customWidth="1"/>
    <col min="4333" max="4333" width="14.140625" style="3" bestFit="1" customWidth="1"/>
    <col min="4334" max="4334" width="16.7109375" style="3" customWidth="1"/>
    <col min="4335" max="4335" width="16.5703125" style="3" customWidth="1"/>
    <col min="4336" max="4337" width="7.85546875" style="3" bestFit="1" customWidth="1"/>
    <col min="4338" max="4338" width="8" style="3" bestFit="1" customWidth="1"/>
    <col min="4339" max="4340" width="7.85546875" style="3" bestFit="1" customWidth="1"/>
    <col min="4341" max="4341" width="9.7109375" style="3" customWidth="1"/>
    <col min="4342" max="4342" width="12.85546875" style="3" customWidth="1"/>
    <col min="4343" max="4579" width="9.140625" style="3"/>
    <col min="4580" max="4580" width="9" style="3" bestFit="1" customWidth="1"/>
    <col min="4581" max="4581" width="9.85546875" style="3" bestFit="1" customWidth="1"/>
    <col min="4582" max="4582" width="9.140625" style="3" bestFit="1" customWidth="1"/>
    <col min="4583" max="4583" width="16" style="3" bestFit="1" customWidth="1"/>
    <col min="4584" max="4584" width="9" style="3" bestFit="1" customWidth="1"/>
    <col min="4585" max="4585" width="7.85546875" style="3" bestFit="1" customWidth="1"/>
    <col min="4586" max="4586" width="11.7109375" style="3" bestFit="1" customWidth="1"/>
    <col min="4587" max="4587" width="14.28515625" style="3" customWidth="1"/>
    <col min="4588" max="4588" width="11.7109375" style="3" bestFit="1" customWidth="1"/>
    <col min="4589" max="4589" width="14.140625" style="3" bestFit="1" customWidth="1"/>
    <col min="4590" max="4590" width="16.7109375" style="3" customWidth="1"/>
    <col min="4591" max="4591" width="16.5703125" style="3" customWidth="1"/>
    <col min="4592" max="4593" width="7.85546875" style="3" bestFit="1" customWidth="1"/>
    <col min="4594" max="4594" width="8" style="3" bestFit="1" customWidth="1"/>
    <col min="4595" max="4596" width="7.85546875" style="3" bestFit="1" customWidth="1"/>
    <col min="4597" max="4597" width="9.7109375" style="3" customWidth="1"/>
    <col min="4598" max="4598" width="12.85546875" style="3" customWidth="1"/>
    <col min="4599" max="4835" width="9.140625" style="3"/>
    <col min="4836" max="4836" width="9" style="3" bestFit="1" customWidth="1"/>
    <col min="4837" max="4837" width="9.85546875" style="3" bestFit="1" customWidth="1"/>
    <col min="4838" max="4838" width="9.140625" style="3" bestFit="1" customWidth="1"/>
    <col min="4839" max="4839" width="16" style="3" bestFit="1" customWidth="1"/>
    <col min="4840" max="4840" width="9" style="3" bestFit="1" customWidth="1"/>
    <col min="4841" max="4841" width="7.85546875" style="3" bestFit="1" customWidth="1"/>
    <col min="4842" max="4842" width="11.7109375" style="3" bestFit="1" customWidth="1"/>
    <col min="4843" max="4843" width="14.28515625" style="3" customWidth="1"/>
    <col min="4844" max="4844" width="11.7109375" style="3" bestFit="1" customWidth="1"/>
    <col min="4845" max="4845" width="14.140625" style="3" bestFit="1" customWidth="1"/>
    <col min="4846" max="4846" width="16.7109375" style="3" customWidth="1"/>
    <col min="4847" max="4847" width="16.5703125" style="3" customWidth="1"/>
    <col min="4848" max="4849" width="7.85546875" style="3" bestFit="1" customWidth="1"/>
    <col min="4850" max="4850" width="8" style="3" bestFit="1" customWidth="1"/>
    <col min="4851" max="4852" width="7.85546875" style="3" bestFit="1" customWidth="1"/>
    <col min="4853" max="4853" width="9.7109375" style="3" customWidth="1"/>
    <col min="4854" max="4854" width="12.85546875" style="3" customWidth="1"/>
    <col min="4855" max="5091" width="9.140625" style="3"/>
    <col min="5092" max="5092" width="9" style="3" bestFit="1" customWidth="1"/>
    <col min="5093" max="5093" width="9.85546875" style="3" bestFit="1" customWidth="1"/>
    <col min="5094" max="5094" width="9.140625" style="3" bestFit="1" customWidth="1"/>
    <col min="5095" max="5095" width="16" style="3" bestFit="1" customWidth="1"/>
    <col min="5096" max="5096" width="9" style="3" bestFit="1" customWidth="1"/>
    <col min="5097" max="5097" width="7.85546875" style="3" bestFit="1" customWidth="1"/>
    <col min="5098" max="5098" width="11.7109375" style="3" bestFit="1" customWidth="1"/>
    <col min="5099" max="5099" width="14.28515625" style="3" customWidth="1"/>
    <col min="5100" max="5100" width="11.7109375" style="3" bestFit="1" customWidth="1"/>
    <col min="5101" max="5101" width="14.140625" style="3" bestFit="1" customWidth="1"/>
    <col min="5102" max="5102" width="16.7109375" style="3" customWidth="1"/>
    <col min="5103" max="5103" width="16.5703125" style="3" customWidth="1"/>
    <col min="5104" max="5105" width="7.85546875" style="3" bestFit="1" customWidth="1"/>
    <col min="5106" max="5106" width="8" style="3" bestFit="1" customWidth="1"/>
    <col min="5107" max="5108" width="7.85546875" style="3" bestFit="1" customWidth="1"/>
    <col min="5109" max="5109" width="9.7109375" style="3" customWidth="1"/>
    <col min="5110" max="5110" width="12.85546875" style="3" customWidth="1"/>
    <col min="5111" max="5347" width="9.140625" style="3"/>
    <col min="5348" max="5348" width="9" style="3" bestFit="1" customWidth="1"/>
    <col min="5349" max="5349" width="9.85546875" style="3" bestFit="1" customWidth="1"/>
    <col min="5350" max="5350" width="9.140625" style="3" bestFit="1" customWidth="1"/>
    <col min="5351" max="5351" width="16" style="3" bestFit="1" customWidth="1"/>
    <col min="5352" max="5352" width="9" style="3" bestFit="1" customWidth="1"/>
    <col min="5353" max="5353" width="7.85546875" style="3" bestFit="1" customWidth="1"/>
    <col min="5354" max="5354" width="11.7109375" style="3" bestFit="1" customWidth="1"/>
    <col min="5355" max="5355" width="14.28515625" style="3" customWidth="1"/>
    <col min="5356" max="5356" width="11.7109375" style="3" bestFit="1" customWidth="1"/>
    <col min="5357" max="5357" width="14.140625" style="3" bestFit="1" customWidth="1"/>
    <col min="5358" max="5358" width="16.7109375" style="3" customWidth="1"/>
    <col min="5359" max="5359" width="16.5703125" style="3" customWidth="1"/>
    <col min="5360" max="5361" width="7.85546875" style="3" bestFit="1" customWidth="1"/>
    <col min="5362" max="5362" width="8" style="3" bestFit="1" customWidth="1"/>
    <col min="5363" max="5364" width="7.85546875" style="3" bestFit="1" customWidth="1"/>
    <col min="5365" max="5365" width="9.7109375" style="3" customWidth="1"/>
    <col min="5366" max="5366" width="12.85546875" style="3" customWidth="1"/>
    <col min="5367" max="5603" width="9.140625" style="3"/>
    <col min="5604" max="5604" width="9" style="3" bestFit="1" customWidth="1"/>
    <col min="5605" max="5605" width="9.85546875" style="3" bestFit="1" customWidth="1"/>
    <col min="5606" max="5606" width="9.140625" style="3" bestFit="1" customWidth="1"/>
    <col min="5607" max="5607" width="16" style="3" bestFit="1" customWidth="1"/>
    <col min="5608" max="5608" width="9" style="3" bestFit="1" customWidth="1"/>
    <col min="5609" max="5609" width="7.85546875" style="3" bestFit="1" customWidth="1"/>
    <col min="5610" max="5610" width="11.7109375" style="3" bestFit="1" customWidth="1"/>
    <col min="5611" max="5611" width="14.28515625" style="3" customWidth="1"/>
    <col min="5612" max="5612" width="11.7109375" style="3" bestFit="1" customWidth="1"/>
    <col min="5613" max="5613" width="14.140625" style="3" bestFit="1" customWidth="1"/>
    <col min="5614" max="5614" width="16.7109375" style="3" customWidth="1"/>
    <col min="5615" max="5615" width="16.5703125" style="3" customWidth="1"/>
    <col min="5616" max="5617" width="7.85546875" style="3" bestFit="1" customWidth="1"/>
    <col min="5618" max="5618" width="8" style="3" bestFit="1" customWidth="1"/>
    <col min="5619" max="5620" width="7.85546875" style="3" bestFit="1" customWidth="1"/>
    <col min="5621" max="5621" width="9.7109375" style="3" customWidth="1"/>
    <col min="5622" max="5622" width="12.85546875" style="3" customWidth="1"/>
    <col min="5623" max="5859" width="9.140625" style="3"/>
    <col min="5860" max="5860" width="9" style="3" bestFit="1" customWidth="1"/>
    <col min="5861" max="5861" width="9.85546875" style="3" bestFit="1" customWidth="1"/>
    <col min="5862" max="5862" width="9.140625" style="3" bestFit="1" customWidth="1"/>
    <col min="5863" max="5863" width="16" style="3" bestFit="1" customWidth="1"/>
    <col min="5864" max="5864" width="9" style="3" bestFit="1" customWidth="1"/>
    <col min="5865" max="5865" width="7.85546875" style="3" bestFit="1" customWidth="1"/>
    <col min="5866" max="5866" width="11.7109375" style="3" bestFit="1" customWidth="1"/>
    <col min="5867" max="5867" width="14.28515625" style="3" customWidth="1"/>
    <col min="5868" max="5868" width="11.7109375" style="3" bestFit="1" customWidth="1"/>
    <col min="5869" max="5869" width="14.140625" style="3" bestFit="1" customWidth="1"/>
    <col min="5870" max="5870" width="16.7109375" style="3" customWidth="1"/>
    <col min="5871" max="5871" width="16.5703125" style="3" customWidth="1"/>
    <col min="5872" max="5873" width="7.85546875" style="3" bestFit="1" customWidth="1"/>
    <col min="5874" max="5874" width="8" style="3" bestFit="1" customWidth="1"/>
    <col min="5875" max="5876" width="7.85546875" style="3" bestFit="1" customWidth="1"/>
    <col min="5877" max="5877" width="9.7109375" style="3" customWidth="1"/>
    <col min="5878" max="5878" width="12.85546875" style="3" customWidth="1"/>
    <col min="5879" max="6115" width="9.140625" style="3"/>
    <col min="6116" max="6116" width="9" style="3" bestFit="1" customWidth="1"/>
    <col min="6117" max="6117" width="9.85546875" style="3" bestFit="1" customWidth="1"/>
    <col min="6118" max="6118" width="9.140625" style="3" bestFit="1" customWidth="1"/>
    <col min="6119" max="6119" width="16" style="3" bestFit="1" customWidth="1"/>
    <col min="6120" max="6120" width="9" style="3" bestFit="1" customWidth="1"/>
    <col min="6121" max="6121" width="7.85546875" style="3" bestFit="1" customWidth="1"/>
    <col min="6122" max="6122" width="11.7109375" style="3" bestFit="1" customWidth="1"/>
    <col min="6123" max="6123" width="14.28515625" style="3" customWidth="1"/>
    <col min="6124" max="6124" width="11.7109375" style="3" bestFit="1" customWidth="1"/>
    <col min="6125" max="6125" width="14.140625" style="3" bestFit="1" customWidth="1"/>
    <col min="6126" max="6126" width="16.7109375" style="3" customWidth="1"/>
    <col min="6127" max="6127" width="16.5703125" style="3" customWidth="1"/>
    <col min="6128" max="6129" width="7.85546875" style="3" bestFit="1" customWidth="1"/>
    <col min="6130" max="6130" width="8" style="3" bestFit="1" customWidth="1"/>
    <col min="6131" max="6132" width="7.85546875" style="3" bestFit="1" customWidth="1"/>
    <col min="6133" max="6133" width="9.7109375" style="3" customWidth="1"/>
    <col min="6134" max="6134" width="12.85546875" style="3" customWidth="1"/>
    <col min="6135" max="6371" width="9.140625" style="3"/>
    <col min="6372" max="6372" width="9" style="3" bestFit="1" customWidth="1"/>
    <col min="6373" max="6373" width="9.85546875" style="3" bestFit="1" customWidth="1"/>
    <col min="6374" max="6374" width="9.140625" style="3" bestFit="1" customWidth="1"/>
    <col min="6375" max="6375" width="16" style="3" bestFit="1" customWidth="1"/>
    <col min="6376" max="6376" width="9" style="3" bestFit="1" customWidth="1"/>
    <col min="6377" max="6377" width="7.85546875" style="3" bestFit="1" customWidth="1"/>
    <col min="6378" max="6378" width="11.7109375" style="3" bestFit="1" customWidth="1"/>
    <col min="6379" max="6379" width="14.28515625" style="3" customWidth="1"/>
    <col min="6380" max="6380" width="11.7109375" style="3" bestFit="1" customWidth="1"/>
    <col min="6381" max="6381" width="14.140625" style="3" bestFit="1" customWidth="1"/>
    <col min="6382" max="6382" width="16.7109375" style="3" customWidth="1"/>
    <col min="6383" max="6383" width="16.5703125" style="3" customWidth="1"/>
    <col min="6384" max="6385" width="7.85546875" style="3" bestFit="1" customWidth="1"/>
    <col min="6386" max="6386" width="8" style="3" bestFit="1" customWidth="1"/>
    <col min="6387" max="6388" width="7.85546875" style="3" bestFit="1" customWidth="1"/>
    <col min="6389" max="6389" width="9.7109375" style="3" customWidth="1"/>
    <col min="6390" max="6390" width="12.85546875" style="3" customWidth="1"/>
    <col min="6391" max="6627" width="9.140625" style="3"/>
    <col min="6628" max="6628" width="9" style="3" bestFit="1" customWidth="1"/>
    <col min="6629" max="6629" width="9.85546875" style="3" bestFit="1" customWidth="1"/>
    <col min="6630" max="6630" width="9.140625" style="3" bestFit="1" customWidth="1"/>
    <col min="6631" max="6631" width="16" style="3" bestFit="1" customWidth="1"/>
    <col min="6632" max="6632" width="9" style="3" bestFit="1" customWidth="1"/>
    <col min="6633" max="6633" width="7.85546875" style="3" bestFit="1" customWidth="1"/>
    <col min="6634" max="6634" width="11.7109375" style="3" bestFit="1" customWidth="1"/>
    <col min="6635" max="6635" width="14.28515625" style="3" customWidth="1"/>
    <col min="6636" max="6636" width="11.7109375" style="3" bestFit="1" customWidth="1"/>
    <col min="6637" max="6637" width="14.140625" style="3" bestFit="1" customWidth="1"/>
    <col min="6638" max="6638" width="16.7109375" style="3" customWidth="1"/>
    <col min="6639" max="6639" width="16.5703125" style="3" customWidth="1"/>
    <col min="6640" max="6641" width="7.85546875" style="3" bestFit="1" customWidth="1"/>
    <col min="6642" max="6642" width="8" style="3" bestFit="1" customWidth="1"/>
    <col min="6643" max="6644" width="7.85546875" style="3" bestFit="1" customWidth="1"/>
    <col min="6645" max="6645" width="9.7109375" style="3" customWidth="1"/>
    <col min="6646" max="6646" width="12.85546875" style="3" customWidth="1"/>
    <col min="6647" max="6883" width="9.140625" style="3"/>
    <col min="6884" max="6884" width="9" style="3" bestFit="1" customWidth="1"/>
    <col min="6885" max="6885" width="9.85546875" style="3" bestFit="1" customWidth="1"/>
    <col min="6886" max="6886" width="9.140625" style="3" bestFit="1" customWidth="1"/>
    <col min="6887" max="6887" width="16" style="3" bestFit="1" customWidth="1"/>
    <col min="6888" max="6888" width="9" style="3" bestFit="1" customWidth="1"/>
    <col min="6889" max="6889" width="7.85546875" style="3" bestFit="1" customWidth="1"/>
    <col min="6890" max="6890" width="11.7109375" style="3" bestFit="1" customWidth="1"/>
    <col min="6891" max="6891" width="14.28515625" style="3" customWidth="1"/>
    <col min="6892" max="6892" width="11.7109375" style="3" bestFit="1" customWidth="1"/>
    <col min="6893" max="6893" width="14.140625" style="3" bestFit="1" customWidth="1"/>
    <col min="6894" max="6894" width="16.7109375" style="3" customWidth="1"/>
    <col min="6895" max="6895" width="16.5703125" style="3" customWidth="1"/>
    <col min="6896" max="6897" width="7.85546875" style="3" bestFit="1" customWidth="1"/>
    <col min="6898" max="6898" width="8" style="3" bestFit="1" customWidth="1"/>
    <col min="6899" max="6900" width="7.85546875" style="3" bestFit="1" customWidth="1"/>
    <col min="6901" max="6901" width="9.7109375" style="3" customWidth="1"/>
    <col min="6902" max="6902" width="12.85546875" style="3" customWidth="1"/>
    <col min="6903" max="7139" width="9.140625" style="3"/>
    <col min="7140" max="7140" width="9" style="3" bestFit="1" customWidth="1"/>
    <col min="7141" max="7141" width="9.85546875" style="3" bestFit="1" customWidth="1"/>
    <col min="7142" max="7142" width="9.140625" style="3" bestFit="1" customWidth="1"/>
    <col min="7143" max="7143" width="16" style="3" bestFit="1" customWidth="1"/>
    <col min="7144" max="7144" width="9" style="3" bestFit="1" customWidth="1"/>
    <col min="7145" max="7145" width="7.85546875" style="3" bestFit="1" customWidth="1"/>
    <col min="7146" max="7146" width="11.7109375" style="3" bestFit="1" customWidth="1"/>
    <col min="7147" max="7147" width="14.28515625" style="3" customWidth="1"/>
    <col min="7148" max="7148" width="11.7109375" style="3" bestFit="1" customWidth="1"/>
    <col min="7149" max="7149" width="14.140625" style="3" bestFit="1" customWidth="1"/>
    <col min="7150" max="7150" width="16.7109375" style="3" customWidth="1"/>
    <col min="7151" max="7151" width="16.5703125" style="3" customWidth="1"/>
    <col min="7152" max="7153" width="7.85546875" style="3" bestFit="1" customWidth="1"/>
    <col min="7154" max="7154" width="8" style="3" bestFit="1" customWidth="1"/>
    <col min="7155" max="7156" width="7.85546875" style="3" bestFit="1" customWidth="1"/>
    <col min="7157" max="7157" width="9.7109375" style="3" customWidth="1"/>
    <col min="7158" max="7158" width="12.85546875" style="3" customWidth="1"/>
    <col min="7159" max="7395" width="9.140625" style="3"/>
    <col min="7396" max="7396" width="9" style="3" bestFit="1" customWidth="1"/>
    <col min="7397" max="7397" width="9.85546875" style="3" bestFit="1" customWidth="1"/>
    <col min="7398" max="7398" width="9.140625" style="3" bestFit="1" customWidth="1"/>
    <col min="7399" max="7399" width="16" style="3" bestFit="1" customWidth="1"/>
    <col min="7400" max="7400" width="9" style="3" bestFit="1" customWidth="1"/>
    <col min="7401" max="7401" width="7.85546875" style="3" bestFit="1" customWidth="1"/>
    <col min="7402" max="7402" width="11.7109375" style="3" bestFit="1" customWidth="1"/>
    <col min="7403" max="7403" width="14.28515625" style="3" customWidth="1"/>
    <col min="7404" max="7404" width="11.7109375" style="3" bestFit="1" customWidth="1"/>
    <col min="7405" max="7405" width="14.140625" style="3" bestFit="1" customWidth="1"/>
    <col min="7406" max="7406" width="16.7109375" style="3" customWidth="1"/>
    <col min="7407" max="7407" width="16.5703125" style="3" customWidth="1"/>
    <col min="7408" max="7409" width="7.85546875" style="3" bestFit="1" customWidth="1"/>
    <col min="7410" max="7410" width="8" style="3" bestFit="1" customWidth="1"/>
    <col min="7411" max="7412" width="7.85546875" style="3" bestFit="1" customWidth="1"/>
    <col min="7413" max="7413" width="9.7109375" style="3" customWidth="1"/>
    <col min="7414" max="7414" width="12.85546875" style="3" customWidth="1"/>
    <col min="7415" max="7651" width="9.140625" style="3"/>
    <col min="7652" max="7652" width="9" style="3" bestFit="1" customWidth="1"/>
    <col min="7653" max="7653" width="9.85546875" style="3" bestFit="1" customWidth="1"/>
    <col min="7654" max="7654" width="9.140625" style="3" bestFit="1" customWidth="1"/>
    <col min="7655" max="7655" width="16" style="3" bestFit="1" customWidth="1"/>
    <col min="7656" max="7656" width="9" style="3" bestFit="1" customWidth="1"/>
    <col min="7657" max="7657" width="7.85546875" style="3" bestFit="1" customWidth="1"/>
    <col min="7658" max="7658" width="11.7109375" style="3" bestFit="1" customWidth="1"/>
    <col min="7659" max="7659" width="14.28515625" style="3" customWidth="1"/>
    <col min="7660" max="7660" width="11.7109375" style="3" bestFit="1" customWidth="1"/>
    <col min="7661" max="7661" width="14.140625" style="3" bestFit="1" customWidth="1"/>
    <col min="7662" max="7662" width="16.7109375" style="3" customWidth="1"/>
    <col min="7663" max="7663" width="16.5703125" style="3" customWidth="1"/>
    <col min="7664" max="7665" width="7.85546875" style="3" bestFit="1" customWidth="1"/>
    <col min="7666" max="7666" width="8" style="3" bestFit="1" customWidth="1"/>
    <col min="7667" max="7668" width="7.85546875" style="3" bestFit="1" customWidth="1"/>
    <col min="7669" max="7669" width="9.7109375" style="3" customWidth="1"/>
    <col min="7670" max="7670" width="12.85546875" style="3" customWidth="1"/>
    <col min="7671" max="7907" width="9.140625" style="3"/>
    <col min="7908" max="7908" width="9" style="3" bestFit="1" customWidth="1"/>
    <col min="7909" max="7909" width="9.85546875" style="3" bestFit="1" customWidth="1"/>
    <col min="7910" max="7910" width="9.140625" style="3" bestFit="1" customWidth="1"/>
    <col min="7911" max="7911" width="16" style="3" bestFit="1" customWidth="1"/>
    <col min="7912" max="7912" width="9" style="3" bestFit="1" customWidth="1"/>
    <col min="7913" max="7913" width="7.85546875" style="3" bestFit="1" customWidth="1"/>
    <col min="7914" max="7914" width="11.7109375" style="3" bestFit="1" customWidth="1"/>
    <col min="7915" max="7915" width="14.28515625" style="3" customWidth="1"/>
    <col min="7916" max="7916" width="11.7109375" style="3" bestFit="1" customWidth="1"/>
    <col min="7917" max="7917" width="14.140625" style="3" bestFit="1" customWidth="1"/>
    <col min="7918" max="7918" width="16.7109375" style="3" customWidth="1"/>
    <col min="7919" max="7919" width="16.5703125" style="3" customWidth="1"/>
    <col min="7920" max="7921" width="7.85546875" style="3" bestFit="1" customWidth="1"/>
    <col min="7922" max="7922" width="8" style="3" bestFit="1" customWidth="1"/>
    <col min="7923" max="7924" width="7.85546875" style="3" bestFit="1" customWidth="1"/>
    <col min="7925" max="7925" width="9.7109375" style="3" customWidth="1"/>
    <col min="7926" max="7926" width="12.85546875" style="3" customWidth="1"/>
    <col min="7927" max="8163" width="9.140625" style="3"/>
    <col min="8164" max="8164" width="9" style="3" bestFit="1" customWidth="1"/>
    <col min="8165" max="8165" width="9.85546875" style="3" bestFit="1" customWidth="1"/>
    <col min="8166" max="8166" width="9.140625" style="3" bestFit="1" customWidth="1"/>
    <col min="8167" max="8167" width="16" style="3" bestFit="1" customWidth="1"/>
    <col min="8168" max="8168" width="9" style="3" bestFit="1" customWidth="1"/>
    <col min="8169" max="8169" width="7.85546875" style="3" bestFit="1" customWidth="1"/>
    <col min="8170" max="8170" width="11.7109375" style="3" bestFit="1" customWidth="1"/>
    <col min="8171" max="8171" width="14.28515625" style="3" customWidth="1"/>
    <col min="8172" max="8172" width="11.7109375" style="3" bestFit="1" customWidth="1"/>
    <col min="8173" max="8173" width="14.140625" style="3" bestFit="1" customWidth="1"/>
    <col min="8174" max="8174" width="16.7109375" style="3" customWidth="1"/>
    <col min="8175" max="8175" width="16.5703125" style="3" customWidth="1"/>
    <col min="8176" max="8177" width="7.85546875" style="3" bestFit="1" customWidth="1"/>
    <col min="8178" max="8178" width="8" style="3" bestFit="1" customWidth="1"/>
    <col min="8179" max="8180" width="7.85546875" style="3" bestFit="1" customWidth="1"/>
    <col min="8181" max="8181" width="9.7109375" style="3" customWidth="1"/>
    <col min="8182" max="8182" width="12.85546875" style="3" customWidth="1"/>
    <col min="8183" max="8419" width="9.140625" style="3"/>
    <col min="8420" max="8420" width="9" style="3" bestFit="1" customWidth="1"/>
    <col min="8421" max="8421" width="9.85546875" style="3" bestFit="1" customWidth="1"/>
    <col min="8422" max="8422" width="9.140625" style="3" bestFit="1" customWidth="1"/>
    <col min="8423" max="8423" width="16" style="3" bestFit="1" customWidth="1"/>
    <col min="8424" max="8424" width="9" style="3" bestFit="1" customWidth="1"/>
    <col min="8425" max="8425" width="7.85546875" style="3" bestFit="1" customWidth="1"/>
    <col min="8426" max="8426" width="11.7109375" style="3" bestFit="1" customWidth="1"/>
    <col min="8427" max="8427" width="14.28515625" style="3" customWidth="1"/>
    <col min="8428" max="8428" width="11.7109375" style="3" bestFit="1" customWidth="1"/>
    <col min="8429" max="8429" width="14.140625" style="3" bestFit="1" customWidth="1"/>
    <col min="8430" max="8430" width="16.7109375" style="3" customWidth="1"/>
    <col min="8431" max="8431" width="16.5703125" style="3" customWidth="1"/>
    <col min="8432" max="8433" width="7.85546875" style="3" bestFit="1" customWidth="1"/>
    <col min="8434" max="8434" width="8" style="3" bestFit="1" customWidth="1"/>
    <col min="8435" max="8436" width="7.85546875" style="3" bestFit="1" customWidth="1"/>
    <col min="8437" max="8437" width="9.7109375" style="3" customWidth="1"/>
    <col min="8438" max="8438" width="12.85546875" style="3" customWidth="1"/>
    <col min="8439" max="8675" width="9.140625" style="3"/>
    <col min="8676" max="8676" width="9" style="3" bestFit="1" customWidth="1"/>
    <col min="8677" max="8677" width="9.85546875" style="3" bestFit="1" customWidth="1"/>
    <col min="8678" max="8678" width="9.140625" style="3" bestFit="1" customWidth="1"/>
    <col min="8679" max="8679" width="16" style="3" bestFit="1" customWidth="1"/>
    <col min="8680" max="8680" width="9" style="3" bestFit="1" customWidth="1"/>
    <col min="8681" max="8681" width="7.85546875" style="3" bestFit="1" customWidth="1"/>
    <col min="8682" max="8682" width="11.7109375" style="3" bestFit="1" customWidth="1"/>
    <col min="8683" max="8683" width="14.28515625" style="3" customWidth="1"/>
    <col min="8684" max="8684" width="11.7109375" style="3" bestFit="1" customWidth="1"/>
    <col min="8685" max="8685" width="14.140625" style="3" bestFit="1" customWidth="1"/>
    <col min="8686" max="8686" width="16.7109375" style="3" customWidth="1"/>
    <col min="8687" max="8687" width="16.5703125" style="3" customWidth="1"/>
    <col min="8688" max="8689" width="7.85546875" style="3" bestFit="1" customWidth="1"/>
    <col min="8690" max="8690" width="8" style="3" bestFit="1" customWidth="1"/>
    <col min="8691" max="8692" width="7.85546875" style="3" bestFit="1" customWidth="1"/>
    <col min="8693" max="8693" width="9.7109375" style="3" customWidth="1"/>
    <col min="8694" max="8694" width="12.85546875" style="3" customWidth="1"/>
    <col min="8695" max="8931" width="9.140625" style="3"/>
    <col min="8932" max="8932" width="9" style="3" bestFit="1" customWidth="1"/>
    <col min="8933" max="8933" width="9.85546875" style="3" bestFit="1" customWidth="1"/>
    <col min="8934" max="8934" width="9.140625" style="3" bestFit="1" customWidth="1"/>
    <col min="8935" max="8935" width="16" style="3" bestFit="1" customWidth="1"/>
    <col min="8936" max="8936" width="9" style="3" bestFit="1" customWidth="1"/>
    <col min="8937" max="8937" width="7.85546875" style="3" bestFit="1" customWidth="1"/>
    <col min="8938" max="8938" width="11.7109375" style="3" bestFit="1" customWidth="1"/>
    <col min="8939" max="8939" width="14.28515625" style="3" customWidth="1"/>
    <col min="8940" max="8940" width="11.7109375" style="3" bestFit="1" customWidth="1"/>
    <col min="8941" max="8941" width="14.140625" style="3" bestFit="1" customWidth="1"/>
    <col min="8942" max="8942" width="16.7109375" style="3" customWidth="1"/>
    <col min="8943" max="8943" width="16.5703125" style="3" customWidth="1"/>
    <col min="8944" max="8945" width="7.85546875" style="3" bestFit="1" customWidth="1"/>
    <col min="8946" max="8946" width="8" style="3" bestFit="1" customWidth="1"/>
    <col min="8947" max="8948" width="7.85546875" style="3" bestFit="1" customWidth="1"/>
    <col min="8949" max="8949" width="9.7109375" style="3" customWidth="1"/>
    <col min="8950" max="8950" width="12.85546875" style="3" customWidth="1"/>
    <col min="8951" max="9187" width="9.140625" style="3"/>
    <col min="9188" max="9188" width="9" style="3" bestFit="1" customWidth="1"/>
    <col min="9189" max="9189" width="9.85546875" style="3" bestFit="1" customWidth="1"/>
    <col min="9190" max="9190" width="9.140625" style="3" bestFit="1" customWidth="1"/>
    <col min="9191" max="9191" width="16" style="3" bestFit="1" customWidth="1"/>
    <col min="9192" max="9192" width="9" style="3" bestFit="1" customWidth="1"/>
    <col min="9193" max="9193" width="7.85546875" style="3" bestFit="1" customWidth="1"/>
    <col min="9194" max="9194" width="11.7109375" style="3" bestFit="1" customWidth="1"/>
    <col min="9195" max="9195" width="14.28515625" style="3" customWidth="1"/>
    <col min="9196" max="9196" width="11.7109375" style="3" bestFit="1" customWidth="1"/>
    <col min="9197" max="9197" width="14.140625" style="3" bestFit="1" customWidth="1"/>
    <col min="9198" max="9198" width="16.7109375" style="3" customWidth="1"/>
    <col min="9199" max="9199" width="16.5703125" style="3" customWidth="1"/>
    <col min="9200" max="9201" width="7.85546875" style="3" bestFit="1" customWidth="1"/>
    <col min="9202" max="9202" width="8" style="3" bestFit="1" customWidth="1"/>
    <col min="9203" max="9204" width="7.85546875" style="3" bestFit="1" customWidth="1"/>
    <col min="9205" max="9205" width="9.7109375" style="3" customWidth="1"/>
    <col min="9206" max="9206" width="12.85546875" style="3" customWidth="1"/>
    <col min="9207" max="9443" width="9.140625" style="3"/>
    <col min="9444" max="9444" width="9" style="3" bestFit="1" customWidth="1"/>
    <col min="9445" max="9445" width="9.85546875" style="3" bestFit="1" customWidth="1"/>
    <col min="9446" max="9446" width="9.140625" style="3" bestFit="1" customWidth="1"/>
    <col min="9447" max="9447" width="16" style="3" bestFit="1" customWidth="1"/>
    <col min="9448" max="9448" width="9" style="3" bestFit="1" customWidth="1"/>
    <col min="9449" max="9449" width="7.85546875" style="3" bestFit="1" customWidth="1"/>
    <col min="9450" max="9450" width="11.7109375" style="3" bestFit="1" customWidth="1"/>
    <col min="9451" max="9451" width="14.28515625" style="3" customWidth="1"/>
    <col min="9452" max="9452" width="11.7109375" style="3" bestFit="1" customWidth="1"/>
    <col min="9453" max="9453" width="14.140625" style="3" bestFit="1" customWidth="1"/>
    <col min="9454" max="9454" width="16.7109375" style="3" customWidth="1"/>
    <col min="9455" max="9455" width="16.5703125" style="3" customWidth="1"/>
    <col min="9456" max="9457" width="7.85546875" style="3" bestFit="1" customWidth="1"/>
    <col min="9458" max="9458" width="8" style="3" bestFit="1" customWidth="1"/>
    <col min="9459" max="9460" width="7.85546875" style="3" bestFit="1" customWidth="1"/>
    <col min="9461" max="9461" width="9.7109375" style="3" customWidth="1"/>
    <col min="9462" max="9462" width="12.85546875" style="3" customWidth="1"/>
    <col min="9463" max="9699" width="9.140625" style="3"/>
    <col min="9700" max="9700" width="9" style="3" bestFit="1" customWidth="1"/>
    <col min="9701" max="9701" width="9.85546875" style="3" bestFit="1" customWidth="1"/>
    <col min="9702" max="9702" width="9.140625" style="3" bestFit="1" customWidth="1"/>
    <col min="9703" max="9703" width="16" style="3" bestFit="1" customWidth="1"/>
    <col min="9704" max="9704" width="9" style="3" bestFit="1" customWidth="1"/>
    <col min="9705" max="9705" width="7.85546875" style="3" bestFit="1" customWidth="1"/>
    <col min="9706" max="9706" width="11.7109375" style="3" bestFit="1" customWidth="1"/>
    <col min="9707" max="9707" width="14.28515625" style="3" customWidth="1"/>
    <col min="9708" max="9708" width="11.7109375" style="3" bestFit="1" customWidth="1"/>
    <col min="9709" max="9709" width="14.140625" style="3" bestFit="1" customWidth="1"/>
    <col min="9710" max="9710" width="16.7109375" style="3" customWidth="1"/>
    <col min="9711" max="9711" width="16.5703125" style="3" customWidth="1"/>
    <col min="9712" max="9713" width="7.85546875" style="3" bestFit="1" customWidth="1"/>
    <col min="9714" max="9714" width="8" style="3" bestFit="1" customWidth="1"/>
    <col min="9715" max="9716" width="7.85546875" style="3" bestFit="1" customWidth="1"/>
    <col min="9717" max="9717" width="9.7109375" style="3" customWidth="1"/>
    <col min="9718" max="9718" width="12.85546875" style="3" customWidth="1"/>
    <col min="9719" max="9955" width="9.140625" style="3"/>
    <col min="9956" max="9956" width="9" style="3" bestFit="1" customWidth="1"/>
    <col min="9957" max="9957" width="9.85546875" style="3" bestFit="1" customWidth="1"/>
    <col min="9958" max="9958" width="9.140625" style="3" bestFit="1" customWidth="1"/>
    <col min="9959" max="9959" width="16" style="3" bestFit="1" customWidth="1"/>
    <col min="9960" max="9960" width="9" style="3" bestFit="1" customWidth="1"/>
    <col min="9961" max="9961" width="7.85546875" style="3" bestFit="1" customWidth="1"/>
    <col min="9962" max="9962" width="11.7109375" style="3" bestFit="1" customWidth="1"/>
    <col min="9963" max="9963" width="14.28515625" style="3" customWidth="1"/>
    <col min="9964" max="9964" width="11.7109375" style="3" bestFit="1" customWidth="1"/>
    <col min="9965" max="9965" width="14.140625" style="3" bestFit="1" customWidth="1"/>
    <col min="9966" max="9966" width="16.7109375" style="3" customWidth="1"/>
    <col min="9967" max="9967" width="16.5703125" style="3" customWidth="1"/>
    <col min="9968" max="9969" width="7.85546875" style="3" bestFit="1" customWidth="1"/>
    <col min="9970" max="9970" width="8" style="3" bestFit="1" customWidth="1"/>
    <col min="9971" max="9972" width="7.85546875" style="3" bestFit="1" customWidth="1"/>
    <col min="9973" max="9973" width="9.7109375" style="3" customWidth="1"/>
    <col min="9974" max="9974" width="12.85546875" style="3" customWidth="1"/>
    <col min="9975" max="10211" width="9.140625" style="3"/>
    <col min="10212" max="10212" width="9" style="3" bestFit="1" customWidth="1"/>
    <col min="10213" max="10213" width="9.85546875" style="3" bestFit="1" customWidth="1"/>
    <col min="10214" max="10214" width="9.140625" style="3" bestFit="1" customWidth="1"/>
    <col min="10215" max="10215" width="16" style="3" bestFit="1" customWidth="1"/>
    <col min="10216" max="10216" width="9" style="3" bestFit="1" customWidth="1"/>
    <col min="10217" max="10217" width="7.85546875" style="3" bestFit="1" customWidth="1"/>
    <col min="10218" max="10218" width="11.7109375" style="3" bestFit="1" customWidth="1"/>
    <col min="10219" max="10219" width="14.28515625" style="3" customWidth="1"/>
    <col min="10220" max="10220" width="11.7109375" style="3" bestFit="1" customWidth="1"/>
    <col min="10221" max="10221" width="14.140625" style="3" bestFit="1" customWidth="1"/>
    <col min="10222" max="10222" width="16.7109375" style="3" customWidth="1"/>
    <col min="10223" max="10223" width="16.5703125" style="3" customWidth="1"/>
    <col min="10224" max="10225" width="7.85546875" style="3" bestFit="1" customWidth="1"/>
    <col min="10226" max="10226" width="8" style="3" bestFit="1" customWidth="1"/>
    <col min="10227" max="10228" width="7.85546875" style="3" bestFit="1" customWidth="1"/>
    <col min="10229" max="10229" width="9.7109375" style="3" customWidth="1"/>
    <col min="10230" max="10230" width="12.85546875" style="3" customWidth="1"/>
    <col min="10231" max="10467" width="9.140625" style="3"/>
    <col min="10468" max="10468" width="9" style="3" bestFit="1" customWidth="1"/>
    <col min="10469" max="10469" width="9.85546875" style="3" bestFit="1" customWidth="1"/>
    <col min="10470" max="10470" width="9.140625" style="3" bestFit="1" customWidth="1"/>
    <col min="10471" max="10471" width="16" style="3" bestFit="1" customWidth="1"/>
    <col min="10472" max="10472" width="9" style="3" bestFit="1" customWidth="1"/>
    <col min="10473" max="10473" width="7.85546875" style="3" bestFit="1" customWidth="1"/>
    <col min="10474" max="10474" width="11.7109375" style="3" bestFit="1" customWidth="1"/>
    <col min="10475" max="10475" width="14.28515625" style="3" customWidth="1"/>
    <col min="10476" max="10476" width="11.7109375" style="3" bestFit="1" customWidth="1"/>
    <col min="10477" max="10477" width="14.140625" style="3" bestFit="1" customWidth="1"/>
    <col min="10478" max="10478" width="16.7109375" style="3" customWidth="1"/>
    <col min="10479" max="10479" width="16.5703125" style="3" customWidth="1"/>
    <col min="10480" max="10481" width="7.85546875" style="3" bestFit="1" customWidth="1"/>
    <col min="10482" max="10482" width="8" style="3" bestFit="1" customWidth="1"/>
    <col min="10483" max="10484" width="7.85546875" style="3" bestFit="1" customWidth="1"/>
    <col min="10485" max="10485" width="9.7109375" style="3" customWidth="1"/>
    <col min="10486" max="10486" width="12.85546875" style="3" customWidth="1"/>
    <col min="10487" max="10723" width="9.140625" style="3"/>
    <col min="10724" max="10724" width="9" style="3" bestFit="1" customWidth="1"/>
    <col min="10725" max="10725" width="9.85546875" style="3" bestFit="1" customWidth="1"/>
    <col min="10726" max="10726" width="9.140625" style="3" bestFit="1" customWidth="1"/>
    <col min="10727" max="10727" width="16" style="3" bestFit="1" customWidth="1"/>
    <col min="10728" max="10728" width="9" style="3" bestFit="1" customWidth="1"/>
    <col min="10729" max="10729" width="7.85546875" style="3" bestFit="1" customWidth="1"/>
    <col min="10730" max="10730" width="11.7109375" style="3" bestFit="1" customWidth="1"/>
    <col min="10731" max="10731" width="14.28515625" style="3" customWidth="1"/>
    <col min="10732" max="10732" width="11.7109375" style="3" bestFit="1" customWidth="1"/>
    <col min="10733" max="10733" width="14.140625" style="3" bestFit="1" customWidth="1"/>
    <col min="10734" max="10734" width="16.7109375" style="3" customWidth="1"/>
    <col min="10735" max="10735" width="16.5703125" style="3" customWidth="1"/>
    <col min="10736" max="10737" width="7.85546875" style="3" bestFit="1" customWidth="1"/>
    <col min="10738" max="10738" width="8" style="3" bestFit="1" customWidth="1"/>
    <col min="10739" max="10740" width="7.85546875" style="3" bestFit="1" customWidth="1"/>
    <col min="10741" max="10741" width="9.7109375" style="3" customWidth="1"/>
    <col min="10742" max="10742" width="12.85546875" style="3" customWidth="1"/>
    <col min="10743" max="10979" width="9.140625" style="3"/>
    <col min="10980" max="10980" width="9" style="3" bestFit="1" customWidth="1"/>
    <col min="10981" max="10981" width="9.85546875" style="3" bestFit="1" customWidth="1"/>
    <col min="10982" max="10982" width="9.140625" style="3" bestFit="1" customWidth="1"/>
    <col min="10983" max="10983" width="16" style="3" bestFit="1" customWidth="1"/>
    <col min="10984" max="10984" width="9" style="3" bestFit="1" customWidth="1"/>
    <col min="10985" max="10985" width="7.85546875" style="3" bestFit="1" customWidth="1"/>
    <col min="10986" max="10986" width="11.7109375" style="3" bestFit="1" customWidth="1"/>
    <col min="10987" max="10987" width="14.28515625" style="3" customWidth="1"/>
    <col min="10988" max="10988" width="11.7109375" style="3" bestFit="1" customWidth="1"/>
    <col min="10989" max="10989" width="14.140625" style="3" bestFit="1" customWidth="1"/>
    <col min="10990" max="10990" width="16.7109375" style="3" customWidth="1"/>
    <col min="10991" max="10991" width="16.5703125" style="3" customWidth="1"/>
    <col min="10992" max="10993" width="7.85546875" style="3" bestFit="1" customWidth="1"/>
    <col min="10994" max="10994" width="8" style="3" bestFit="1" customWidth="1"/>
    <col min="10995" max="10996" width="7.85546875" style="3" bestFit="1" customWidth="1"/>
    <col min="10997" max="10997" width="9.7109375" style="3" customWidth="1"/>
    <col min="10998" max="10998" width="12.85546875" style="3" customWidth="1"/>
    <col min="10999" max="11235" width="9.140625" style="3"/>
    <col min="11236" max="11236" width="9" style="3" bestFit="1" customWidth="1"/>
    <col min="11237" max="11237" width="9.85546875" style="3" bestFit="1" customWidth="1"/>
    <col min="11238" max="11238" width="9.140625" style="3" bestFit="1" customWidth="1"/>
    <col min="11239" max="11239" width="16" style="3" bestFit="1" customWidth="1"/>
    <col min="11240" max="11240" width="9" style="3" bestFit="1" customWidth="1"/>
    <col min="11241" max="11241" width="7.85546875" style="3" bestFit="1" customWidth="1"/>
    <col min="11242" max="11242" width="11.7109375" style="3" bestFit="1" customWidth="1"/>
    <col min="11243" max="11243" width="14.28515625" style="3" customWidth="1"/>
    <col min="11244" max="11244" width="11.7109375" style="3" bestFit="1" customWidth="1"/>
    <col min="11245" max="11245" width="14.140625" style="3" bestFit="1" customWidth="1"/>
    <col min="11246" max="11246" width="16.7109375" style="3" customWidth="1"/>
    <col min="11247" max="11247" width="16.5703125" style="3" customWidth="1"/>
    <col min="11248" max="11249" width="7.85546875" style="3" bestFit="1" customWidth="1"/>
    <col min="11250" max="11250" width="8" style="3" bestFit="1" customWidth="1"/>
    <col min="11251" max="11252" width="7.85546875" style="3" bestFit="1" customWidth="1"/>
    <col min="11253" max="11253" width="9.7109375" style="3" customWidth="1"/>
    <col min="11254" max="11254" width="12.85546875" style="3" customWidth="1"/>
    <col min="11255" max="11491" width="9.140625" style="3"/>
    <col min="11492" max="11492" width="9" style="3" bestFit="1" customWidth="1"/>
    <col min="11493" max="11493" width="9.85546875" style="3" bestFit="1" customWidth="1"/>
    <col min="11494" max="11494" width="9.140625" style="3" bestFit="1" customWidth="1"/>
    <col min="11495" max="11495" width="16" style="3" bestFit="1" customWidth="1"/>
    <col min="11496" max="11496" width="9" style="3" bestFit="1" customWidth="1"/>
    <col min="11497" max="11497" width="7.85546875" style="3" bestFit="1" customWidth="1"/>
    <col min="11498" max="11498" width="11.7109375" style="3" bestFit="1" customWidth="1"/>
    <col min="11499" max="11499" width="14.28515625" style="3" customWidth="1"/>
    <col min="11500" max="11500" width="11.7109375" style="3" bestFit="1" customWidth="1"/>
    <col min="11501" max="11501" width="14.140625" style="3" bestFit="1" customWidth="1"/>
    <col min="11502" max="11502" width="16.7109375" style="3" customWidth="1"/>
    <col min="11503" max="11503" width="16.5703125" style="3" customWidth="1"/>
    <col min="11504" max="11505" width="7.85546875" style="3" bestFit="1" customWidth="1"/>
    <col min="11506" max="11506" width="8" style="3" bestFit="1" customWidth="1"/>
    <col min="11507" max="11508" width="7.85546875" style="3" bestFit="1" customWidth="1"/>
    <col min="11509" max="11509" width="9.7109375" style="3" customWidth="1"/>
    <col min="11510" max="11510" width="12.85546875" style="3" customWidth="1"/>
    <col min="11511" max="11747" width="9.140625" style="3"/>
    <col min="11748" max="11748" width="9" style="3" bestFit="1" customWidth="1"/>
    <col min="11749" max="11749" width="9.85546875" style="3" bestFit="1" customWidth="1"/>
    <col min="11750" max="11750" width="9.140625" style="3" bestFit="1" customWidth="1"/>
    <col min="11751" max="11751" width="16" style="3" bestFit="1" customWidth="1"/>
    <col min="11752" max="11752" width="9" style="3" bestFit="1" customWidth="1"/>
    <col min="11753" max="11753" width="7.85546875" style="3" bestFit="1" customWidth="1"/>
    <col min="11754" max="11754" width="11.7109375" style="3" bestFit="1" customWidth="1"/>
    <col min="11755" max="11755" width="14.28515625" style="3" customWidth="1"/>
    <col min="11756" max="11756" width="11.7109375" style="3" bestFit="1" customWidth="1"/>
    <col min="11757" max="11757" width="14.140625" style="3" bestFit="1" customWidth="1"/>
    <col min="11758" max="11758" width="16.7109375" style="3" customWidth="1"/>
    <col min="11759" max="11759" width="16.5703125" style="3" customWidth="1"/>
    <col min="11760" max="11761" width="7.85546875" style="3" bestFit="1" customWidth="1"/>
    <col min="11762" max="11762" width="8" style="3" bestFit="1" customWidth="1"/>
    <col min="11763" max="11764" width="7.85546875" style="3" bestFit="1" customWidth="1"/>
    <col min="11765" max="11765" width="9.7109375" style="3" customWidth="1"/>
    <col min="11766" max="11766" width="12.85546875" style="3" customWidth="1"/>
    <col min="11767" max="12003" width="9.140625" style="3"/>
    <col min="12004" max="12004" width="9" style="3" bestFit="1" customWidth="1"/>
    <col min="12005" max="12005" width="9.85546875" style="3" bestFit="1" customWidth="1"/>
    <col min="12006" max="12006" width="9.140625" style="3" bestFit="1" customWidth="1"/>
    <col min="12007" max="12007" width="16" style="3" bestFit="1" customWidth="1"/>
    <col min="12008" max="12008" width="9" style="3" bestFit="1" customWidth="1"/>
    <col min="12009" max="12009" width="7.85546875" style="3" bestFit="1" customWidth="1"/>
    <col min="12010" max="12010" width="11.7109375" style="3" bestFit="1" customWidth="1"/>
    <col min="12011" max="12011" width="14.28515625" style="3" customWidth="1"/>
    <col min="12012" max="12012" width="11.7109375" style="3" bestFit="1" customWidth="1"/>
    <col min="12013" max="12013" width="14.140625" style="3" bestFit="1" customWidth="1"/>
    <col min="12014" max="12014" width="16.7109375" style="3" customWidth="1"/>
    <col min="12015" max="12015" width="16.5703125" style="3" customWidth="1"/>
    <col min="12016" max="12017" width="7.85546875" style="3" bestFit="1" customWidth="1"/>
    <col min="12018" max="12018" width="8" style="3" bestFit="1" customWidth="1"/>
    <col min="12019" max="12020" width="7.85546875" style="3" bestFit="1" customWidth="1"/>
    <col min="12021" max="12021" width="9.7109375" style="3" customWidth="1"/>
    <col min="12022" max="12022" width="12.85546875" style="3" customWidth="1"/>
    <col min="12023" max="12259" width="9.140625" style="3"/>
    <col min="12260" max="12260" width="9" style="3" bestFit="1" customWidth="1"/>
    <col min="12261" max="12261" width="9.85546875" style="3" bestFit="1" customWidth="1"/>
    <col min="12262" max="12262" width="9.140625" style="3" bestFit="1" customWidth="1"/>
    <col min="12263" max="12263" width="16" style="3" bestFit="1" customWidth="1"/>
    <col min="12264" max="12264" width="9" style="3" bestFit="1" customWidth="1"/>
    <col min="12265" max="12265" width="7.85546875" style="3" bestFit="1" customWidth="1"/>
    <col min="12266" max="12266" width="11.7109375" style="3" bestFit="1" customWidth="1"/>
    <col min="12267" max="12267" width="14.28515625" style="3" customWidth="1"/>
    <col min="12268" max="12268" width="11.7109375" style="3" bestFit="1" customWidth="1"/>
    <col min="12269" max="12269" width="14.140625" style="3" bestFit="1" customWidth="1"/>
    <col min="12270" max="12270" width="16.7109375" style="3" customWidth="1"/>
    <col min="12271" max="12271" width="16.5703125" style="3" customWidth="1"/>
    <col min="12272" max="12273" width="7.85546875" style="3" bestFit="1" customWidth="1"/>
    <col min="12274" max="12274" width="8" style="3" bestFit="1" customWidth="1"/>
    <col min="12275" max="12276" width="7.85546875" style="3" bestFit="1" customWidth="1"/>
    <col min="12277" max="12277" width="9.7109375" style="3" customWidth="1"/>
    <col min="12278" max="12278" width="12.85546875" style="3" customWidth="1"/>
    <col min="12279" max="12515" width="9.140625" style="3"/>
    <col min="12516" max="12516" width="9" style="3" bestFit="1" customWidth="1"/>
    <col min="12517" max="12517" width="9.85546875" style="3" bestFit="1" customWidth="1"/>
    <col min="12518" max="12518" width="9.140625" style="3" bestFit="1" customWidth="1"/>
    <col min="12519" max="12519" width="16" style="3" bestFit="1" customWidth="1"/>
    <col min="12520" max="12520" width="9" style="3" bestFit="1" customWidth="1"/>
    <col min="12521" max="12521" width="7.85546875" style="3" bestFit="1" customWidth="1"/>
    <col min="12522" max="12522" width="11.7109375" style="3" bestFit="1" customWidth="1"/>
    <col min="12523" max="12523" width="14.28515625" style="3" customWidth="1"/>
    <col min="12524" max="12524" width="11.7109375" style="3" bestFit="1" customWidth="1"/>
    <col min="12525" max="12525" width="14.140625" style="3" bestFit="1" customWidth="1"/>
    <col min="12526" max="12526" width="16.7109375" style="3" customWidth="1"/>
    <col min="12527" max="12527" width="16.5703125" style="3" customWidth="1"/>
    <col min="12528" max="12529" width="7.85546875" style="3" bestFit="1" customWidth="1"/>
    <col min="12530" max="12530" width="8" style="3" bestFit="1" customWidth="1"/>
    <col min="12531" max="12532" width="7.85546875" style="3" bestFit="1" customWidth="1"/>
    <col min="12533" max="12533" width="9.7109375" style="3" customWidth="1"/>
    <col min="12534" max="12534" width="12.85546875" style="3" customWidth="1"/>
    <col min="12535" max="12771" width="9.140625" style="3"/>
    <col min="12772" max="12772" width="9" style="3" bestFit="1" customWidth="1"/>
    <col min="12773" max="12773" width="9.85546875" style="3" bestFit="1" customWidth="1"/>
    <col min="12774" max="12774" width="9.140625" style="3" bestFit="1" customWidth="1"/>
    <col min="12775" max="12775" width="16" style="3" bestFit="1" customWidth="1"/>
    <col min="12776" max="12776" width="9" style="3" bestFit="1" customWidth="1"/>
    <col min="12777" max="12777" width="7.85546875" style="3" bestFit="1" customWidth="1"/>
    <col min="12778" max="12778" width="11.7109375" style="3" bestFit="1" customWidth="1"/>
    <col min="12779" max="12779" width="14.28515625" style="3" customWidth="1"/>
    <col min="12780" max="12780" width="11.7109375" style="3" bestFit="1" customWidth="1"/>
    <col min="12781" max="12781" width="14.140625" style="3" bestFit="1" customWidth="1"/>
    <col min="12782" max="12782" width="16.7109375" style="3" customWidth="1"/>
    <col min="12783" max="12783" width="16.5703125" style="3" customWidth="1"/>
    <col min="12784" max="12785" width="7.85546875" style="3" bestFit="1" customWidth="1"/>
    <col min="12786" max="12786" width="8" style="3" bestFit="1" customWidth="1"/>
    <col min="12787" max="12788" width="7.85546875" style="3" bestFit="1" customWidth="1"/>
    <col min="12789" max="12789" width="9.7109375" style="3" customWidth="1"/>
    <col min="12790" max="12790" width="12.85546875" style="3" customWidth="1"/>
    <col min="12791" max="13027" width="9.140625" style="3"/>
    <col min="13028" max="13028" width="9" style="3" bestFit="1" customWidth="1"/>
    <col min="13029" max="13029" width="9.85546875" style="3" bestFit="1" customWidth="1"/>
    <col min="13030" max="13030" width="9.140625" style="3" bestFit="1" customWidth="1"/>
    <col min="13031" max="13031" width="16" style="3" bestFit="1" customWidth="1"/>
    <col min="13032" max="13032" width="9" style="3" bestFit="1" customWidth="1"/>
    <col min="13033" max="13033" width="7.85546875" style="3" bestFit="1" customWidth="1"/>
    <col min="13034" max="13034" width="11.7109375" style="3" bestFit="1" customWidth="1"/>
    <col min="13035" max="13035" width="14.28515625" style="3" customWidth="1"/>
    <col min="13036" max="13036" width="11.7109375" style="3" bestFit="1" customWidth="1"/>
    <col min="13037" max="13037" width="14.140625" style="3" bestFit="1" customWidth="1"/>
    <col min="13038" max="13038" width="16.7109375" style="3" customWidth="1"/>
    <col min="13039" max="13039" width="16.5703125" style="3" customWidth="1"/>
    <col min="13040" max="13041" width="7.85546875" style="3" bestFit="1" customWidth="1"/>
    <col min="13042" max="13042" width="8" style="3" bestFit="1" customWidth="1"/>
    <col min="13043" max="13044" width="7.85546875" style="3" bestFit="1" customWidth="1"/>
    <col min="13045" max="13045" width="9.7109375" style="3" customWidth="1"/>
    <col min="13046" max="13046" width="12.85546875" style="3" customWidth="1"/>
    <col min="13047" max="13283" width="9.140625" style="3"/>
    <col min="13284" max="13284" width="9" style="3" bestFit="1" customWidth="1"/>
    <col min="13285" max="13285" width="9.85546875" style="3" bestFit="1" customWidth="1"/>
    <col min="13286" max="13286" width="9.140625" style="3" bestFit="1" customWidth="1"/>
    <col min="13287" max="13287" width="16" style="3" bestFit="1" customWidth="1"/>
    <col min="13288" max="13288" width="9" style="3" bestFit="1" customWidth="1"/>
    <col min="13289" max="13289" width="7.85546875" style="3" bestFit="1" customWidth="1"/>
    <col min="13290" max="13290" width="11.7109375" style="3" bestFit="1" customWidth="1"/>
    <col min="13291" max="13291" width="14.28515625" style="3" customWidth="1"/>
    <col min="13292" max="13292" width="11.7109375" style="3" bestFit="1" customWidth="1"/>
    <col min="13293" max="13293" width="14.140625" style="3" bestFit="1" customWidth="1"/>
    <col min="13294" max="13294" width="16.7109375" style="3" customWidth="1"/>
    <col min="13295" max="13295" width="16.5703125" style="3" customWidth="1"/>
    <col min="13296" max="13297" width="7.85546875" style="3" bestFit="1" customWidth="1"/>
    <col min="13298" max="13298" width="8" style="3" bestFit="1" customWidth="1"/>
    <col min="13299" max="13300" width="7.85546875" style="3" bestFit="1" customWidth="1"/>
    <col min="13301" max="13301" width="9.7109375" style="3" customWidth="1"/>
    <col min="13302" max="13302" width="12.85546875" style="3" customWidth="1"/>
    <col min="13303" max="13539" width="9.140625" style="3"/>
    <col min="13540" max="13540" width="9" style="3" bestFit="1" customWidth="1"/>
    <col min="13541" max="13541" width="9.85546875" style="3" bestFit="1" customWidth="1"/>
    <col min="13542" max="13542" width="9.140625" style="3" bestFit="1" customWidth="1"/>
    <col min="13543" max="13543" width="16" style="3" bestFit="1" customWidth="1"/>
    <col min="13544" max="13544" width="9" style="3" bestFit="1" customWidth="1"/>
    <col min="13545" max="13545" width="7.85546875" style="3" bestFit="1" customWidth="1"/>
    <col min="13546" max="13546" width="11.7109375" style="3" bestFit="1" customWidth="1"/>
    <col min="13547" max="13547" width="14.28515625" style="3" customWidth="1"/>
    <col min="13548" max="13548" width="11.7109375" style="3" bestFit="1" customWidth="1"/>
    <col min="13549" max="13549" width="14.140625" style="3" bestFit="1" customWidth="1"/>
    <col min="13550" max="13550" width="16.7109375" style="3" customWidth="1"/>
    <col min="13551" max="13551" width="16.5703125" style="3" customWidth="1"/>
    <col min="13552" max="13553" width="7.85546875" style="3" bestFit="1" customWidth="1"/>
    <col min="13554" max="13554" width="8" style="3" bestFit="1" customWidth="1"/>
    <col min="13555" max="13556" width="7.85546875" style="3" bestFit="1" customWidth="1"/>
    <col min="13557" max="13557" width="9.7109375" style="3" customWidth="1"/>
    <col min="13558" max="13558" width="12.85546875" style="3" customWidth="1"/>
    <col min="13559" max="13795" width="9.140625" style="3"/>
    <col min="13796" max="13796" width="9" style="3" bestFit="1" customWidth="1"/>
    <col min="13797" max="13797" width="9.85546875" style="3" bestFit="1" customWidth="1"/>
    <col min="13798" max="13798" width="9.140625" style="3" bestFit="1" customWidth="1"/>
    <col min="13799" max="13799" width="16" style="3" bestFit="1" customWidth="1"/>
    <col min="13800" max="13800" width="9" style="3" bestFit="1" customWidth="1"/>
    <col min="13801" max="13801" width="7.85546875" style="3" bestFit="1" customWidth="1"/>
    <col min="13802" max="13802" width="11.7109375" style="3" bestFit="1" customWidth="1"/>
    <col min="13803" max="13803" width="14.28515625" style="3" customWidth="1"/>
    <col min="13804" max="13804" width="11.7109375" style="3" bestFit="1" customWidth="1"/>
    <col min="13805" max="13805" width="14.140625" style="3" bestFit="1" customWidth="1"/>
    <col min="13806" max="13806" width="16.7109375" style="3" customWidth="1"/>
    <col min="13807" max="13807" width="16.5703125" style="3" customWidth="1"/>
    <col min="13808" max="13809" width="7.85546875" style="3" bestFit="1" customWidth="1"/>
    <col min="13810" max="13810" width="8" style="3" bestFit="1" customWidth="1"/>
    <col min="13811" max="13812" width="7.85546875" style="3" bestFit="1" customWidth="1"/>
    <col min="13813" max="13813" width="9.7109375" style="3" customWidth="1"/>
    <col min="13814" max="13814" width="12.85546875" style="3" customWidth="1"/>
    <col min="13815" max="14051" width="9.140625" style="3"/>
    <col min="14052" max="14052" width="9" style="3" bestFit="1" customWidth="1"/>
    <col min="14053" max="14053" width="9.85546875" style="3" bestFit="1" customWidth="1"/>
    <col min="14054" max="14054" width="9.140625" style="3" bestFit="1" customWidth="1"/>
    <col min="14055" max="14055" width="16" style="3" bestFit="1" customWidth="1"/>
    <col min="14056" max="14056" width="9" style="3" bestFit="1" customWidth="1"/>
    <col min="14057" max="14057" width="7.85546875" style="3" bestFit="1" customWidth="1"/>
    <col min="14058" max="14058" width="11.7109375" style="3" bestFit="1" customWidth="1"/>
    <col min="14059" max="14059" width="14.28515625" style="3" customWidth="1"/>
    <col min="14060" max="14060" width="11.7109375" style="3" bestFit="1" customWidth="1"/>
    <col min="14061" max="14061" width="14.140625" style="3" bestFit="1" customWidth="1"/>
    <col min="14062" max="14062" width="16.7109375" style="3" customWidth="1"/>
    <col min="14063" max="14063" width="16.5703125" style="3" customWidth="1"/>
    <col min="14064" max="14065" width="7.85546875" style="3" bestFit="1" customWidth="1"/>
    <col min="14066" max="14066" width="8" style="3" bestFit="1" customWidth="1"/>
    <col min="14067" max="14068" width="7.85546875" style="3" bestFit="1" customWidth="1"/>
    <col min="14069" max="14069" width="9.7109375" style="3" customWidth="1"/>
    <col min="14070" max="14070" width="12.85546875" style="3" customWidth="1"/>
    <col min="14071" max="14307" width="9.140625" style="3"/>
    <col min="14308" max="14308" width="9" style="3" bestFit="1" customWidth="1"/>
    <col min="14309" max="14309" width="9.85546875" style="3" bestFit="1" customWidth="1"/>
    <col min="14310" max="14310" width="9.140625" style="3" bestFit="1" customWidth="1"/>
    <col min="14311" max="14311" width="16" style="3" bestFit="1" customWidth="1"/>
    <col min="14312" max="14312" width="9" style="3" bestFit="1" customWidth="1"/>
    <col min="14313" max="14313" width="7.85546875" style="3" bestFit="1" customWidth="1"/>
    <col min="14314" max="14314" width="11.7109375" style="3" bestFit="1" customWidth="1"/>
    <col min="14315" max="14315" width="14.28515625" style="3" customWidth="1"/>
    <col min="14316" max="14316" width="11.7109375" style="3" bestFit="1" customWidth="1"/>
    <col min="14317" max="14317" width="14.140625" style="3" bestFit="1" customWidth="1"/>
    <col min="14318" max="14318" width="16.7109375" style="3" customWidth="1"/>
    <col min="14319" max="14319" width="16.5703125" style="3" customWidth="1"/>
    <col min="14320" max="14321" width="7.85546875" style="3" bestFit="1" customWidth="1"/>
    <col min="14322" max="14322" width="8" style="3" bestFit="1" customWidth="1"/>
    <col min="14323" max="14324" width="7.85546875" style="3" bestFit="1" customWidth="1"/>
    <col min="14325" max="14325" width="9.7109375" style="3" customWidth="1"/>
    <col min="14326" max="14326" width="12.85546875" style="3" customWidth="1"/>
    <col min="14327" max="14563" width="9.140625" style="3"/>
    <col min="14564" max="14564" width="9" style="3" bestFit="1" customWidth="1"/>
    <col min="14565" max="14565" width="9.85546875" style="3" bestFit="1" customWidth="1"/>
    <col min="14566" max="14566" width="9.140625" style="3" bestFit="1" customWidth="1"/>
    <col min="14567" max="14567" width="16" style="3" bestFit="1" customWidth="1"/>
    <col min="14568" max="14568" width="9" style="3" bestFit="1" customWidth="1"/>
    <col min="14569" max="14569" width="7.85546875" style="3" bestFit="1" customWidth="1"/>
    <col min="14570" max="14570" width="11.7109375" style="3" bestFit="1" customWidth="1"/>
    <col min="14571" max="14571" width="14.28515625" style="3" customWidth="1"/>
    <col min="14572" max="14572" width="11.7109375" style="3" bestFit="1" customWidth="1"/>
    <col min="14573" max="14573" width="14.140625" style="3" bestFit="1" customWidth="1"/>
    <col min="14574" max="14574" width="16.7109375" style="3" customWidth="1"/>
    <col min="14575" max="14575" width="16.5703125" style="3" customWidth="1"/>
    <col min="14576" max="14577" width="7.85546875" style="3" bestFit="1" customWidth="1"/>
    <col min="14578" max="14578" width="8" style="3" bestFit="1" customWidth="1"/>
    <col min="14579" max="14580" width="7.85546875" style="3" bestFit="1" customWidth="1"/>
    <col min="14581" max="14581" width="9.7109375" style="3" customWidth="1"/>
    <col min="14582" max="14582" width="12.85546875" style="3" customWidth="1"/>
    <col min="14583" max="14819" width="9.140625" style="3"/>
    <col min="14820" max="14820" width="9" style="3" bestFit="1" customWidth="1"/>
    <col min="14821" max="14821" width="9.85546875" style="3" bestFit="1" customWidth="1"/>
    <col min="14822" max="14822" width="9.140625" style="3" bestFit="1" customWidth="1"/>
    <col min="14823" max="14823" width="16" style="3" bestFit="1" customWidth="1"/>
    <col min="14824" max="14824" width="9" style="3" bestFit="1" customWidth="1"/>
    <col min="14825" max="14825" width="7.85546875" style="3" bestFit="1" customWidth="1"/>
    <col min="14826" max="14826" width="11.7109375" style="3" bestFit="1" customWidth="1"/>
    <col min="14827" max="14827" width="14.28515625" style="3" customWidth="1"/>
    <col min="14828" max="14828" width="11.7109375" style="3" bestFit="1" customWidth="1"/>
    <col min="14829" max="14829" width="14.140625" style="3" bestFit="1" customWidth="1"/>
    <col min="14830" max="14830" width="16.7109375" style="3" customWidth="1"/>
    <col min="14831" max="14831" width="16.5703125" style="3" customWidth="1"/>
    <col min="14832" max="14833" width="7.85546875" style="3" bestFit="1" customWidth="1"/>
    <col min="14834" max="14834" width="8" style="3" bestFit="1" customWidth="1"/>
    <col min="14835" max="14836" width="7.85546875" style="3" bestFit="1" customWidth="1"/>
    <col min="14837" max="14837" width="9.7109375" style="3" customWidth="1"/>
    <col min="14838" max="14838" width="12.85546875" style="3" customWidth="1"/>
    <col min="14839" max="15075" width="9.140625" style="3"/>
    <col min="15076" max="15076" width="9" style="3" bestFit="1" customWidth="1"/>
    <col min="15077" max="15077" width="9.85546875" style="3" bestFit="1" customWidth="1"/>
    <col min="15078" max="15078" width="9.140625" style="3" bestFit="1" customWidth="1"/>
    <col min="15079" max="15079" width="16" style="3" bestFit="1" customWidth="1"/>
    <col min="15080" max="15080" width="9" style="3" bestFit="1" customWidth="1"/>
    <col min="15081" max="15081" width="7.85546875" style="3" bestFit="1" customWidth="1"/>
    <col min="15082" max="15082" width="11.7109375" style="3" bestFit="1" customWidth="1"/>
    <col min="15083" max="15083" width="14.28515625" style="3" customWidth="1"/>
    <col min="15084" max="15084" width="11.7109375" style="3" bestFit="1" customWidth="1"/>
    <col min="15085" max="15085" width="14.140625" style="3" bestFit="1" customWidth="1"/>
    <col min="15086" max="15086" width="16.7109375" style="3" customWidth="1"/>
    <col min="15087" max="15087" width="16.5703125" style="3" customWidth="1"/>
    <col min="15088" max="15089" width="7.85546875" style="3" bestFit="1" customWidth="1"/>
    <col min="15090" max="15090" width="8" style="3" bestFit="1" customWidth="1"/>
    <col min="15091" max="15092" width="7.85546875" style="3" bestFit="1" customWidth="1"/>
    <col min="15093" max="15093" width="9.7109375" style="3" customWidth="1"/>
    <col min="15094" max="15094" width="12.85546875" style="3" customWidth="1"/>
    <col min="15095" max="15331" width="9.140625" style="3"/>
    <col min="15332" max="15332" width="9" style="3" bestFit="1" customWidth="1"/>
    <col min="15333" max="15333" width="9.85546875" style="3" bestFit="1" customWidth="1"/>
    <col min="15334" max="15334" width="9.140625" style="3" bestFit="1" customWidth="1"/>
    <col min="15335" max="15335" width="16" style="3" bestFit="1" customWidth="1"/>
    <col min="15336" max="15336" width="9" style="3" bestFit="1" customWidth="1"/>
    <col min="15337" max="15337" width="7.85546875" style="3" bestFit="1" customWidth="1"/>
    <col min="15338" max="15338" width="11.7109375" style="3" bestFit="1" customWidth="1"/>
    <col min="15339" max="15339" width="14.28515625" style="3" customWidth="1"/>
    <col min="15340" max="15340" width="11.7109375" style="3" bestFit="1" customWidth="1"/>
    <col min="15341" max="15341" width="14.140625" style="3" bestFit="1" customWidth="1"/>
    <col min="15342" max="15342" width="16.7109375" style="3" customWidth="1"/>
    <col min="15343" max="15343" width="16.5703125" style="3" customWidth="1"/>
    <col min="15344" max="15345" width="7.85546875" style="3" bestFit="1" customWidth="1"/>
    <col min="15346" max="15346" width="8" style="3" bestFit="1" customWidth="1"/>
    <col min="15347" max="15348" width="7.85546875" style="3" bestFit="1" customWidth="1"/>
    <col min="15349" max="15349" width="9.7109375" style="3" customWidth="1"/>
    <col min="15350" max="15350" width="12.85546875" style="3" customWidth="1"/>
    <col min="15351" max="15587" width="9.140625" style="3"/>
    <col min="15588" max="15588" width="9" style="3" bestFit="1" customWidth="1"/>
    <col min="15589" max="15589" width="9.85546875" style="3" bestFit="1" customWidth="1"/>
    <col min="15590" max="15590" width="9.140625" style="3" bestFit="1" customWidth="1"/>
    <col min="15591" max="15591" width="16" style="3" bestFit="1" customWidth="1"/>
    <col min="15592" max="15592" width="9" style="3" bestFit="1" customWidth="1"/>
    <col min="15593" max="15593" width="7.85546875" style="3" bestFit="1" customWidth="1"/>
    <col min="15594" max="15594" width="11.7109375" style="3" bestFit="1" customWidth="1"/>
    <col min="15595" max="15595" width="14.28515625" style="3" customWidth="1"/>
    <col min="15596" max="15596" width="11.7109375" style="3" bestFit="1" customWidth="1"/>
    <col min="15597" max="15597" width="14.140625" style="3" bestFit="1" customWidth="1"/>
    <col min="15598" max="15598" width="16.7109375" style="3" customWidth="1"/>
    <col min="15599" max="15599" width="16.5703125" style="3" customWidth="1"/>
    <col min="15600" max="15601" width="7.85546875" style="3" bestFit="1" customWidth="1"/>
    <col min="15602" max="15602" width="8" style="3" bestFit="1" customWidth="1"/>
    <col min="15603" max="15604" width="7.85546875" style="3" bestFit="1" customWidth="1"/>
    <col min="15605" max="15605" width="9.7109375" style="3" customWidth="1"/>
    <col min="15606" max="15606" width="12.85546875" style="3" customWidth="1"/>
    <col min="15607" max="15843" width="9.140625" style="3"/>
    <col min="15844" max="15844" width="9" style="3" bestFit="1" customWidth="1"/>
    <col min="15845" max="15845" width="9.85546875" style="3" bestFit="1" customWidth="1"/>
    <col min="15846" max="15846" width="9.140625" style="3" bestFit="1" customWidth="1"/>
    <col min="15847" max="15847" width="16" style="3" bestFit="1" customWidth="1"/>
    <col min="15848" max="15848" width="9" style="3" bestFit="1" customWidth="1"/>
    <col min="15849" max="15849" width="7.85546875" style="3" bestFit="1" customWidth="1"/>
    <col min="15850" max="15850" width="11.7109375" style="3" bestFit="1" customWidth="1"/>
    <col min="15851" max="15851" width="14.28515625" style="3" customWidth="1"/>
    <col min="15852" max="15852" width="11.7109375" style="3" bestFit="1" customWidth="1"/>
    <col min="15853" max="15853" width="14.140625" style="3" bestFit="1" customWidth="1"/>
    <col min="15854" max="15854" width="16.7109375" style="3" customWidth="1"/>
    <col min="15855" max="15855" width="16.5703125" style="3" customWidth="1"/>
    <col min="15856" max="15857" width="7.85546875" style="3" bestFit="1" customWidth="1"/>
    <col min="15858" max="15858" width="8" style="3" bestFit="1" customWidth="1"/>
    <col min="15859" max="15860" width="7.85546875" style="3" bestFit="1" customWidth="1"/>
    <col min="15861" max="15861" width="9.7109375" style="3" customWidth="1"/>
    <col min="15862" max="15862" width="12.85546875" style="3" customWidth="1"/>
    <col min="15863" max="16099" width="9.140625" style="3"/>
    <col min="16100" max="16100" width="9" style="3" bestFit="1" customWidth="1"/>
    <col min="16101" max="16101" width="9.85546875" style="3" bestFit="1" customWidth="1"/>
    <col min="16102" max="16102" width="9.140625" style="3" bestFit="1" customWidth="1"/>
    <col min="16103" max="16103" width="16" style="3" bestFit="1" customWidth="1"/>
    <col min="16104" max="16104" width="9" style="3" bestFit="1" customWidth="1"/>
    <col min="16105" max="16105" width="7.85546875" style="3" bestFit="1" customWidth="1"/>
    <col min="16106" max="16106" width="11.7109375" style="3" bestFit="1" customWidth="1"/>
    <col min="16107" max="16107" width="14.28515625" style="3" customWidth="1"/>
    <col min="16108" max="16108" width="11.7109375" style="3" bestFit="1" customWidth="1"/>
    <col min="16109" max="16109" width="14.140625" style="3" bestFit="1" customWidth="1"/>
    <col min="16110" max="16110" width="16.7109375" style="3" customWidth="1"/>
    <col min="16111" max="16111" width="16.5703125" style="3" customWidth="1"/>
    <col min="16112" max="16113" width="7.85546875" style="3" bestFit="1" customWidth="1"/>
    <col min="16114" max="16114" width="8" style="3" bestFit="1" customWidth="1"/>
    <col min="16115" max="16116" width="7.85546875" style="3" bestFit="1" customWidth="1"/>
    <col min="16117" max="16117" width="9.7109375" style="3" customWidth="1"/>
    <col min="16118" max="16118" width="12.85546875" style="3" customWidth="1"/>
    <col min="16119" max="16384" width="9.140625" style="3"/>
  </cols>
  <sheetData>
    <row r="1" spans="1:16" s="53" customFormat="1" ht="15" customHeight="1">
      <c r="A1" s="343" t="s">
        <v>1</v>
      </c>
      <c r="B1" s="365" t="s">
        <v>0</v>
      </c>
      <c r="C1" s="367" t="s">
        <v>7</v>
      </c>
      <c r="D1" s="361" t="s">
        <v>87</v>
      </c>
      <c r="E1" s="362"/>
      <c r="F1" s="362"/>
      <c r="G1" s="362"/>
      <c r="H1" s="362"/>
      <c r="I1" s="351" t="s">
        <v>101</v>
      </c>
      <c r="J1" s="352"/>
      <c r="K1" s="352"/>
      <c r="L1" s="352"/>
      <c r="M1" s="352"/>
      <c r="N1" s="352"/>
      <c r="O1" s="352"/>
      <c r="P1" s="353"/>
    </row>
    <row r="2" spans="1:16" s="12" customFormat="1" ht="24" customHeight="1" thickBot="1">
      <c r="A2" s="344"/>
      <c r="B2" s="366"/>
      <c r="C2" s="368"/>
      <c r="D2" s="77" t="s">
        <v>88</v>
      </c>
      <c r="E2" s="77" t="s">
        <v>89</v>
      </c>
      <c r="F2" s="77" t="s">
        <v>90</v>
      </c>
      <c r="G2" s="77" t="s">
        <v>23</v>
      </c>
      <c r="H2" s="171" t="s">
        <v>201</v>
      </c>
      <c r="I2" s="354"/>
      <c r="J2" s="355"/>
      <c r="K2" s="355"/>
      <c r="L2" s="355"/>
      <c r="M2" s="355"/>
      <c r="N2" s="355"/>
      <c r="O2" s="355"/>
      <c r="P2" s="356"/>
    </row>
    <row r="3" spans="1:16" s="149" customFormat="1" ht="15">
      <c r="A3" s="146">
        <f>'1-συμβολαια'!A3</f>
        <v>0</v>
      </c>
      <c r="B3" s="160">
        <f>'1-συμβολαια'!C3</f>
        <v>0</v>
      </c>
      <c r="C3" s="161">
        <f>'1-συμβολαια'!D3</f>
        <v>0</v>
      </c>
      <c r="D3" s="154">
        <v>20</v>
      </c>
      <c r="E3" s="154">
        <v>20</v>
      </c>
      <c r="F3" s="154">
        <f t="shared" ref="F3:F12" si="0">C3*0.8%</f>
        <v>0</v>
      </c>
      <c r="G3" s="147">
        <f t="shared" ref="G3:G12" si="1">D3+E3+F3</f>
        <v>40</v>
      </c>
      <c r="H3" s="161">
        <f t="shared" ref="H3:H12" si="2">D3+E3</f>
        <v>40</v>
      </c>
      <c r="I3" s="223" t="s">
        <v>378</v>
      </c>
      <c r="J3" s="223" t="s">
        <v>379</v>
      </c>
      <c r="K3" s="223" t="s">
        <v>380</v>
      </c>
      <c r="L3" s="223" t="s">
        <v>381</v>
      </c>
      <c r="M3" s="223" t="s">
        <v>382</v>
      </c>
      <c r="N3" s="116"/>
      <c r="O3" s="116"/>
      <c r="P3" s="116"/>
    </row>
    <row r="4" spans="1:16" s="149" customFormat="1" ht="15">
      <c r="A4" s="146">
        <f>'1-συμβολαια'!A4</f>
        <v>0</v>
      </c>
      <c r="B4" s="160">
        <f>'1-συμβολαια'!C4</f>
        <v>0</v>
      </c>
      <c r="C4" s="161">
        <f>'1-συμβολαια'!D4</f>
        <v>0</v>
      </c>
      <c r="D4" s="154">
        <v>20</v>
      </c>
      <c r="E4" s="154">
        <v>20</v>
      </c>
      <c r="F4" s="154">
        <f t="shared" si="0"/>
        <v>0</v>
      </c>
      <c r="G4" s="147">
        <f t="shared" si="1"/>
        <v>40</v>
      </c>
      <c r="H4" s="161">
        <f t="shared" si="2"/>
        <v>40</v>
      </c>
      <c r="I4" s="223" t="s">
        <v>378</v>
      </c>
      <c r="J4" s="223" t="s">
        <v>379</v>
      </c>
      <c r="K4" s="223" t="s">
        <v>380</v>
      </c>
      <c r="L4" s="223" t="s">
        <v>381</v>
      </c>
      <c r="M4" s="223" t="s">
        <v>382</v>
      </c>
      <c r="N4" s="116"/>
      <c r="O4" s="116"/>
      <c r="P4" s="116"/>
    </row>
    <row r="5" spans="1:16" s="149" customFormat="1" ht="15">
      <c r="A5" s="146">
        <f>'1-συμβολαια'!A5</f>
        <v>0</v>
      </c>
      <c r="B5" s="160">
        <f>'1-συμβολαια'!C5</f>
        <v>0</v>
      </c>
      <c r="C5" s="161">
        <f>'1-συμβολαια'!D5</f>
        <v>0</v>
      </c>
      <c r="D5" s="154">
        <v>20</v>
      </c>
      <c r="E5" s="154">
        <v>20</v>
      </c>
      <c r="F5" s="154">
        <f t="shared" si="0"/>
        <v>0</v>
      </c>
      <c r="G5" s="147">
        <f t="shared" si="1"/>
        <v>40</v>
      </c>
      <c r="H5" s="161">
        <f t="shared" si="2"/>
        <v>40</v>
      </c>
      <c r="I5" s="223" t="s">
        <v>378</v>
      </c>
      <c r="J5" s="223" t="s">
        <v>379</v>
      </c>
      <c r="K5" s="223" t="s">
        <v>380</v>
      </c>
      <c r="L5" s="223" t="s">
        <v>381</v>
      </c>
      <c r="M5" s="223" t="s">
        <v>382</v>
      </c>
      <c r="N5" s="116"/>
      <c r="O5" s="116"/>
      <c r="P5" s="116"/>
    </row>
    <row r="6" spans="1:16" s="149" customFormat="1" ht="15">
      <c r="A6" s="146">
        <f>'1-συμβολαια'!A6</f>
        <v>0</v>
      </c>
      <c r="B6" s="160">
        <f>'1-συμβολαια'!C6</f>
        <v>0</v>
      </c>
      <c r="C6" s="161">
        <f>'1-συμβολαια'!D6</f>
        <v>0</v>
      </c>
      <c r="D6" s="154">
        <v>20</v>
      </c>
      <c r="E6" s="154">
        <v>20</v>
      </c>
      <c r="F6" s="154">
        <f t="shared" si="0"/>
        <v>0</v>
      </c>
      <c r="G6" s="147">
        <f t="shared" si="1"/>
        <v>40</v>
      </c>
      <c r="H6" s="161">
        <f t="shared" si="2"/>
        <v>40</v>
      </c>
      <c r="I6" s="223" t="s">
        <v>378</v>
      </c>
      <c r="J6" s="223" t="s">
        <v>379</v>
      </c>
      <c r="K6" s="223" t="s">
        <v>380</v>
      </c>
      <c r="L6" s="223" t="s">
        <v>381</v>
      </c>
      <c r="M6" s="223" t="s">
        <v>382</v>
      </c>
      <c r="N6" s="116"/>
      <c r="O6" s="116"/>
      <c r="P6" s="116"/>
    </row>
    <row r="7" spans="1:16" s="149" customFormat="1" ht="15">
      <c r="A7" s="146">
        <f>'1-συμβολαια'!A7</f>
        <v>0</v>
      </c>
      <c r="B7" s="160">
        <f>'1-συμβολαια'!C7</f>
        <v>0</v>
      </c>
      <c r="C7" s="161">
        <f>'1-συμβολαια'!D7</f>
        <v>0</v>
      </c>
      <c r="D7" s="154">
        <v>20</v>
      </c>
      <c r="E7" s="154">
        <v>20</v>
      </c>
      <c r="F7" s="154">
        <f t="shared" si="0"/>
        <v>0</v>
      </c>
      <c r="G7" s="147">
        <f t="shared" si="1"/>
        <v>40</v>
      </c>
      <c r="H7" s="161">
        <f t="shared" si="2"/>
        <v>40</v>
      </c>
      <c r="I7" s="223" t="s">
        <v>378</v>
      </c>
      <c r="J7" s="223" t="s">
        <v>379</v>
      </c>
      <c r="K7" s="223" t="s">
        <v>380</v>
      </c>
      <c r="L7" s="223" t="s">
        <v>381</v>
      </c>
      <c r="M7" s="223" t="s">
        <v>382</v>
      </c>
      <c r="N7" s="116"/>
      <c r="O7" s="116"/>
      <c r="P7" s="116"/>
    </row>
    <row r="8" spans="1:16" s="149" customFormat="1" ht="15">
      <c r="A8" s="146">
        <f>'1-συμβολαια'!A8</f>
        <v>0</v>
      </c>
      <c r="B8" s="160">
        <f>'1-συμβολαια'!C8</f>
        <v>0</v>
      </c>
      <c r="C8" s="161">
        <f>'1-συμβολαια'!D8</f>
        <v>0</v>
      </c>
      <c r="D8" s="154">
        <v>20</v>
      </c>
      <c r="E8" s="154">
        <v>20</v>
      </c>
      <c r="F8" s="154">
        <f t="shared" si="0"/>
        <v>0</v>
      </c>
      <c r="G8" s="147">
        <f t="shared" si="1"/>
        <v>40</v>
      </c>
      <c r="H8" s="161">
        <f t="shared" si="2"/>
        <v>40</v>
      </c>
      <c r="I8" s="223" t="s">
        <v>378</v>
      </c>
      <c r="J8" s="223" t="s">
        <v>379</v>
      </c>
      <c r="K8" s="223" t="s">
        <v>380</v>
      </c>
      <c r="L8" s="223" t="s">
        <v>381</v>
      </c>
      <c r="M8" s="223" t="s">
        <v>382</v>
      </c>
      <c r="N8" s="116"/>
      <c r="O8" s="116"/>
      <c r="P8" s="116"/>
    </row>
    <row r="9" spans="1:16" s="149" customFormat="1" ht="15">
      <c r="A9" s="146">
        <f>'1-συμβολαια'!A9</f>
        <v>0</v>
      </c>
      <c r="B9" s="160">
        <f>'1-συμβολαια'!C9</f>
        <v>0</v>
      </c>
      <c r="C9" s="161">
        <f>'1-συμβολαια'!D9</f>
        <v>0</v>
      </c>
      <c r="D9" s="154">
        <v>20</v>
      </c>
      <c r="E9" s="154">
        <v>20</v>
      </c>
      <c r="F9" s="154">
        <f t="shared" si="0"/>
        <v>0</v>
      </c>
      <c r="G9" s="147">
        <f t="shared" si="1"/>
        <v>40</v>
      </c>
      <c r="H9" s="161">
        <f t="shared" si="2"/>
        <v>40</v>
      </c>
      <c r="I9" s="223" t="s">
        <v>378</v>
      </c>
      <c r="J9" s="223" t="s">
        <v>379</v>
      </c>
      <c r="K9" s="223" t="s">
        <v>380</v>
      </c>
      <c r="L9" s="223" t="s">
        <v>381</v>
      </c>
      <c r="M9" s="223" t="s">
        <v>382</v>
      </c>
      <c r="N9" s="116"/>
      <c r="O9" s="116"/>
      <c r="P9" s="116"/>
    </row>
    <row r="10" spans="1:16" s="149" customFormat="1" ht="15">
      <c r="A10" s="146">
        <f>'1-συμβολαια'!A10</f>
        <v>0</v>
      </c>
      <c r="B10" s="160">
        <f>'1-συμβολαια'!C10</f>
        <v>0</v>
      </c>
      <c r="C10" s="161">
        <f>'1-συμβολαια'!D10</f>
        <v>0</v>
      </c>
      <c r="D10" s="154">
        <v>20</v>
      </c>
      <c r="E10" s="154">
        <v>20</v>
      </c>
      <c r="F10" s="154">
        <f t="shared" si="0"/>
        <v>0</v>
      </c>
      <c r="G10" s="147">
        <f t="shared" si="1"/>
        <v>40</v>
      </c>
      <c r="H10" s="161">
        <f t="shared" si="2"/>
        <v>40</v>
      </c>
      <c r="I10" s="223" t="s">
        <v>378</v>
      </c>
      <c r="J10" s="223" t="s">
        <v>379</v>
      </c>
      <c r="K10" s="223" t="s">
        <v>380</v>
      </c>
      <c r="L10" s="223" t="s">
        <v>381</v>
      </c>
      <c r="M10" s="223" t="s">
        <v>382</v>
      </c>
      <c r="N10" s="116"/>
      <c r="O10" s="116"/>
      <c r="P10" s="116"/>
    </row>
    <row r="11" spans="1:16" s="149" customFormat="1" ht="15">
      <c r="A11" s="146">
        <f>'1-συμβολαια'!A11</f>
        <v>0</v>
      </c>
      <c r="B11" s="160">
        <f>'1-συμβολαια'!C11</f>
        <v>0</v>
      </c>
      <c r="C11" s="161">
        <f>'1-συμβολαια'!D11</f>
        <v>0</v>
      </c>
      <c r="D11" s="154">
        <v>20</v>
      </c>
      <c r="E11" s="154">
        <v>20</v>
      </c>
      <c r="F11" s="154">
        <f t="shared" si="0"/>
        <v>0</v>
      </c>
      <c r="G11" s="147">
        <f t="shared" si="1"/>
        <v>40</v>
      </c>
      <c r="H11" s="161">
        <f t="shared" si="2"/>
        <v>40</v>
      </c>
      <c r="I11" s="223" t="s">
        <v>378</v>
      </c>
      <c r="J11" s="223" t="s">
        <v>379</v>
      </c>
      <c r="K11" s="223" t="s">
        <v>380</v>
      </c>
      <c r="L11" s="223" t="s">
        <v>381</v>
      </c>
      <c r="M11" s="223" t="s">
        <v>382</v>
      </c>
      <c r="N11" s="116"/>
      <c r="O11" s="116"/>
      <c r="P11" s="116"/>
    </row>
    <row r="12" spans="1:16" s="149" customFormat="1" ht="11.25" customHeight="1">
      <c r="A12" s="146">
        <f>'1-συμβολαια'!A12</f>
        <v>0</v>
      </c>
      <c r="B12" s="160">
        <f>'1-συμβολαια'!C12</f>
        <v>0</v>
      </c>
      <c r="C12" s="161">
        <f>'1-συμβολαια'!D12</f>
        <v>0</v>
      </c>
      <c r="D12" s="154">
        <v>20</v>
      </c>
      <c r="E12" s="154">
        <v>20</v>
      </c>
      <c r="F12" s="154">
        <f t="shared" si="0"/>
        <v>0</v>
      </c>
      <c r="G12" s="147">
        <f t="shared" si="1"/>
        <v>40</v>
      </c>
      <c r="H12" s="161">
        <f t="shared" si="2"/>
        <v>40</v>
      </c>
      <c r="I12" s="223" t="s">
        <v>378</v>
      </c>
      <c r="J12" s="223" t="s">
        <v>379</v>
      </c>
      <c r="K12" s="223" t="s">
        <v>380</v>
      </c>
      <c r="L12" s="223" t="s">
        <v>381</v>
      </c>
      <c r="M12" s="223" t="s">
        <v>382</v>
      </c>
      <c r="N12" s="116"/>
      <c r="O12" s="116"/>
      <c r="P12" s="116"/>
    </row>
    <row r="13" spans="1:16" s="149" customFormat="1" ht="15">
      <c r="A13" s="146">
        <f>'1-συμβολαια'!A13</f>
        <v>0</v>
      </c>
      <c r="B13" s="160">
        <f>'1-συμβολαια'!C13</f>
        <v>0</v>
      </c>
      <c r="C13" s="161">
        <f>'1-συμβολαια'!D13</f>
        <v>0</v>
      </c>
      <c r="D13" s="154">
        <v>20</v>
      </c>
      <c r="E13" s="154">
        <v>20</v>
      </c>
      <c r="F13" s="154">
        <f t="shared" ref="F13:F73" si="3">C13*0.8%</f>
        <v>0</v>
      </c>
      <c r="G13" s="147">
        <f t="shared" ref="G13:G71" si="4">D13+E13+F13</f>
        <v>40</v>
      </c>
      <c r="H13" s="161">
        <f t="shared" ref="H13:H70" si="5">D13+E13</f>
        <v>40</v>
      </c>
      <c r="I13" s="223" t="s">
        <v>378</v>
      </c>
      <c r="J13" s="223" t="s">
        <v>379</v>
      </c>
      <c r="K13" s="223" t="s">
        <v>380</v>
      </c>
      <c r="L13" s="223" t="s">
        <v>381</v>
      </c>
      <c r="M13" s="223" t="s">
        <v>382</v>
      </c>
      <c r="N13" s="116"/>
      <c r="O13" s="116"/>
      <c r="P13" s="116"/>
    </row>
    <row r="14" spans="1:16" s="149" customFormat="1" ht="15">
      <c r="A14" s="146">
        <f>'1-συμβολαια'!A14</f>
        <v>0</v>
      </c>
      <c r="B14" s="160">
        <f>'1-συμβολαια'!C14</f>
        <v>0</v>
      </c>
      <c r="C14" s="161">
        <f>'1-συμβολαια'!D14</f>
        <v>0</v>
      </c>
      <c r="D14" s="154">
        <v>20</v>
      </c>
      <c r="E14" s="154">
        <v>20</v>
      </c>
      <c r="F14" s="154">
        <f t="shared" si="3"/>
        <v>0</v>
      </c>
      <c r="G14" s="147">
        <f t="shared" si="4"/>
        <v>40</v>
      </c>
      <c r="H14" s="161">
        <f t="shared" si="5"/>
        <v>40</v>
      </c>
      <c r="I14" s="223" t="s">
        <v>378</v>
      </c>
      <c r="J14" s="223" t="s">
        <v>379</v>
      </c>
      <c r="K14" s="223" t="s">
        <v>380</v>
      </c>
      <c r="L14" s="223" t="s">
        <v>381</v>
      </c>
      <c r="M14" s="223" t="s">
        <v>382</v>
      </c>
      <c r="N14" s="116"/>
      <c r="O14" s="116"/>
      <c r="P14" s="116"/>
    </row>
    <row r="15" spans="1:16" s="149" customFormat="1" ht="15">
      <c r="A15" s="146">
        <f>'1-συμβολαια'!A15</f>
        <v>0</v>
      </c>
      <c r="B15" s="160">
        <f>'1-συμβολαια'!C15</f>
        <v>0</v>
      </c>
      <c r="C15" s="161">
        <f>'1-συμβολαια'!D15</f>
        <v>0</v>
      </c>
      <c r="D15" s="154">
        <v>20</v>
      </c>
      <c r="E15" s="154">
        <v>20</v>
      </c>
      <c r="F15" s="154">
        <f t="shared" si="3"/>
        <v>0</v>
      </c>
      <c r="G15" s="147">
        <f t="shared" si="4"/>
        <v>40</v>
      </c>
      <c r="H15" s="161">
        <f t="shared" si="5"/>
        <v>40</v>
      </c>
      <c r="I15" s="223" t="s">
        <v>378</v>
      </c>
      <c r="J15" s="223" t="s">
        <v>379</v>
      </c>
      <c r="K15" s="223" t="s">
        <v>380</v>
      </c>
      <c r="L15" s="223" t="s">
        <v>381</v>
      </c>
      <c r="M15" s="223" t="s">
        <v>382</v>
      </c>
      <c r="N15" s="116"/>
      <c r="O15" s="116"/>
      <c r="P15" s="116"/>
    </row>
    <row r="16" spans="1:16" s="149" customFormat="1" ht="15">
      <c r="A16" s="146">
        <f>'1-συμβολαια'!A16</f>
        <v>0</v>
      </c>
      <c r="B16" s="160">
        <f>'1-συμβολαια'!C16</f>
        <v>0</v>
      </c>
      <c r="C16" s="161">
        <f>'1-συμβολαια'!D16</f>
        <v>0</v>
      </c>
      <c r="D16" s="154">
        <v>20</v>
      </c>
      <c r="E16" s="154">
        <v>20</v>
      </c>
      <c r="F16" s="154">
        <f t="shared" si="3"/>
        <v>0</v>
      </c>
      <c r="G16" s="147">
        <f t="shared" si="4"/>
        <v>40</v>
      </c>
      <c r="H16" s="161">
        <f t="shared" si="5"/>
        <v>40</v>
      </c>
      <c r="I16" s="223" t="s">
        <v>378</v>
      </c>
      <c r="J16" s="223" t="s">
        <v>379</v>
      </c>
      <c r="K16" s="223" t="s">
        <v>380</v>
      </c>
      <c r="L16" s="223" t="s">
        <v>381</v>
      </c>
      <c r="M16" s="223" t="s">
        <v>382</v>
      </c>
      <c r="N16" s="116"/>
      <c r="O16" s="116"/>
      <c r="P16" s="116"/>
    </row>
    <row r="17" spans="1:16" s="149" customFormat="1" ht="15">
      <c r="A17" s="146">
        <f>'1-συμβολαια'!A17</f>
        <v>0</v>
      </c>
      <c r="B17" s="160">
        <f>'1-συμβολαια'!C17</f>
        <v>0</v>
      </c>
      <c r="C17" s="161">
        <f>'1-συμβολαια'!D17</f>
        <v>0</v>
      </c>
      <c r="D17" s="154">
        <v>20</v>
      </c>
      <c r="E17" s="154">
        <v>20</v>
      </c>
      <c r="F17" s="154">
        <f t="shared" si="3"/>
        <v>0</v>
      </c>
      <c r="G17" s="147">
        <f t="shared" si="4"/>
        <v>40</v>
      </c>
      <c r="H17" s="161">
        <f t="shared" si="5"/>
        <v>40</v>
      </c>
      <c r="I17" s="223" t="s">
        <v>378</v>
      </c>
      <c r="J17" s="223" t="s">
        <v>379</v>
      </c>
      <c r="K17" s="223" t="s">
        <v>380</v>
      </c>
      <c r="L17" s="223" t="s">
        <v>381</v>
      </c>
      <c r="M17" s="223" t="s">
        <v>382</v>
      </c>
      <c r="N17" s="116"/>
      <c r="O17" s="116"/>
      <c r="P17" s="116"/>
    </row>
    <row r="18" spans="1:16" s="149" customFormat="1" ht="15">
      <c r="A18" s="146">
        <f>'1-συμβολαια'!A18</f>
        <v>0</v>
      </c>
      <c r="B18" s="160">
        <f>'1-συμβολαια'!C18</f>
        <v>0</v>
      </c>
      <c r="C18" s="161">
        <f>'1-συμβολαια'!D18</f>
        <v>0</v>
      </c>
      <c r="D18" s="154">
        <v>20</v>
      </c>
      <c r="E18" s="154">
        <v>20</v>
      </c>
      <c r="F18" s="154">
        <f t="shared" si="3"/>
        <v>0</v>
      </c>
      <c r="G18" s="147">
        <f t="shared" si="4"/>
        <v>40</v>
      </c>
      <c r="H18" s="161">
        <f t="shared" si="5"/>
        <v>40</v>
      </c>
      <c r="I18" s="223" t="s">
        <v>378</v>
      </c>
      <c r="J18" s="223" t="s">
        <v>379</v>
      </c>
      <c r="K18" s="223" t="s">
        <v>380</v>
      </c>
      <c r="L18" s="223" t="s">
        <v>381</v>
      </c>
      <c r="M18" s="223" t="s">
        <v>382</v>
      </c>
      <c r="N18" s="116"/>
      <c r="O18" s="116"/>
      <c r="P18" s="116"/>
    </row>
    <row r="19" spans="1:16" s="149" customFormat="1" ht="15">
      <c r="A19" s="146">
        <f>'1-συμβολαια'!A19</f>
        <v>0</v>
      </c>
      <c r="B19" s="160">
        <f>'1-συμβολαια'!C19</f>
        <v>0</v>
      </c>
      <c r="C19" s="161">
        <f>'1-συμβολαια'!D19</f>
        <v>0</v>
      </c>
      <c r="D19" s="154">
        <v>20</v>
      </c>
      <c r="E19" s="154">
        <v>20</v>
      </c>
      <c r="F19" s="154">
        <f t="shared" si="3"/>
        <v>0</v>
      </c>
      <c r="G19" s="147">
        <f t="shared" si="4"/>
        <v>40</v>
      </c>
      <c r="H19" s="161">
        <f t="shared" si="5"/>
        <v>40</v>
      </c>
      <c r="I19" s="223" t="s">
        <v>378</v>
      </c>
      <c r="J19" s="223" t="s">
        <v>379</v>
      </c>
      <c r="K19" s="223" t="s">
        <v>380</v>
      </c>
      <c r="L19" s="223" t="s">
        <v>381</v>
      </c>
      <c r="M19" s="223" t="s">
        <v>382</v>
      </c>
      <c r="N19" s="116"/>
      <c r="O19" s="116"/>
      <c r="P19" s="116"/>
    </row>
    <row r="20" spans="1:16" s="149" customFormat="1" ht="15">
      <c r="A20" s="146">
        <f>'1-συμβολαια'!A20</f>
        <v>0</v>
      </c>
      <c r="B20" s="160">
        <f>'1-συμβολαια'!C20</f>
        <v>0</v>
      </c>
      <c r="C20" s="161">
        <f>'1-συμβολαια'!D20</f>
        <v>0</v>
      </c>
      <c r="D20" s="154">
        <v>20</v>
      </c>
      <c r="E20" s="154">
        <v>20</v>
      </c>
      <c r="F20" s="154">
        <f t="shared" si="3"/>
        <v>0</v>
      </c>
      <c r="G20" s="147">
        <f t="shared" si="4"/>
        <v>40</v>
      </c>
      <c r="H20" s="161">
        <f t="shared" si="5"/>
        <v>40</v>
      </c>
      <c r="I20" s="223" t="s">
        <v>378</v>
      </c>
      <c r="J20" s="223" t="s">
        <v>379</v>
      </c>
      <c r="K20" s="223" t="s">
        <v>380</v>
      </c>
      <c r="L20" s="223" t="s">
        <v>381</v>
      </c>
      <c r="M20" s="223" t="s">
        <v>382</v>
      </c>
      <c r="N20" s="116"/>
      <c r="O20" s="116"/>
      <c r="P20" s="116"/>
    </row>
    <row r="21" spans="1:16" s="149" customFormat="1" ht="15">
      <c r="A21" s="146">
        <f>'1-συμβολαια'!A21</f>
        <v>0</v>
      </c>
      <c r="B21" s="160">
        <f>'1-συμβολαια'!C21</f>
        <v>0</v>
      </c>
      <c r="C21" s="161">
        <f>'1-συμβολαια'!D21</f>
        <v>0</v>
      </c>
      <c r="D21" s="154">
        <v>20</v>
      </c>
      <c r="E21" s="154">
        <v>20</v>
      </c>
      <c r="F21" s="154">
        <f t="shared" si="3"/>
        <v>0</v>
      </c>
      <c r="G21" s="147">
        <f t="shared" si="4"/>
        <v>40</v>
      </c>
      <c r="H21" s="161">
        <f t="shared" si="5"/>
        <v>40</v>
      </c>
      <c r="I21" s="223" t="s">
        <v>378</v>
      </c>
      <c r="J21" s="223" t="s">
        <v>379</v>
      </c>
      <c r="K21" s="223" t="s">
        <v>380</v>
      </c>
      <c r="L21" s="223" t="s">
        <v>381</v>
      </c>
      <c r="M21" s="223" t="s">
        <v>382</v>
      </c>
      <c r="N21" s="116"/>
      <c r="O21" s="116"/>
      <c r="P21" s="116"/>
    </row>
    <row r="22" spans="1:16" s="149" customFormat="1" ht="15">
      <c r="A22" s="146">
        <f>'1-συμβολαια'!A22</f>
        <v>0</v>
      </c>
      <c r="B22" s="160">
        <f>'1-συμβολαια'!C22</f>
        <v>0</v>
      </c>
      <c r="C22" s="161">
        <f>'1-συμβολαια'!D22</f>
        <v>0</v>
      </c>
      <c r="D22" s="154">
        <v>20</v>
      </c>
      <c r="E22" s="154">
        <v>20</v>
      </c>
      <c r="F22" s="154">
        <f t="shared" si="3"/>
        <v>0</v>
      </c>
      <c r="G22" s="147">
        <f t="shared" si="4"/>
        <v>40</v>
      </c>
      <c r="H22" s="161">
        <f t="shared" si="5"/>
        <v>40</v>
      </c>
      <c r="I22" s="223" t="s">
        <v>378</v>
      </c>
      <c r="J22" s="223" t="s">
        <v>379</v>
      </c>
      <c r="K22" s="223" t="s">
        <v>380</v>
      </c>
      <c r="L22" s="223" t="s">
        <v>381</v>
      </c>
      <c r="M22" s="223" t="s">
        <v>382</v>
      </c>
      <c r="N22" s="116"/>
      <c r="O22" s="116"/>
      <c r="P22" s="116"/>
    </row>
    <row r="23" spans="1:16" s="149" customFormat="1" ht="15">
      <c r="A23" s="146">
        <f>'1-συμβολαια'!A23</f>
        <v>0</v>
      </c>
      <c r="B23" s="160">
        <f>'1-συμβολαια'!C23</f>
        <v>0</v>
      </c>
      <c r="C23" s="161">
        <f>'1-συμβολαια'!D23</f>
        <v>0</v>
      </c>
      <c r="D23" s="154">
        <v>20</v>
      </c>
      <c r="E23" s="154">
        <v>20</v>
      </c>
      <c r="F23" s="154">
        <f t="shared" si="3"/>
        <v>0</v>
      </c>
      <c r="G23" s="147">
        <f t="shared" si="4"/>
        <v>40</v>
      </c>
      <c r="H23" s="161">
        <f t="shared" si="5"/>
        <v>40</v>
      </c>
      <c r="I23" s="223" t="s">
        <v>378</v>
      </c>
      <c r="J23" s="223" t="s">
        <v>379</v>
      </c>
      <c r="K23" s="223" t="s">
        <v>380</v>
      </c>
      <c r="L23" s="223" t="s">
        <v>381</v>
      </c>
      <c r="M23" s="223" t="s">
        <v>382</v>
      </c>
      <c r="N23" s="116"/>
      <c r="O23" s="116"/>
      <c r="P23" s="116"/>
    </row>
    <row r="24" spans="1:16" s="149" customFormat="1" ht="15">
      <c r="A24" s="146">
        <f>'1-συμβολαια'!A24</f>
        <v>0</v>
      </c>
      <c r="B24" s="160">
        <f>'1-συμβολαια'!C24</f>
        <v>0</v>
      </c>
      <c r="C24" s="161">
        <f>'1-συμβολαια'!D24</f>
        <v>0</v>
      </c>
      <c r="D24" s="154">
        <v>20</v>
      </c>
      <c r="E24" s="154">
        <v>20</v>
      </c>
      <c r="F24" s="154">
        <f t="shared" si="3"/>
        <v>0</v>
      </c>
      <c r="G24" s="147">
        <f t="shared" si="4"/>
        <v>40</v>
      </c>
      <c r="H24" s="161">
        <f t="shared" si="5"/>
        <v>40</v>
      </c>
      <c r="I24" s="223" t="s">
        <v>378</v>
      </c>
      <c r="J24" s="223" t="s">
        <v>379</v>
      </c>
      <c r="K24" s="223" t="s">
        <v>380</v>
      </c>
      <c r="L24" s="223" t="s">
        <v>381</v>
      </c>
      <c r="M24" s="223" t="s">
        <v>382</v>
      </c>
      <c r="N24" s="116"/>
      <c r="O24" s="116"/>
      <c r="P24" s="116"/>
    </row>
    <row r="25" spans="1:16" s="149" customFormat="1" ht="15">
      <c r="A25" s="146">
        <f>'1-συμβολαια'!A25</f>
        <v>0</v>
      </c>
      <c r="B25" s="160">
        <f>'1-συμβολαια'!C25</f>
        <v>0</v>
      </c>
      <c r="C25" s="161">
        <f>'1-συμβολαια'!D25</f>
        <v>0</v>
      </c>
      <c r="D25" s="154">
        <v>20</v>
      </c>
      <c r="E25" s="154">
        <v>20</v>
      </c>
      <c r="F25" s="154">
        <f t="shared" si="3"/>
        <v>0</v>
      </c>
      <c r="G25" s="147">
        <f t="shared" si="4"/>
        <v>40</v>
      </c>
      <c r="H25" s="161">
        <f t="shared" si="5"/>
        <v>40</v>
      </c>
      <c r="I25" s="223" t="s">
        <v>378</v>
      </c>
      <c r="J25" s="223" t="s">
        <v>379</v>
      </c>
      <c r="K25" s="223" t="s">
        <v>380</v>
      </c>
      <c r="L25" s="223" t="s">
        <v>381</v>
      </c>
      <c r="M25" s="223" t="s">
        <v>382</v>
      </c>
      <c r="N25" s="116"/>
      <c r="O25" s="116"/>
      <c r="P25" s="116"/>
    </row>
    <row r="26" spans="1:16" s="149" customFormat="1" ht="15">
      <c r="A26" s="146">
        <f>'1-συμβολαια'!A26</f>
        <v>0</v>
      </c>
      <c r="B26" s="160">
        <f>'1-συμβολαια'!C26</f>
        <v>0</v>
      </c>
      <c r="C26" s="161">
        <f>'1-συμβολαια'!D26</f>
        <v>0</v>
      </c>
      <c r="D26" s="154">
        <v>20</v>
      </c>
      <c r="E26" s="154">
        <v>20</v>
      </c>
      <c r="F26" s="154">
        <f t="shared" si="3"/>
        <v>0</v>
      </c>
      <c r="G26" s="147">
        <f t="shared" si="4"/>
        <v>40</v>
      </c>
      <c r="H26" s="161">
        <f t="shared" si="5"/>
        <v>40</v>
      </c>
      <c r="I26" s="223" t="s">
        <v>378</v>
      </c>
      <c r="J26" s="223" t="s">
        <v>379</v>
      </c>
      <c r="K26" s="223" t="s">
        <v>380</v>
      </c>
      <c r="L26" s="223" t="s">
        <v>381</v>
      </c>
      <c r="M26" s="223" t="s">
        <v>382</v>
      </c>
      <c r="N26" s="116"/>
      <c r="O26" s="116"/>
      <c r="P26" s="116"/>
    </row>
    <row r="27" spans="1:16" s="149" customFormat="1" ht="15">
      <c r="A27" s="146">
        <f>'1-συμβολαια'!A27</f>
        <v>0</v>
      </c>
      <c r="B27" s="160">
        <f>'1-συμβολαια'!C27</f>
        <v>0</v>
      </c>
      <c r="C27" s="161">
        <f>'1-συμβολαια'!D27</f>
        <v>0</v>
      </c>
      <c r="D27" s="154">
        <v>20</v>
      </c>
      <c r="E27" s="154">
        <v>20</v>
      </c>
      <c r="F27" s="154">
        <f t="shared" si="3"/>
        <v>0</v>
      </c>
      <c r="G27" s="147">
        <f t="shared" si="4"/>
        <v>40</v>
      </c>
      <c r="H27" s="161">
        <f t="shared" si="5"/>
        <v>40</v>
      </c>
      <c r="I27" s="223" t="s">
        <v>378</v>
      </c>
      <c r="J27" s="223" t="s">
        <v>379</v>
      </c>
      <c r="K27" s="223" t="s">
        <v>380</v>
      </c>
      <c r="L27" s="223" t="s">
        <v>381</v>
      </c>
      <c r="M27" s="223" t="s">
        <v>382</v>
      </c>
      <c r="N27" s="116"/>
      <c r="O27" s="116"/>
      <c r="P27" s="116"/>
    </row>
    <row r="28" spans="1:16" s="149" customFormat="1" ht="15">
      <c r="A28" s="146">
        <f>'1-συμβολαια'!A28</f>
        <v>0</v>
      </c>
      <c r="B28" s="160">
        <f>'1-συμβολαια'!C28</f>
        <v>0</v>
      </c>
      <c r="C28" s="161">
        <f>'1-συμβολαια'!D28</f>
        <v>0</v>
      </c>
      <c r="D28" s="154">
        <v>20</v>
      </c>
      <c r="E28" s="154">
        <v>20</v>
      </c>
      <c r="F28" s="154">
        <f t="shared" si="3"/>
        <v>0</v>
      </c>
      <c r="G28" s="147">
        <f t="shared" si="4"/>
        <v>40</v>
      </c>
      <c r="H28" s="161">
        <f t="shared" si="5"/>
        <v>40</v>
      </c>
      <c r="I28" s="223" t="s">
        <v>378</v>
      </c>
      <c r="J28" s="223" t="s">
        <v>379</v>
      </c>
      <c r="K28" s="223" t="s">
        <v>380</v>
      </c>
      <c r="L28" s="223" t="s">
        <v>381</v>
      </c>
      <c r="M28" s="223" t="s">
        <v>382</v>
      </c>
      <c r="N28" s="116"/>
      <c r="O28" s="116"/>
      <c r="P28" s="116"/>
    </row>
    <row r="29" spans="1:16" s="149" customFormat="1" ht="15">
      <c r="A29" s="146">
        <f>'1-συμβολαια'!A29</f>
        <v>0</v>
      </c>
      <c r="B29" s="160">
        <f>'1-συμβολαια'!C29</f>
        <v>0</v>
      </c>
      <c r="C29" s="161">
        <f>'1-συμβολαια'!D29</f>
        <v>0</v>
      </c>
      <c r="D29" s="154">
        <v>20</v>
      </c>
      <c r="E29" s="154">
        <v>20</v>
      </c>
      <c r="F29" s="154">
        <f t="shared" si="3"/>
        <v>0</v>
      </c>
      <c r="G29" s="147">
        <f t="shared" si="4"/>
        <v>40</v>
      </c>
      <c r="H29" s="161">
        <f t="shared" si="5"/>
        <v>40</v>
      </c>
      <c r="I29" s="223" t="s">
        <v>378</v>
      </c>
      <c r="J29" s="223" t="s">
        <v>379</v>
      </c>
      <c r="K29" s="223" t="s">
        <v>380</v>
      </c>
      <c r="L29" s="223" t="s">
        <v>381</v>
      </c>
      <c r="M29" s="223" t="s">
        <v>382</v>
      </c>
      <c r="N29" s="116"/>
      <c r="O29" s="116"/>
      <c r="P29" s="116"/>
    </row>
    <row r="30" spans="1:16" s="149" customFormat="1" ht="15">
      <c r="A30" s="146">
        <f>'1-συμβολαια'!A30</f>
        <v>0</v>
      </c>
      <c r="B30" s="160">
        <f>'1-συμβολαια'!C30</f>
        <v>0</v>
      </c>
      <c r="C30" s="161">
        <f>'1-συμβολαια'!D30</f>
        <v>0</v>
      </c>
      <c r="D30" s="154">
        <v>20</v>
      </c>
      <c r="E30" s="154">
        <v>20</v>
      </c>
      <c r="F30" s="154">
        <f t="shared" si="3"/>
        <v>0</v>
      </c>
      <c r="G30" s="147">
        <f t="shared" si="4"/>
        <v>40</v>
      </c>
      <c r="H30" s="161">
        <f t="shared" si="5"/>
        <v>40</v>
      </c>
      <c r="I30" s="223" t="s">
        <v>378</v>
      </c>
      <c r="J30" s="223" t="s">
        <v>379</v>
      </c>
      <c r="K30" s="223" t="s">
        <v>380</v>
      </c>
      <c r="L30" s="223" t="s">
        <v>381</v>
      </c>
      <c r="M30" s="223" t="s">
        <v>382</v>
      </c>
      <c r="N30" s="116"/>
      <c r="O30" s="116"/>
      <c r="P30" s="116"/>
    </row>
    <row r="31" spans="1:16" s="149" customFormat="1" ht="15">
      <c r="A31" s="146">
        <f>'1-συμβολαια'!A31</f>
        <v>0</v>
      </c>
      <c r="B31" s="160">
        <f>'1-συμβολαια'!C31</f>
        <v>0</v>
      </c>
      <c r="C31" s="161">
        <f>'1-συμβολαια'!D31</f>
        <v>0</v>
      </c>
      <c r="D31" s="154">
        <v>20</v>
      </c>
      <c r="E31" s="154">
        <v>20</v>
      </c>
      <c r="F31" s="154">
        <f t="shared" si="3"/>
        <v>0</v>
      </c>
      <c r="G31" s="147">
        <f t="shared" si="4"/>
        <v>40</v>
      </c>
      <c r="H31" s="161">
        <f t="shared" si="5"/>
        <v>40</v>
      </c>
      <c r="I31" s="223" t="s">
        <v>378</v>
      </c>
      <c r="J31" s="223" t="s">
        <v>379</v>
      </c>
      <c r="K31" s="223" t="s">
        <v>380</v>
      </c>
      <c r="L31" s="223" t="s">
        <v>381</v>
      </c>
      <c r="M31" s="223" t="s">
        <v>382</v>
      </c>
      <c r="N31" s="116"/>
      <c r="O31" s="116"/>
      <c r="P31" s="116"/>
    </row>
    <row r="32" spans="1:16" s="149" customFormat="1" ht="15">
      <c r="A32" s="146">
        <f>'1-συμβολαια'!A32</f>
        <v>0</v>
      </c>
      <c r="B32" s="160">
        <f>'1-συμβολαια'!C32</f>
        <v>0</v>
      </c>
      <c r="C32" s="161">
        <f>'1-συμβολαια'!D32</f>
        <v>0</v>
      </c>
      <c r="D32" s="154">
        <v>20</v>
      </c>
      <c r="E32" s="154">
        <v>20</v>
      </c>
      <c r="F32" s="154">
        <f t="shared" si="3"/>
        <v>0</v>
      </c>
      <c r="G32" s="147">
        <f t="shared" si="4"/>
        <v>40</v>
      </c>
      <c r="H32" s="161">
        <f t="shared" si="5"/>
        <v>40</v>
      </c>
      <c r="I32" s="223" t="s">
        <v>378</v>
      </c>
      <c r="J32" s="223" t="s">
        <v>379</v>
      </c>
      <c r="K32" s="223" t="s">
        <v>380</v>
      </c>
      <c r="L32" s="223" t="s">
        <v>381</v>
      </c>
      <c r="M32" s="223" t="s">
        <v>382</v>
      </c>
      <c r="N32" s="116"/>
      <c r="O32" s="116"/>
      <c r="P32" s="116"/>
    </row>
    <row r="33" spans="1:16" s="149" customFormat="1" ht="15">
      <c r="A33" s="146">
        <f>'1-συμβολαια'!A33</f>
        <v>0</v>
      </c>
      <c r="B33" s="160">
        <f>'1-συμβολαια'!C33</f>
        <v>0</v>
      </c>
      <c r="C33" s="161">
        <f>'1-συμβολαια'!D33</f>
        <v>0</v>
      </c>
      <c r="D33" s="154">
        <v>20</v>
      </c>
      <c r="E33" s="154">
        <v>20</v>
      </c>
      <c r="F33" s="154">
        <f t="shared" si="3"/>
        <v>0</v>
      </c>
      <c r="G33" s="147">
        <f t="shared" si="4"/>
        <v>40</v>
      </c>
      <c r="H33" s="161">
        <f t="shared" si="5"/>
        <v>40</v>
      </c>
      <c r="I33" s="223" t="s">
        <v>378</v>
      </c>
      <c r="J33" s="223" t="s">
        <v>379</v>
      </c>
      <c r="K33" s="223" t="s">
        <v>380</v>
      </c>
      <c r="L33" s="223" t="s">
        <v>381</v>
      </c>
      <c r="M33" s="223" t="s">
        <v>382</v>
      </c>
      <c r="N33" s="116"/>
      <c r="O33" s="116"/>
      <c r="P33" s="116"/>
    </row>
    <row r="34" spans="1:16" s="149" customFormat="1" ht="15">
      <c r="A34" s="146">
        <f>'1-συμβολαια'!A34</f>
        <v>0</v>
      </c>
      <c r="B34" s="160">
        <f>'1-συμβολαια'!C34</f>
        <v>0</v>
      </c>
      <c r="C34" s="161">
        <f>'1-συμβολαια'!D34</f>
        <v>0</v>
      </c>
      <c r="D34" s="154">
        <v>20</v>
      </c>
      <c r="E34" s="154">
        <v>20</v>
      </c>
      <c r="F34" s="154">
        <f t="shared" si="3"/>
        <v>0</v>
      </c>
      <c r="G34" s="147">
        <f t="shared" si="4"/>
        <v>40</v>
      </c>
      <c r="H34" s="161">
        <f t="shared" si="5"/>
        <v>40</v>
      </c>
      <c r="I34" s="223" t="s">
        <v>378</v>
      </c>
      <c r="J34" s="223" t="s">
        <v>379</v>
      </c>
      <c r="K34" s="223" t="s">
        <v>380</v>
      </c>
      <c r="L34" s="223" t="s">
        <v>381</v>
      </c>
      <c r="M34" s="223" t="s">
        <v>382</v>
      </c>
      <c r="N34" s="116"/>
      <c r="O34" s="116"/>
      <c r="P34" s="116"/>
    </row>
    <row r="35" spans="1:16" s="149" customFormat="1" ht="15">
      <c r="A35" s="146">
        <f>'1-συμβολαια'!A35</f>
        <v>0</v>
      </c>
      <c r="B35" s="160">
        <f>'1-συμβολαια'!C35</f>
        <v>0</v>
      </c>
      <c r="C35" s="161">
        <f>'1-συμβολαια'!D35</f>
        <v>0</v>
      </c>
      <c r="D35" s="154">
        <v>20</v>
      </c>
      <c r="E35" s="154">
        <v>20</v>
      </c>
      <c r="F35" s="154">
        <f t="shared" si="3"/>
        <v>0</v>
      </c>
      <c r="G35" s="147">
        <f t="shared" si="4"/>
        <v>40</v>
      </c>
      <c r="H35" s="161">
        <f t="shared" si="5"/>
        <v>40</v>
      </c>
      <c r="I35" s="223" t="s">
        <v>378</v>
      </c>
      <c r="J35" s="223" t="s">
        <v>379</v>
      </c>
      <c r="K35" s="223" t="s">
        <v>380</v>
      </c>
      <c r="L35" s="223" t="s">
        <v>381</v>
      </c>
      <c r="M35" s="223" t="s">
        <v>382</v>
      </c>
      <c r="N35" s="116"/>
      <c r="O35" s="116"/>
      <c r="P35" s="116"/>
    </row>
    <row r="36" spans="1:16" s="149" customFormat="1" ht="15">
      <c r="A36" s="146">
        <f>'1-συμβολαια'!A36</f>
        <v>0</v>
      </c>
      <c r="B36" s="160">
        <f>'1-συμβολαια'!C36</f>
        <v>0</v>
      </c>
      <c r="C36" s="161">
        <f>'1-συμβολαια'!D36</f>
        <v>0</v>
      </c>
      <c r="D36" s="154">
        <v>20</v>
      </c>
      <c r="E36" s="154">
        <v>20</v>
      </c>
      <c r="F36" s="154">
        <f t="shared" si="3"/>
        <v>0</v>
      </c>
      <c r="G36" s="147">
        <f t="shared" si="4"/>
        <v>40</v>
      </c>
      <c r="H36" s="161">
        <f t="shared" si="5"/>
        <v>40</v>
      </c>
      <c r="I36" s="223" t="s">
        <v>378</v>
      </c>
      <c r="J36" s="223" t="s">
        <v>379</v>
      </c>
      <c r="K36" s="223" t="s">
        <v>380</v>
      </c>
      <c r="L36" s="223" t="s">
        <v>381</v>
      </c>
      <c r="M36" s="223" t="s">
        <v>382</v>
      </c>
      <c r="N36" s="116"/>
      <c r="O36" s="116"/>
      <c r="P36" s="116"/>
    </row>
    <row r="37" spans="1:16" s="149" customFormat="1" ht="15">
      <c r="A37" s="146">
        <f>'1-συμβολαια'!A37</f>
        <v>0</v>
      </c>
      <c r="B37" s="160">
        <f>'1-συμβολαια'!C37</f>
        <v>0</v>
      </c>
      <c r="C37" s="161">
        <f>'1-συμβολαια'!D37</f>
        <v>0</v>
      </c>
      <c r="D37" s="154">
        <v>20</v>
      </c>
      <c r="E37" s="154">
        <v>20</v>
      </c>
      <c r="F37" s="154">
        <f t="shared" si="3"/>
        <v>0</v>
      </c>
      <c r="G37" s="147">
        <f t="shared" si="4"/>
        <v>40</v>
      </c>
      <c r="H37" s="161">
        <f t="shared" si="5"/>
        <v>40</v>
      </c>
      <c r="I37" s="223" t="s">
        <v>378</v>
      </c>
      <c r="J37" s="223" t="s">
        <v>379</v>
      </c>
      <c r="K37" s="223" t="s">
        <v>380</v>
      </c>
      <c r="L37" s="223" t="s">
        <v>381</v>
      </c>
      <c r="M37" s="223" t="s">
        <v>382</v>
      </c>
      <c r="N37" s="116"/>
      <c r="O37" s="116"/>
      <c r="P37" s="116"/>
    </row>
    <row r="38" spans="1:16" s="149" customFormat="1" ht="15">
      <c r="A38" s="146">
        <f>'1-συμβολαια'!A38</f>
        <v>0</v>
      </c>
      <c r="B38" s="160">
        <f>'1-συμβολαια'!C38</f>
        <v>0</v>
      </c>
      <c r="C38" s="161">
        <f>'1-συμβολαια'!D38</f>
        <v>0</v>
      </c>
      <c r="D38" s="154">
        <v>20</v>
      </c>
      <c r="E38" s="154">
        <v>20</v>
      </c>
      <c r="F38" s="154">
        <f t="shared" si="3"/>
        <v>0</v>
      </c>
      <c r="G38" s="147">
        <f t="shared" si="4"/>
        <v>40</v>
      </c>
      <c r="H38" s="161">
        <f t="shared" si="5"/>
        <v>40</v>
      </c>
      <c r="I38" s="223" t="s">
        <v>378</v>
      </c>
      <c r="J38" s="223" t="s">
        <v>379</v>
      </c>
      <c r="K38" s="223" t="s">
        <v>380</v>
      </c>
      <c r="L38" s="223" t="s">
        <v>381</v>
      </c>
      <c r="M38" s="223" t="s">
        <v>382</v>
      </c>
      <c r="N38" s="116"/>
      <c r="O38" s="116"/>
      <c r="P38" s="116"/>
    </row>
    <row r="39" spans="1:16" s="149" customFormat="1" ht="15">
      <c r="A39" s="146">
        <f>'1-συμβολαια'!A39</f>
        <v>0</v>
      </c>
      <c r="B39" s="160">
        <f>'1-συμβολαια'!C39</f>
        <v>0</v>
      </c>
      <c r="C39" s="161">
        <f>'1-συμβολαια'!D39</f>
        <v>0</v>
      </c>
      <c r="D39" s="154">
        <v>20</v>
      </c>
      <c r="E39" s="154">
        <v>20</v>
      </c>
      <c r="F39" s="154">
        <f t="shared" si="3"/>
        <v>0</v>
      </c>
      <c r="G39" s="147">
        <f t="shared" si="4"/>
        <v>40</v>
      </c>
      <c r="H39" s="161">
        <f t="shared" si="5"/>
        <v>40</v>
      </c>
      <c r="I39" s="223" t="s">
        <v>378</v>
      </c>
      <c r="J39" s="223" t="s">
        <v>379</v>
      </c>
      <c r="K39" s="223" t="s">
        <v>380</v>
      </c>
      <c r="L39" s="223" t="s">
        <v>381</v>
      </c>
      <c r="M39" s="223" t="s">
        <v>382</v>
      </c>
      <c r="N39" s="116"/>
      <c r="O39" s="116"/>
      <c r="P39" s="116"/>
    </row>
    <row r="40" spans="1:16" s="149" customFormat="1" ht="15">
      <c r="A40" s="146">
        <f>'1-συμβολαια'!A40</f>
        <v>0</v>
      </c>
      <c r="B40" s="160">
        <f>'1-συμβολαια'!C40</f>
        <v>0</v>
      </c>
      <c r="C40" s="161">
        <f>'1-συμβολαια'!D40</f>
        <v>0</v>
      </c>
      <c r="D40" s="154">
        <v>20</v>
      </c>
      <c r="E40" s="154">
        <v>20</v>
      </c>
      <c r="F40" s="154">
        <f t="shared" si="3"/>
        <v>0</v>
      </c>
      <c r="G40" s="147">
        <f t="shared" si="4"/>
        <v>40</v>
      </c>
      <c r="H40" s="161">
        <f t="shared" si="5"/>
        <v>40</v>
      </c>
      <c r="I40" s="223" t="s">
        <v>378</v>
      </c>
      <c r="J40" s="223" t="s">
        <v>379</v>
      </c>
      <c r="K40" s="223" t="s">
        <v>380</v>
      </c>
      <c r="L40" s="223" t="s">
        <v>381</v>
      </c>
      <c r="M40" s="223" t="s">
        <v>382</v>
      </c>
      <c r="N40" s="116"/>
      <c r="O40" s="116"/>
      <c r="P40" s="116"/>
    </row>
    <row r="41" spans="1:16" s="149" customFormat="1" ht="15">
      <c r="A41" s="146">
        <f>'1-συμβολαια'!A41</f>
        <v>0</v>
      </c>
      <c r="B41" s="160">
        <f>'1-συμβολαια'!C41</f>
        <v>0</v>
      </c>
      <c r="C41" s="161">
        <f>'1-συμβολαια'!D41</f>
        <v>0</v>
      </c>
      <c r="D41" s="154">
        <v>20</v>
      </c>
      <c r="E41" s="154">
        <v>20</v>
      </c>
      <c r="F41" s="154">
        <f t="shared" si="3"/>
        <v>0</v>
      </c>
      <c r="G41" s="147">
        <f t="shared" si="4"/>
        <v>40</v>
      </c>
      <c r="H41" s="161">
        <f t="shared" si="5"/>
        <v>40</v>
      </c>
      <c r="I41" s="223" t="s">
        <v>378</v>
      </c>
      <c r="J41" s="223" t="s">
        <v>379</v>
      </c>
      <c r="K41" s="223" t="s">
        <v>380</v>
      </c>
      <c r="L41" s="223" t="s">
        <v>381</v>
      </c>
      <c r="M41" s="223" t="s">
        <v>382</v>
      </c>
      <c r="N41" s="116"/>
      <c r="O41" s="116"/>
      <c r="P41" s="116"/>
    </row>
    <row r="42" spans="1:16" s="149" customFormat="1" ht="15">
      <c r="A42" s="146">
        <f>'1-συμβολαια'!A42</f>
        <v>0</v>
      </c>
      <c r="B42" s="160">
        <f>'1-συμβολαια'!C42</f>
        <v>0</v>
      </c>
      <c r="C42" s="161">
        <f>'1-συμβολαια'!D42</f>
        <v>0</v>
      </c>
      <c r="D42" s="154">
        <v>20</v>
      </c>
      <c r="E42" s="154">
        <v>20</v>
      </c>
      <c r="F42" s="154">
        <f t="shared" si="3"/>
        <v>0</v>
      </c>
      <c r="G42" s="147">
        <f t="shared" si="4"/>
        <v>40</v>
      </c>
      <c r="H42" s="161">
        <f t="shared" si="5"/>
        <v>40</v>
      </c>
      <c r="I42" s="223" t="s">
        <v>378</v>
      </c>
      <c r="J42" s="223" t="s">
        <v>379</v>
      </c>
      <c r="K42" s="223" t="s">
        <v>380</v>
      </c>
      <c r="L42" s="223" t="s">
        <v>381</v>
      </c>
      <c r="M42" s="223" t="s">
        <v>382</v>
      </c>
      <c r="N42" s="116"/>
      <c r="O42" s="116"/>
      <c r="P42" s="116"/>
    </row>
    <row r="43" spans="1:16" s="149" customFormat="1" ht="15">
      <c r="A43" s="146">
        <f>'1-συμβολαια'!A43</f>
        <v>0</v>
      </c>
      <c r="B43" s="160">
        <f>'1-συμβολαια'!C43</f>
        <v>0</v>
      </c>
      <c r="C43" s="161">
        <f>'1-συμβολαια'!D43</f>
        <v>0</v>
      </c>
      <c r="D43" s="154">
        <v>20</v>
      </c>
      <c r="E43" s="154">
        <v>20</v>
      </c>
      <c r="F43" s="154">
        <f t="shared" si="3"/>
        <v>0</v>
      </c>
      <c r="G43" s="147">
        <f t="shared" si="4"/>
        <v>40</v>
      </c>
      <c r="H43" s="161">
        <f t="shared" si="5"/>
        <v>40</v>
      </c>
      <c r="I43" s="223" t="s">
        <v>378</v>
      </c>
      <c r="J43" s="223" t="s">
        <v>379</v>
      </c>
      <c r="K43" s="223" t="s">
        <v>380</v>
      </c>
      <c r="L43" s="223" t="s">
        <v>381</v>
      </c>
      <c r="M43" s="223" t="s">
        <v>382</v>
      </c>
      <c r="N43" s="116"/>
      <c r="O43" s="116"/>
      <c r="P43" s="116"/>
    </row>
    <row r="44" spans="1:16" s="149" customFormat="1" ht="15">
      <c r="A44" s="146">
        <f>'1-συμβολαια'!A44</f>
        <v>0</v>
      </c>
      <c r="B44" s="160">
        <f>'1-συμβολαια'!C44</f>
        <v>0</v>
      </c>
      <c r="C44" s="161">
        <f>'1-συμβολαια'!D44</f>
        <v>0</v>
      </c>
      <c r="D44" s="154">
        <v>20</v>
      </c>
      <c r="E44" s="154">
        <v>20</v>
      </c>
      <c r="F44" s="154">
        <f t="shared" si="3"/>
        <v>0</v>
      </c>
      <c r="G44" s="147">
        <f t="shared" si="4"/>
        <v>40</v>
      </c>
      <c r="H44" s="161">
        <f t="shared" si="5"/>
        <v>40</v>
      </c>
      <c r="I44" s="223" t="s">
        <v>378</v>
      </c>
      <c r="J44" s="223" t="s">
        <v>379</v>
      </c>
      <c r="K44" s="223" t="s">
        <v>380</v>
      </c>
      <c r="L44" s="223" t="s">
        <v>381</v>
      </c>
      <c r="M44" s="223" t="s">
        <v>382</v>
      </c>
      <c r="N44" s="116"/>
      <c r="O44" s="116"/>
      <c r="P44" s="116"/>
    </row>
    <row r="45" spans="1:16" s="149" customFormat="1" ht="15">
      <c r="A45" s="146">
        <f>'1-συμβολαια'!A45</f>
        <v>0</v>
      </c>
      <c r="B45" s="160">
        <f>'1-συμβολαια'!C45</f>
        <v>0</v>
      </c>
      <c r="C45" s="161">
        <f>'1-συμβολαια'!D45</f>
        <v>0</v>
      </c>
      <c r="D45" s="154">
        <v>20</v>
      </c>
      <c r="E45" s="154">
        <v>20</v>
      </c>
      <c r="F45" s="154">
        <f t="shared" si="3"/>
        <v>0</v>
      </c>
      <c r="G45" s="147">
        <f t="shared" si="4"/>
        <v>40</v>
      </c>
      <c r="H45" s="161">
        <f t="shared" si="5"/>
        <v>40</v>
      </c>
      <c r="I45" s="223" t="s">
        <v>378</v>
      </c>
      <c r="J45" s="223" t="s">
        <v>379</v>
      </c>
      <c r="K45" s="223" t="s">
        <v>380</v>
      </c>
      <c r="L45" s="223" t="s">
        <v>381</v>
      </c>
      <c r="M45" s="223" t="s">
        <v>382</v>
      </c>
      <c r="N45" s="116"/>
      <c r="O45" s="116"/>
      <c r="P45" s="116"/>
    </row>
    <row r="46" spans="1:16" s="149" customFormat="1" ht="15">
      <c r="A46" s="146">
        <f>'1-συμβολαια'!A46</f>
        <v>0</v>
      </c>
      <c r="B46" s="160">
        <f>'1-συμβολαια'!C46</f>
        <v>0</v>
      </c>
      <c r="C46" s="161">
        <f>'1-συμβολαια'!D46</f>
        <v>0</v>
      </c>
      <c r="D46" s="154">
        <v>20</v>
      </c>
      <c r="E46" s="154">
        <v>20</v>
      </c>
      <c r="F46" s="154">
        <f t="shared" si="3"/>
        <v>0</v>
      </c>
      <c r="G46" s="147">
        <f t="shared" si="4"/>
        <v>40</v>
      </c>
      <c r="H46" s="161">
        <f t="shared" si="5"/>
        <v>40</v>
      </c>
      <c r="I46" s="223" t="s">
        <v>378</v>
      </c>
      <c r="J46" s="223" t="s">
        <v>379</v>
      </c>
      <c r="K46" s="223" t="s">
        <v>380</v>
      </c>
      <c r="L46" s="223" t="s">
        <v>381</v>
      </c>
      <c r="M46" s="223" t="s">
        <v>382</v>
      </c>
      <c r="N46" s="116"/>
      <c r="O46" s="116"/>
      <c r="P46" s="116"/>
    </row>
    <row r="47" spans="1:16" s="149" customFormat="1" ht="15">
      <c r="A47" s="146">
        <f>'1-συμβολαια'!A47</f>
        <v>0</v>
      </c>
      <c r="B47" s="160">
        <f>'1-συμβολαια'!C47</f>
        <v>0</v>
      </c>
      <c r="C47" s="161">
        <f>'1-συμβολαια'!D47</f>
        <v>0</v>
      </c>
      <c r="D47" s="154">
        <v>20</v>
      </c>
      <c r="E47" s="154">
        <v>20</v>
      </c>
      <c r="F47" s="154">
        <f t="shared" si="3"/>
        <v>0</v>
      </c>
      <c r="G47" s="147">
        <f t="shared" si="4"/>
        <v>40</v>
      </c>
      <c r="H47" s="161">
        <f t="shared" si="5"/>
        <v>40</v>
      </c>
      <c r="I47" s="223" t="s">
        <v>378</v>
      </c>
      <c r="J47" s="223" t="s">
        <v>379</v>
      </c>
      <c r="K47" s="223" t="s">
        <v>380</v>
      </c>
      <c r="L47" s="223" t="s">
        <v>381</v>
      </c>
      <c r="M47" s="223" t="s">
        <v>382</v>
      </c>
      <c r="N47" s="116"/>
      <c r="O47" s="116"/>
      <c r="P47" s="116"/>
    </row>
    <row r="48" spans="1:16" s="149" customFormat="1" ht="15">
      <c r="A48" s="146">
        <f>'1-συμβολαια'!A48</f>
        <v>0</v>
      </c>
      <c r="B48" s="160">
        <f>'1-συμβολαια'!C48</f>
        <v>0</v>
      </c>
      <c r="C48" s="161">
        <f>'1-συμβολαια'!D48</f>
        <v>0</v>
      </c>
      <c r="D48" s="154">
        <v>20</v>
      </c>
      <c r="E48" s="154">
        <v>20</v>
      </c>
      <c r="F48" s="154">
        <f t="shared" si="3"/>
        <v>0</v>
      </c>
      <c r="G48" s="147">
        <f t="shared" si="4"/>
        <v>40</v>
      </c>
      <c r="H48" s="161">
        <f t="shared" si="5"/>
        <v>40</v>
      </c>
      <c r="I48" s="223" t="s">
        <v>378</v>
      </c>
      <c r="J48" s="223" t="s">
        <v>379</v>
      </c>
      <c r="K48" s="223" t="s">
        <v>380</v>
      </c>
      <c r="L48" s="223" t="s">
        <v>381</v>
      </c>
      <c r="M48" s="223" t="s">
        <v>382</v>
      </c>
      <c r="N48" s="116"/>
      <c r="O48" s="116"/>
      <c r="P48" s="116"/>
    </row>
    <row r="49" spans="1:16" s="149" customFormat="1" ht="15">
      <c r="A49" s="146">
        <f>'1-συμβολαια'!A49</f>
        <v>0</v>
      </c>
      <c r="B49" s="160">
        <f>'1-συμβολαια'!C49</f>
        <v>0</v>
      </c>
      <c r="C49" s="161">
        <f>'1-συμβολαια'!D49</f>
        <v>0</v>
      </c>
      <c r="D49" s="154">
        <v>20</v>
      </c>
      <c r="E49" s="154">
        <v>20</v>
      </c>
      <c r="F49" s="154">
        <f t="shared" si="3"/>
        <v>0</v>
      </c>
      <c r="G49" s="147">
        <f t="shared" si="4"/>
        <v>40</v>
      </c>
      <c r="H49" s="161">
        <f t="shared" si="5"/>
        <v>40</v>
      </c>
      <c r="I49" s="223" t="s">
        <v>378</v>
      </c>
      <c r="J49" s="223" t="s">
        <v>379</v>
      </c>
      <c r="K49" s="223" t="s">
        <v>380</v>
      </c>
      <c r="L49" s="223" t="s">
        <v>381</v>
      </c>
      <c r="M49" s="223" t="s">
        <v>382</v>
      </c>
      <c r="N49" s="116"/>
      <c r="O49" s="116"/>
      <c r="P49" s="116"/>
    </row>
    <row r="50" spans="1:16" s="149" customFormat="1" ht="15">
      <c r="A50" s="146">
        <f>'1-συμβολαια'!A50</f>
        <v>0</v>
      </c>
      <c r="B50" s="160">
        <f>'1-συμβολαια'!C50</f>
        <v>0</v>
      </c>
      <c r="C50" s="161">
        <f>'1-συμβολαια'!D50</f>
        <v>0</v>
      </c>
      <c r="D50" s="154">
        <v>20</v>
      </c>
      <c r="E50" s="154">
        <v>20</v>
      </c>
      <c r="F50" s="154">
        <f t="shared" si="3"/>
        <v>0</v>
      </c>
      <c r="G50" s="147">
        <f t="shared" si="4"/>
        <v>40</v>
      </c>
      <c r="H50" s="161">
        <f t="shared" si="5"/>
        <v>40</v>
      </c>
      <c r="I50" s="223" t="s">
        <v>378</v>
      </c>
      <c r="J50" s="223" t="s">
        <v>379</v>
      </c>
      <c r="K50" s="223" t="s">
        <v>380</v>
      </c>
      <c r="L50" s="223" t="s">
        <v>381</v>
      </c>
      <c r="M50" s="223" t="s">
        <v>382</v>
      </c>
      <c r="N50" s="116"/>
      <c r="O50" s="116"/>
      <c r="P50" s="116"/>
    </row>
    <row r="51" spans="1:16" s="149" customFormat="1" ht="15">
      <c r="A51" s="146">
        <f>'1-συμβολαια'!A51</f>
        <v>0</v>
      </c>
      <c r="B51" s="160">
        <f>'1-συμβολαια'!C51</f>
        <v>0</v>
      </c>
      <c r="C51" s="161">
        <f>'1-συμβολαια'!D51</f>
        <v>0</v>
      </c>
      <c r="D51" s="154">
        <v>20</v>
      </c>
      <c r="E51" s="154">
        <v>20</v>
      </c>
      <c r="F51" s="154">
        <f t="shared" si="3"/>
        <v>0</v>
      </c>
      <c r="G51" s="147">
        <f t="shared" si="4"/>
        <v>40</v>
      </c>
      <c r="H51" s="161">
        <f t="shared" si="5"/>
        <v>40</v>
      </c>
      <c r="I51" s="223" t="s">
        <v>378</v>
      </c>
      <c r="J51" s="223" t="s">
        <v>379</v>
      </c>
      <c r="K51" s="223" t="s">
        <v>380</v>
      </c>
      <c r="L51" s="223" t="s">
        <v>381</v>
      </c>
      <c r="M51" s="223" t="s">
        <v>382</v>
      </c>
      <c r="N51" s="116"/>
      <c r="O51" s="116"/>
      <c r="P51" s="116"/>
    </row>
    <row r="52" spans="1:16" s="149" customFormat="1" ht="15">
      <c r="A52" s="146">
        <f>'1-συμβολαια'!A52</f>
        <v>0</v>
      </c>
      <c r="B52" s="160">
        <f>'1-συμβολαια'!C52</f>
        <v>0</v>
      </c>
      <c r="C52" s="161">
        <f>'1-συμβολαια'!D52</f>
        <v>0</v>
      </c>
      <c r="D52" s="154">
        <v>20</v>
      </c>
      <c r="E52" s="154">
        <v>20</v>
      </c>
      <c r="F52" s="154">
        <f t="shared" si="3"/>
        <v>0</v>
      </c>
      <c r="G52" s="147">
        <f t="shared" si="4"/>
        <v>40</v>
      </c>
      <c r="H52" s="161">
        <f t="shared" si="5"/>
        <v>40</v>
      </c>
      <c r="I52" s="223" t="s">
        <v>378</v>
      </c>
      <c r="J52" s="223" t="s">
        <v>379</v>
      </c>
      <c r="K52" s="223" t="s">
        <v>380</v>
      </c>
      <c r="L52" s="223" t="s">
        <v>381</v>
      </c>
      <c r="M52" s="223" t="s">
        <v>382</v>
      </c>
      <c r="N52" s="116"/>
      <c r="O52" s="116"/>
      <c r="P52" s="116"/>
    </row>
    <row r="53" spans="1:16" s="149" customFormat="1" ht="15">
      <c r="A53" s="146">
        <f>'1-συμβολαια'!A53</f>
        <v>0</v>
      </c>
      <c r="B53" s="160">
        <f>'1-συμβολαια'!C53</f>
        <v>0</v>
      </c>
      <c r="C53" s="161">
        <f>'1-συμβολαια'!D53</f>
        <v>0</v>
      </c>
      <c r="D53" s="154">
        <v>20</v>
      </c>
      <c r="E53" s="154">
        <v>20</v>
      </c>
      <c r="F53" s="154">
        <f t="shared" si="3"/>
        <v>0</v>
      </c>
      <c r="G53" s="147">
        <f t="shared" si="4"/>
        <v>40</v>
      </c>
      <c r="H53" s="161">
        <f t="shared" si="5"/>
        <v>40</v>
      </c>
      <c r="I53" s="223" t="s">
        <v>378</v>
      </c>
      <c r="J53" s="223" t="s">
        <v>379</v>
      </c>
      <c r="K53" s="223" t="s">
        <v>380</v>
      </c>
      <c r="L53" s="223" t="s">
        <v>381</v>
      </c>
      <c r="M53" s="223" t="s">
        <v>382</v>
      </c>
      <c r="N53" s="116"/>
      <c r="O53" s="116"/>
      <c r="P53" s="116"/>
    </row>
    <row r="54" spans="1:16" s="149" customFormat="1" ht="15">
      <c r="A54" s="146">
        <f>'1-συμβολαια'!A54</f>
        <v>0</v>
      </c>
      <c r="B54" s="160">
        <f>'1-συμβολαια'!C54</f>
        <v>0</v>
      </c>
      <c r="C54" s="161">
        <f>'1-συμβολαια'!D54</f>
        <v>0</v>
      </c>
      <c r="D54" s="154">
        <v>20</v>
      </c>
      <c r="E54" s="154">
        <v>20</v>
      </c>
      <c r="F54" s="154">
        <f t="shared" si="3"/>
        <v>0</v>
      </c>
      <c r="G54" s="147">
        <f t="shared" si="4"/>
        <v>40</v>
      </c>
      <c r="H54" s="161">
        <f t="shared" si="5"/>
        <v>40</v>
      </c>
      <c r="I54" s="223" t="s">
        <v>378</v>
      </c>
      <c r="J54" s="223" t="s">
        <v>379</v>
      </c>
      <c r="K54" s="223" t="s">
        <v>380</v>
      </c>
      <c r="L54" s="223" t="s">
        <v>381</v>
      </c>
      <c r="M54" s="223" t="s">
        <v>382</v>
      </c>
      <c r="N54" s="116"/>
      <c r="O54" s="116"/>
      <c r="P54" s="116"/>
    </row>
    <row r="55" spans="1:16" s="149" customFormat="1" ht="15">
      <c r="A55" s="146">
        <f>'1-συμβολαια'!A55</f>
        <v>0</v>
      </c>
      <c r="B55" s="160">
        <f>'1-συμβολαια'!C55</f>
        <v>0</v>
      </c>
      <c r="C55" s="161">
        <f>'1-συμβολαια'!D55</f>
        <v>0</v>
      </c>
      <c r="D55" s="154">
        <v>20</v>
      </c>
      <c r="E55" s="154">
        <v>20</v>
      </c>
      <c r="F55" s="154">
        <f t="shared" si="3"/>
        <v>0</v>
      </c>
      <c r="G55" s="147">
        <f t="shared" si="4"/>
        <v>40</v>
      </c>
      <c r="H55" s="161">
        <f t="shared" si="5"/>
        <v>40</v>
      </c>
      <c r="I55" s="223" t="s">
        <v>378</v>
      </c>
      <c r="J55" s="223" t="s">
        <v>379</v>
      </c>
      <c r="K55" s="223" t="s">
        <v>380</v>
      </c>
      <c r="L55" s="223" t="s">
        <v>381</v>
      </c>
      <c r="M55" s="223" t="s">
        <v>382</v>
      </c>
      <c r="N55" s="116"/>
      <c r="O55" s="116"/>
      <c r="P55" s="116"/>
    </row>
    <row r="56" spans="1:16" s="149" customFormat="1" ht="15">
      <c r="A56" s="146">
        <f>'1-συμβολαια'!A56</f>
        <v>0</v>
      </c>
      <c r="B56" s="160">
        <f>'1-συμβολαια'!C56</f>
        <v>0</v>
      </c>
      <c r="C56" s="161">
        <f>'1-συμβολαια'!D56</f>
        <v>0</v>
      </c>
      <c r="D56" s="154">
        <v>20</v>
      </c>
      <c r="E56" s="154">
        <v>20</v>
      </c>
      <c r="F56" s="154">
        <f t="shared" si="3"/>
        <v>0</v>
      </c>
      <c r="G56" s="147">
        <f t="shared" si="4"/>
        <v>40</v>
      </c>
      <c r="H56" s="161">
        <f t="shared" si="5"/>
        <v>40</v>
      </c>
      <c r="I56" s="223" t="s">
        <v>378</v>
      </c>
      <c r="J56" s="223" t="s">
        <v>379</v>
      </c>
      <c r="K56" s="223" t="s">
        <v>380</v>
      </c>
      <c r="L56" s="223" t="s">
        <v>381</v>
      </c>
      <c r="M56" s="223" t="s">
        <v>382</v>
      </c>
      <c r="N56" s="116"/>
      <c r="O56" s="116"/>
      <c r="P56" s="116"/>
    </row>
    <row r="57" spans="1:16" s="149" customFormat="1" ht="15">
      <c r="A57" s="146">
        <f>'1-συμβολαια'!A57</f>
        <v>0</v>
      </c>
      <c r="B57" s="160">
        <f>'1-συμβολαια'!C57</f>
        <v>0</v>
      </c>
      <c r="C57" s="161">
        <f>'1-συμβολαια'!D57</f>
        <v>0</v>
      </c>
      <c r="D57" s="154">
        <v>20</v>
      </c>
      <c r="E57" s="154">
        <v>20</v>
      </c>
      <c r="F57" s="154">
        <f t="shared" si="3"/>
        <v>0</v>
      </c>
      <c r="G57" s="147">
        <f t="shared" si="4"/>
        <v>40</v>
      </c>
      <c r="H57" s="161">
        <f t="shared" si="5"/>
        <v>40</v>
      </c>
      <c r="I57" s="223" t="s">
        <v>378</v>
      </c>
      <c r="J57" s="223" t="s">
        <v>379</v>
      </c>
      <c r="K57" s="223" t="s">
        <v>380</v>
      </c>
      <c r="L57" s="223" t="s">
        <v>381</v>
      </c>
      <c r="M57" s="223" t="s">
        <v>382</v>
      </c>
      <c r="N57" s="116"/>
      <c r="O57" s="116"/>
      <c r="P57" s="116"/>
    </row>
    <row r="58" spans="1:16" s="149" customFormat="1" ht="15">
      <c r="A58" s="146">
        <f>'1-συμβολαια'!A58</f>
        <v>0</v>
      </c>
      <c r="B58" s="160">
        <f>'1-συμβολαια'!C58</f>
        <v>0</v>
      </c>
      <c r="C58" s="161">
        <f>'1-συμβολαια'!D58</f>
        <v>0</v>
      </c>
      <c r="D58" s="154">
        <v>20</v>
      </c>
      <c r="E58" s="154">
        <v>20</v>
      </c>
      <c r="F58" s="154">
        <f t="shared" si="3"/>
        <v>0</v>
      </c>
      <c r="G58" s="147">
        <f t="shared" si="4"/>
        <v>40</v>
      </c>
      <c r="H58" s="161">
        <f t="shared" si="5"/>
        <v>40</v>
      </c>
      <c r="I58" s="223" t="s">
        <v>378</v>
      </c>
      <c r="J58" s="223" t="s">
        <v>379</v>
      </c>
      <c r="K58" s="223" t="s">
        <v>380</v>
      </c>
      <c r="L58" s="223" t="s">
        <v>381</v>
      </c>
      <c r="M58" s="223" t="s">
        <v>382</v>
      </c>
      <c r="N58" s="116"/>
      <c r="O58" s="116"/>
      <c r="P58" s="116"/>
    </row>
    <row r="59" spans="1:16" s="149" customFormat="1" ht="15">
      <c r="A59" s="146">
        <f>'1-συμβολαια'!A59</f>
        <v>0</v>
      </c>
      <c r="B59" s="160">
        <f>'1-συμβολαια'!C59</f>
        <v>0</v>
      </c>
      <c r="C59" s="161">
        <f>'1-συμβολαια'!D59</f>
        <v>0</v>
      </c>
      <c r="D59" s="154">
        <v>20</v>
      </c>
      <c r="E59" s="154">
        <v>20</v>
      </c>
      <c r="F59" s="154">
        <f t="shared" si="3"/>
        <v>0</v>
      </c>
      <c r="G59" s="147">
        <f t="shared" si="4"/>
        <v>40</v>
      </c>
      <c r="H59" s="161">
        <f t="shared" si="5"/>
        <v>40</v>
      </c>
      <c r="I59" s="223" t="s">
        <v>378</v>
      </c>
      <c r="J59" s="223" t="s">
        <v>379</v>
      </c>
      <c r="K59" s="223" t="s">
        <v>380</v>
      </c>
      <c r="L59" s="223" t="s">
        <v>381</v>
      </c>
      <c r="M59" s="223" t="s">
        <v>382</v>
      </c>
      <c r="N59" s="116"/>
      <c r="O59" s="116"/>
      <c r="P59" s="116"/>
    </row>
    <row r="60" spans="1:16" s="149" customFormat="1" ht="15">
      <c r="A60" s="146">
        <f>'1-συμβολαια'!A60</f>
        <v>0</v>
      </c>
      <c r="B60" s="160">
        <f>'1-συμβολαια'!C60</f>
        <v>0</v>
      </c>
      <c r="C60" s="161">
        <f>'1-συμβολαια'!D60</f>
        <v>0</v>
      </c>
      <c r="D60" s="154">
        <v>20</v>
      </c>
      <c r="E60" s="154">
        <v>20</v>
      </c>
      <c r="F60" s="154">
        <f t="shared" si="3"/>
        <v>0</v>
      </c>
      <c r="G60" s="147">
        <f t="shared" si="4"/>
        <v>40</v>
      </c>
      <c r="H60" s="161">
        <f t="shared" si="5"/>
        <v>40</v>
      </c>
      <c r="I60" s="223" t="s">
        <v>378</v>
      </c>
      <c r="J60" s="223" t="s">
        <v>379</v>
      </c>
      <c r="K60" s="223" t="s">
        <v>380</v>
      </c>
      <c r="L60" s="223" t="s">
        <v>381</v>
      </c>
      <c r="M60" s="223" t="s">
        <v>382</v>
      </c>
      <c r="N60" s="116"/>
      <c r="O60" s="116"/>
      <c r="P60" s="116"/>
    </row>
    <row r="61" spans="1:16" s="149" customFormat="1" ht="15">
      <c r="A61" s="146">
        <f>'1-συμβολαια'!A61</f>
        <v>0</v>
      </c>
      <c r="B61" s="160">
        <f>'1-συμβολαια'!C61</f>
        <v>0</v>
      </c>
      <c r="C61" s="161">
        <f>'1-συμβολαια'!D61</f>
        <v>0</v>
      </c>
      <c r="D61" s="154">
        <v>20</v>
      </c>
      <c r="E61" s="154">
        <v>20</v>
      </c>
      <c r="F61" s="154">
        <f t="shared" si="3"/>
        <v>0</v>
      </c>
      <c r="G61" s="147">
        <f t="shared" si="4"/>
        <v>40</v>
      </c>
      <c r="H61" s="161">
        <f t="shared" si="5"/>
        <v>40</v>
      </c>
      <c r="I61" s="223" t="s">
        <v>378</v>
      </c>
      <c r="J61" s="223" t="s">
        <v>379</v>
      </c>
      <c r="K61" s="223" t="s">
        <v>380</v>
      </c>
      <c r="L61" s="223" t="s">
        <v>381</v>
      </c>
      <c r="M61" s="223" t="s">
        <v>382</v>
      </c>
      <c r="N61" s="116"/>
      <c r="O61" s="116"/>
      <c r="P61" s="116"/>
    </row>
    <row r="62" spans="1:16" s="149" customFormat="1" ht="15">
      <c r="A62" s="146">
        <f>'1-συμβολαια'!A62</f>
        <v>0</v>
      </c>
      <c r="B62" s="160">
        <f>'1-συμβολαια'!C62</f>
        <v>0</v>
      </c>
      <c r="C62" s="161">
        <f>'1-συμβολαια'!D62</f>
        <v>0</v>
      </c>
      <c r="D62" s="154">
        <v>20</v>
      </c>
      <c r="E62" s="154">
        <v>20</v>
      </c>
      <c r="F62" s="154">
        <f t="shared" si="3"/>
        <v>0</v>
      </c>
      <c r="G62" s="147">
        <f t="shared" si="4"/>
        <v>40</v>
      </c>
      <c r="H62" s="161">
        <f t="shared" si="5"/>
        <v>40</v>
      </c>
      <c r="I62" s="223" t="s">
        <v>378</v>
      </c>
      <c r="J62" s="223" t="s">
        <v>379</v>
      </c>
      <c r="K62" s="223" t="s">
        <v>380</v>
      </c>
      <c r="L62" s="223" t="s">
        <v>381</v>
      </c>
      <c r="M62" s="223" t="s">
        <v>382</v>
      </c>
      <c r="N62" s="116"/>
      <c r="O62" s="116"/>
      <c r="P62" s="116"/>
    </row>
    <row r="63" spans="1:16" s="149" customFormat="1" ht="15">
      <c r="A63" s="146">
        <f>'1-συμβολαια'!A63</f>
        <v>0</v>
      </c>
      <c r="B63" s="160">
        <f>'1-συμβολαια'!C63</f>
        <v>0</v>
      </c>
      <c r="C63" s="161">
        <f>'1-συμβολαια'!D63</f>
        <v>0</v>
      </c>
      <c r="D63" s="154">
        <v>20</v>
      </c>
      <c r="E63" s="154">
        <v>20</v>
      </c>
      <c r="F63" s="154">
        <f t="shared" si="3"/>
        <v>0</v>
      </c>
      <c r="G63" s="147">
        <f t="shared" si="4"/>
        <v>40</v>
      </c>
      <c r="H63" s="161">
        <f t="shared" si="5"/>
        <v>40</v>
      </c>
      <c r="I63" s="223" t="s">
        <v>378</v>
      </c>
      <c r="J63" s="223" t="s">
        <v>379</v>
      </c>
      <c r="K63" s="223" t="s">
        <v>380</v>
      </c>
      <c r="L63" s="223" t="s">
        <v>381</v>
      </c>
      <c r="M63" s="223" t="s">
        <v>382</v>
      </c>
      <c r="N63" s="116"/>
      <c r="O63" s="116"/>
      <c r="P63" s="116"/>
    </row>
    <row r="64" spans="1:16" s="149" customFormat="1" ht="15">
      <c r="A64" s="146">
        <f>'1-συμβολαια'!A64</f>
        <v>0</v>
      </c>
      <c r="B64" s="160">
        <f>'1-συμβολαια'!C64</f>
        <v>0</v>
      </c>
      <c r="C64" s="161">
        <f>'1-συμβολαια'!D64</f>
        <v>0</v>
      </c>
      <c r="D64" s="154">
        <v>20</v>
      </c>
      <c r="E64" s="154">
        <v>20</v>
      </c>
      <c r="F64" s="154">
        <f t="shared" si="3"/>
        <v>0</v>
      </c>
      <c r="G64" s="147">
        <f t="shared" si="4"/>
        <v>40</v>
      </c>
      <c r="H64" s="161">
        <f t="shared" si="5"/>
        <v>40</v>
      </c>
      <c r="I64" s="223" t="s">
        <v>378</v>
      </c>
      <c r="J64" s="223" t="s">
        <v>379</v>
      </c>
      <c r="K64" s="223" t="s">
        <v>380</v>
      </c>
      <c r="L64" s="223" t="s">
        <v>381</v>
      </c>
      <c r="M64" s="223" t="s">
        <v>382</v>
      </c>
      <c r="N64" s="116"/>
      <c r="O64" s="116"/>
      <c r="P64" s="116"/>
    </row>
    <row r="65" spans="1:16" s="149" customFormat="1" ht="15">
      <c r="A65" s="146">
        <f>'1-συμβολαια'!A65</f>
        <v>0</v>
      </c>
      <c r="B65" s="160">
        <f>'1-συμβολαια'!C65</f>
        <v>0</v>
      </c>
      <c r="C65" s="161">
        <f>'1-συμβολαια'!D65</f>
        <v>0</v>
      </c>
      <c r="D65" s="154">
        <v>20</v>
      </c>
      <c r="E65" s="154">
        <v>20</v>
      </c>
      <c r="F65" s="154">
        <f t="shared" si="3"/>
        <v>0</v>
      </c>
      <c r="G65" s="147">
        <f t="shared" si="4"/>
        <v>40</v>
      </c>
      <c r="H65" s="161">
        <f t="shared" si="5"/>
        <v>40</v>
      </c>
      <c r="I65" s="223" t="s">
        <v>378</v>
      </c>
      <c r="J65" s="223" t="s">
        <v>379</v>
      </c>
      <c r="K65" s="223" t="s">
        <v>380</v>
      </c>
      <c r="L65" s="223" t="s">
        <v>381</v>
      </c>
      <c r="M65" s="223" t="s">
        <v>382</v>
      </c>
      <c r="N65" s="116"/>
      <c r="O65" s="116"/>
      <c r="P65" s="116"/>
    </row>
    <row r="66" spans="1:16" s="149" customFormat="1" ht="15">
      <c r="A66" s="146">
        <f>'1-συμβολαια'!A66</f>
        <v>0</v>
      </c>
      <c r="B66" s="160">
        <f>'1-συμβολαια'!C66</f>
        <v>0</v>
      </c>
      <c r="C66" s="161">
        <f>'1-συμβολαια'!D66</f>
        <v>0</v>
      </c>
      <c r="D66" s="154">
        <v>20</v>
      </c>
      <c r="E66" s="154">
        <v>20</v>
      </c>
      <c r="F66" s="154">
        <f t="shared" si="3"/>
        <v>0</v>
      </c>
      <c r="G66" s="147">
        <f t="shared" si="4"/>
        <v>40</v>
      </c>
      <c r="H66" s="161">
        <f t="shared" si="5"/>
        <v>40</v>
      </c>
      <c r="I66" s="223" t="s">
        <v>378</v>
      </c>
      <c r="J66" s="223" t="s">
        <v>379</v>
      </c>
      <c r="K66" s="223" t="s">
        <v>380</v>
      </c>
      <c r="L66" s="223" t="s">
        <v>381</v>
      </c>
      <c r="M66" s="223" t="s">
        <v>382</v>
      </c>
      <c r="N66" s="116"/>
      <c r="O66" s="116"/>
      <c r="P66" s="116"/>
    </row>
    <row r="67" spans="1:16" s="149" customFormat="1" ht="15">
      <c r="A67" s="146">
        <f>'1-συμβολαια'!A67</f>
        <v>0</v>
      </c>
      <c r="B67" s="160">
        <f>'1-συμβολαια'!C67</f>
        <v>0</v>
      </c>
      <c r="C67" s="161">
        <f>'1-συμβολαια'!D67</f>
        <v>0</v>
      </c>
      <c r="D67" s="154">
        <v>20</v>
      </c>
      <c r="E67" s="154">
        <v>20</v>
      </c>
      <c r="F67" s="154">
        <f t="shared" si="3"/>
        <v>0</v>
      </c>
      <c r="G67" s="147">
        <f t="shared" si="4"/>
        <v>40</v>
      </c>
      <c r="H67" s="161">
        <f t="shared" si="5"/>
        <v>40</v>
      </c>
      <c r="I67" s="223" t="s">
        <v>378</v>
      </c>
      <c r="J67" s="223" t="s">
        <v>379</v>
      </c>
      <c r="K67" s="223" t="s">
        <v>380</v>
      </c>
      <c r="L67" s="223" t="s">
        <v>381</v>
      </c>
      <c r="M67" s="223" t="s">
        <v>382</v>
      </c>
      <c r="N67" s="116"/>
      <c r="O67" s="116"/>
      <c r="P67" s="116"/>
    </row>
    <row r="68" spans="1:16" s="149" customFormat="1" ht="15">
      <c r="A68" s="146">
        <f>'1-συμβολαια'!A68</f>
        <v>0</v>
      </c>
      <c r="B68" s="160">
        <f>'1-συμβολαια'!C68</f>
        <v>0</v>
      </c>
      <c r="C68" s="161">
        <f>'1-συμβολαια'!D68</f>
        <v>0</v>
      </c>
      <c r="D68" s="154">
        <v>20</v>
      </c>
      <c r="E68" s="154">
        <v>20</v>
      </c>
      <c r="F68" s="154">
        <f t="shared" si="3"/>
        <v>0</v>
      </c>
      <c r="G68" s="147">
        <f t="shared" si="4"/>
        <v>40</v>
      </c>
      <c r="H68" s="161">
        <f t="shared" si="5"/>
        <v>40</v>
      </c>
      <c r="I68" s="223" t="s">
        <v>378</v>
      </c>
      <c r="J68" s="223" t="s">
        <v>379</v>
      </c>
      <c r="K68" s="223" t="s">
        <v>380</v>
      </c>
      <c r="L68" s="223" t="s">
        <v>381</v>
      </c>
      <c r="M68" s="223" t="s">
        <v>382</v>
      </c>
      <c r="N68" s="116"/>
      <c r="O68" s="116"/>
      <c r="P68" s="116"/>
    </row>
    <row r="69" spans="1:16" s="149" customFormat="1" ht="15">
      <c r="A69" s="146">
        <f>'1-συμβολαια'!A69</f>
        <v>0</v>
      </c>
      <c r="B69" s="160">
        <f>'1-συμβολαια'!C69</f>
        <v>0</v>
      </c>
      <c r="C69" s="161">
        <f>'1-συμβολαια'!D69</f>
        <v>0</v>
      </c>
      <c r="D69" s="154">
        <v>20</v>
      </c>
      <c r="E69" s="154">
        <v>20</v>
      </c>
      <c r="F69" s="154">
        <f t="shared" si="3"/>
        <v>0</v>
      </c>
      <c r="G69" s="147">
        <f t="shared" si="4"/>
        <v>40</v>
      </c>
      <c r="H69" s="161">
        <f t="shared" si="5"/>
        <v>40</v>
      </c>
      <c r="I69" s="223" t="s">
        <v>378</v>
      </c>
      <c r="J69" s="223" t="s">
        <v>379</v>
      </c>
      <c r="K69" s="223" t="s">
        <v>380</v>
      </c>
      <c r="L69" s="223" t="s">
        <v>381</v>
      </c>
      <c r="M69" s="223" t="s">
        <v>382</v>
      </c>
      <c r="N69" s="116"/>
      <c r="O69" s="116"/>
      <c r="P69" s="116"/>
    </row>
    <row r="70" spans="1:16" s="149" customFormat="1" ht="15">
      <c r="A70" s="146">
        <f>'1-συμβολαια'!A70</f>
        <v>0</v>
      </c>
      <c r="B70" s="160">
        <f>'1-συμβολαια'!C70</f>
        <v>0</v>
      </c>
      <c r="C70" s="161">
        <f>'1-συμβολαια'!D70</f>
        <v>0</v>
      </c>
      <c r="D70" s="154">
        <v>20</v>
      </c>
      <c r="E70" s="154">
        <v>20</v>
      </c>
      <c r="F70" s="154">
        <f t="shared" si="3"/>
        <v>0</v>
      </c>
      <c r="G70" s="147">
        <f t="shared" si="4"/>
        <v>40</v>
      </c>
      <c r="H70" s="161">
        <f t="shared" si="5"/>
        <v>40</v>
      </c>
      <c r="I70" s="223" t="s">
        <v>378</v>
      </c>
      <c r="J70" s="223" t="s">
        <v>379</v>
      </c>
      <c r="K70" s="223" t="s">
        <v>380</v>
      </c>
      <c r="L70" s="223" t="s">
        <v>381</v>
      </c>
      <c r="M70" s="223" t="s">
        <v>382</v>
      </c>
      <c r="N70" s="116"/>
      <c r="O70" s="116"/>
      <c r="P70" s="116"/>
    </row>
    <row r="71" spans="1:16" s="149" customFormat="1" ht="15">
      <c r="A71" s="146">
        <f>'1-συμβολαια'!A71</f>
        <v>0</v>
      </c>
      <c r="B71" s="160">
        <f>'1-συμβολαια'!C71</f>
        <v>0</v>
      </c>
      <c r="C71" s="161">
        <f>'1-συμβολαια'!D71</f>
        <v>0</v>
      </c>
      <c r="D71" s="154">
        <v>20</v>
      </c>
      <c r="E71" s="154">
        <v>20</v>
      </c>
      <c r="F71" s="154">
        <f t="shared" si="3"/>
        <v>0</v>
      </c>
      <c r="G71" s="147">
        <f t="shared" si="4"/>
        <v>40</v>
      </c>
      <c r="H71" s="161">
        <f t="shared" ref="H71:H134" si="6">D71+E71</f>
        <v>40</v>
      </c>
      <c r="I71" s="223" t="s">
        <v>378</v>
      </c>
      <c r="J71" s="223" t="s">
        <v>379</v>
      </c>
      <c r="K71" s="223" t="s">
        <v>380</v>
      </c>
      <c r="L71" s="223" t="s">
        <v>381</v>
      </c>
      <c r="M71" s="223" t="s">
        <v>382</v>
      </c>
      <c r="N71" s="116"/>
      <c r="O71" s="116"/>
      <c r="P71" s="116"/>
    </row>
    <row r="72" spans="1:16" s="149" customFormat="1" ht="15">
      <c r="A72" s="146">
        <f>'1-συμβολαια'!A72</f>
        <v>0</v>
      </c>
      <c r="B72" s="160">
        <f>'1-συμβολαια'!C72</f>
        <v>0</v>
      </c>
      <c r="C72" s="161">
        <f>'1-συμβολαια'!D72</f>
        <v>0</v>
      </c>
      <c r="D72" s="154">
        <v>20</v>
      </c>
      <c r="E72" s="154">
        <v>20</v>
      </c>
      <c r="F72" s="154">
        <f t="shared" si="3"/>
        <v>0</v>
      </c>
      <c r="G72" s="147">
        <f t="shared" ref="G72:G135" si="7">D72+E72+F72</f>
        <v>40</v>
      </c>
      <c r="H72" s="161">
        <f t="shared" si="6"/>
        <v>40</v>
      </c>
      <c r="I72" s="223" t="s">
        <v>378</v>
      </c>
      <c r="J72" s="223" t="s">
        <v>379</v>
      </c>
      <c r="K72" s="223" t="s">
        <v>380</v>
      </c>
      <c r="L72" s="223" t="s">
        <v>381</v>
      </c>
      <c r="M72" s="223" t="s">
        <v>382</v>
      </c>
      <c r="N72" s="116"/>
      <c r="O72" s="116"/>
      <c r="P72" s="116"/>
    </row>
    <row r="73" spans="1:16" s="149" customFormat="1" ht="15">
      <c r="A73" s="146">
        <f>'1-συμβολαια'!A73</f>
        <v>0</v>
      </c>
      <c r="B73" s="160">
        <f>'1-συμβολαια'!C73</f>
        <v>0</v>
      </c>
      <c r="C73" s="161">
        <f>'1-συμβολαια'!D73</f>
        <v>0</v>
      </c>
      <c r="D73" s="154">
        <v>20</v>
      </c>
      <c r="E73" s="154">
        <v>20</v>
      </c>
      <c r="F73" s="154">
        <f t="shared" si="3"/>
        <v>0</v>
      </c>
      <c r="G73" s="147">
        <f t="shared" si="7"/>
        <v>40</v>
      </c>
      <c r="H73" s="161">
        <f t="shared" si="6"/>
        <v>40</v>
      </c>
      <c r="I73" s="223" t="s">
        <v>378</v>
      </c>
      <c r="J73" s="223" t="s">
        <v>379</v>
      </c>
      <c r="K73" s="223" t="s">
        <v>380</v>
      </c>
      <c r="L73" s="223" t="s">
        <v>381</v>
      </c>
      <c r="M73" s="223" t="s">
        <v>382</v>
      </c>
      <c r="N73" s="116"/>
      <c r="O73" s="116"/>
      <c r="P73" s="116"/>
    </row>
    <row r="74" spans="1:16" s="149" customFormat="1" ht="15">
      <c r="A74" s="146">
        <f>'1-συμβολαια'!A74</f>
        <v>0</v>
      </c>
      <c r="B74" s="160">
        <f>'1-συμβολαια'!C74</f>
        <v>0</v>
      </c>
      <c r="C74" s="161">
        <f>'1-συμβολαια'!D74</f>
        <v>0</v>
      </c>
      <c r="D74" s="154">
        <v>20</v>
      </c>
      <c r="E74" s="154">
        <v>20</v>
      </c>
      <c r="F74" s="154">
        <f t="shared" ref="F74:F137" si="8">C74*0.8%</f>
        <v>0</v>
      </c>
      <c r="G74" s="147">
        <f t="shared" si="7"/>
        <v>40</v>
      </c>
      <c r="H74" s="161">
        <f t="shared" si="6"/>
        <v>40</v>
      </c>
      <c r="I74" s="223" t="s">
        <v>378</v>
      </c>
      <c r="J74" s="223" t="s">
        <v>379</v>
      </c>
      <c r="K74" s="223" t="s">
        <v>380</v>
      </c>
      <c r="L74" s="223" t="s">
        <v>381</v>
      </c>
      <c r="M74" s="223" t="s">
        <v>382</v>
      </c>
      <c r="N74" s="116"/>
      <c r="O74" s="116"/>
      <c r="P74" s="116"/>
    </row>
    <row r="75" spans="1:16" s="149" customFormat="1" ht="15">
      <c r="A75" s="146">
        <f>'1-συμβολαια'!A75</f>
        <v>0</v>
      </c>
      <c r="B75" s="160">
        <f>'1-συμβολαια'!C75</f>
        <v>0</v>
      </c>
      <c r="C75" s="161">
        <f>'1-συμβολαια'!D75</f>
        <v>0</v>
      </c>
      <c r="D75" s="154">
        <v>20</v>
      </c>
      <c r="E75" s="154">
        <v>20</v>
      </c>
      <c r="F75" s="154">
        <f t="shared" si="8"/>
        <v>0</v>
      </c>
      <c r="G75" s="147">
        <f t="shared" si="7"/>
        <v>40</v>
      </c>
      <c r="H75" s="161">
        <f t="shared" si="6"/>
        <v>40</v>
      </c>
      <c r="I75" s="223" t="s">
        <v>378</v>
      </c>
      <c r="J75" s="223" t="s">
        <v>379</v>
      </c>
      <c r="K75" s="223" t="s">
        <v>380</v>
      </c>
      <c r="L75" s="223" t="s">
        <v>381</v>
      </c>
      <c r="M75" s="223" t="s">
        <v>382</v>
      </c>
      <c r="N75" s="116"/>
      <c r="O75" s="116"/>
      <c r="P75" s="116"/>
    </row>
    <row r="76" spans="1:16" s="149" customFormat="1" ht="15">
      <c r="A76" s="146">
        <f>'1-συμβολαια'!A76</f>
        <v>0</v>
      </c>
      <c r="B76" s="160">
        <f>'1-συμβολαια'!C76</f>
        <v>0</v>
      </c>
      <c r="C76" s="161">
        <f>'1-συμβολαια'!D76</f>
        <v>0</v>
      </c>
      <c r="D76" s="154">
        <v>20</v>
      </c>
      <c r="E76" s="154">
        <v>20</v>
      </c>
      <c r="F76" s="154">
        <f t="shared" si="8"/>
        <v>0</v>
      </c>
      <c r="G76" s="147">
        <f t="shared" si="7"/>
        <v>40</v>
      </c>
      <c r="H76" s="161">
        <f t="shared" si="6"/>
        <v>40</v>
      </c>
      <c r="I76" s="223" t="s">
        <v>378</v>
      </c>
      <c r="J76" s="223" t="s">
        <v>379</v>
      </c>
      <c r="K76" s="223" t="s">
        <v>380</v>
      </c>
      <c r="L76" s="223" t="s">
        <v>381</v>
      </c>
      <c r="M76" s="223" t="s">
        <v>382</v>
      </c>
      <c r="N76" s="116"/>
      <c r="O76" s="116"/>
      <c r="P76" s="116"/>
    </row>
    <row r="77" spans="1:16" s="149" customFormat="1" ht="15">
      <c r="A77" s="146">
        <f>'1-συμβολαια'!A77</f>
        <v>0</v>
      </c>
      <c r="B77" s="160">
        <f>'1-συμβολαια'!C77</f>
        <v>0</v>
      </c>
      <c r="C77" s="161">
        <f>'1-συμβολαια'!D77</f>
        <v>0</v>
      </c>
      <c r="D77" s="154">
        <v>20</v>
      </c>
      <c r="E77" s="154">
        <v>20</v>
      </c>
      <c r="F77" s="154">
        <f t="shared" si="8"/>
        <v>0</v>
      </c>
      <c r="G77" s="147">
        <f t="shared" si="7"/>
        <v>40</v>
      </c>
      <c r="H77" s="161">
        <f t="shared" si="6"/>
        <v>40</v>
      </c>
      <c r="I77" s="223" t="s">
        <v>378</v>
      </c>
      <c r="J77" s="223" t="s">
        <v>379</v>
      </c>
      <c r="K77" s="223" t="s">
        <v>380</v>
      </c>
      <c r="L77" s="223" t="s">
        <v>381</v>
      </c>
      <c r="M77" s="223" t="s">
        <v>382</v>
      </c>
      <c r="N77" s="116"/>
      <c r="O77" s="116"/>
      <c r="P77" s="116"/>
    </row>
    <row r="78" spans="1:16" s="149" customFormat="1" ht="15">
      <c r="A78" s="146">
        <f>'1-συμβολαια'!A78</f>
        <v>0</v>
      </c>
      <c r="B78" s="160">
        <f>'1-συμβολαια'!C78</f>
        <v>0</v>
      </c>
      <c r="C78" s="161">
        <f>'1-συμβολαια'!D78</f>
        <v>0</v>
      </c>
      <c r="D78" s="154">
        <v>20</v>
      </c>
      <c r="E78" s="154">
        <v>20</v>
      </c>
      <c r="F78" s="154">
        <f t="shared" si="8"/>
        <v>0</v>
      </c>
      <c r="G78" s="147">
        <f t="shared" si="7"/>
        <v>40</v>
      </c>
      <c r="H78" s="161">
        <f t="shared" si="6"/>
        <v>40</v>
      </c>
      <c r="I78" s="223" t="s">
        <v>378</v>
      </c>
      <c r="J78" s="223" t="s">
        <v>379</v>
      </c>
      <c r="K78" s="223" t="s">
        <v>380</v>
      </c>
      <c r="L78" s="223" t="s">
        <v>381</v>
      </c>
      <c r="M78" s="223" t="s">
        <v>382</v>
      </c>
      <c r="N78" s="116"/>
      <c r="O78" s="116"/>
      <c r="P78" s="116"/>
    </row>
    <row r="79" spans="1:16" s="149" customFormat="1" ht="15">
      <c r="A79" s="146">
        <f>'1-συμβολαια'!A79</f>
        <v>0</v>
      </c>
      <c r="B79" s="160">
        <f>'1-συμβολαια'!C79</f>
        <v>0</v>
      </c>
      <c r="C79" s="161">
        <f>'1-συμβολαια'!D79</f>
        <v>0</v>
      </c>
      <c r="D79" s="154">
        <v>20</v>
      </c>
      <c r="E79" s="154">
        <v>20</v>
      </c>
      <c r="F79" s="154">
        <f t="shared" si="8"/>
        <v>0</v>
      </c>
      <c r="G79" s="147">
        <f t="shared" si="7"/>
        <v>40</v>
      </c>
      <c r="H79" s="161">
        <f t="shared" si="6"/>
        <v>40</v>
      </c>
      <c r="I79" s="223" t="s">
        <v>378</v>
      </c>
      <c r="J79" s="223" t="s">
        <v>379</v>
      </c>
      <c r="K79" s="223" t="s">
        <v>380</v>
      </c>
      <c r="L79" s="223" t="s">
        <v>381</v>
      </c>
      <c r="M79" s="223" t="s">
        <v>382</v>
      </c>
      <c r="N79" s="116"/>
      <c r="O79" s="116"/>
      <c r="P79" s="116"/>
    </row>
    <row r="80" spans="1:16" s="149" customFormat="1" ht="15">
      <c r="A80" s="146">
        <f>'1-συμβολαια'!A80</f>
        <v>0</v>
      </c>
      <c r="B80" s="160">
        <f>'1-συμβολαια'!C80</f>
        <v>0</v>
      </c>
      <c r="C80" s="161">
        <f>'1-συμβολαια'!D80</f>
        <v>0</v>
      </c>
      <c r="D80" s="154">
        <v>20</v>
      </c>
      <c r="E80" s="154">
        <v>20</v>
      </c>
      <c r="F80" s="154">
        <f t="shared" si="8"/>
        <v>0</v>
      </c>
      <c r="G80" s="147">
        <f t="shared" si="7"/>
        <v>40</v>
      </c>
      <c r="H80" s="161">
        <f t="shared" si="6"/>
        <v>40</v>
      </c>
      <c r="I80" s="223" t="s">
        <v>378</v>
      </c>
      <c r="J80" s="223" t="s">
        <v>379</v>
      </c>
      <c r="K80" s="223" t="s">
        <v>380</v>
      </c>
      <c r="L80" s="223" t="s">
        <v>381</v>
      </c>
      <c r="M80" s="223" t="s">
        <v>382</v>
      </c>
      <c r="N80" s="116"/>
      <c r="O80" s="116"/>
      <c r="P80" s="116"/>
    </row>
    <row r="81" spans="1:16" s="149" customFormat="1" ht="15">
      <c r="A81" s="146">
        <f>'1-συμβολαια'!A81</f>
        <v>0</v>
      </c>
      <c r="B81" s="160">
        <f>'1-συμβολαια'!C81</f>
        <v>0</v>
      </c>
      <c r="C81" s="161">
        <f>'1-συμβολαια'!D81</f>
        <v>0</v>
      </c>
      <c r="D81" s="154">
        <v>20</v>
      </c>
      <c r="E81" s="154">
        <v>20</v>
      </c>
      <c r="F81" s="154">
        <f t="shared" si="8"/>
        <v>0</v>
      </c>
      <c r="G81" s="147">
        <f t="shared" si="7"/>
        <v>40</v>
      </c>
      <c r="H81" s="161">
        <f t="shared" si="6"/>
        <v>40</v>
      </c>
      <c r="I81" s="223" t="s">
        <v>378</v>
      </c>
      <c r="J81" s="223" t="s">
        <v>379</v>
      </c>
      <c r="K81" s="223" t="s">
        <v>380</v>
      </c>
      <c r="L81" s="223" t="s">
        <v>381</v>
      </c>
      <c r="M81" s="223" t="s">
        <v>382</v>
      </c>
      <c r="N81" s="116"/>
      <c r="O81" s="116"/>
      <c r="P81" s="116"/>
    </row>
    <row r="82" spans="1:16" s="149" customFormat="1" ht="15">
      <c r="A82" s="146">
        <f>'1-συμβολαια'!A82</f>
        <v>0</v>
      </c>
      <c r="B82" s="160">
        <f>'1-συμβολαια'!C82</f>
        <v>0</v>
      </c>
      <c r="C82" s="161">
        <f>'1-συμβολαια'!D82</f>
        <v>0</v>
      </c>
      <c r="D82" s="154">
        <v>20</v>
      </c>
      <c r="E82" s="154">
        <v>20</v>
      </c>
      <c r="F82" s="154">
        <f t="shared" si="8"/>
        <v>0</v>
      </c>
      <c r="G82" s="147">
        <f t="shared" si="7"/>
        <v>40</v>
      </c>
      <c r="H82" s="161">
        <f t="shared" si="6"/>
        <v>40</v>
      </c>
      <c r="I82" s="223" t="s">
        <v>378</v>
      </c>
      <c r="J82" s="223" t="s">
        <v>379</v>
      </c>
      <c r="K82" s="223" t="s">
        <v>380</v>
      </c>
      <c r="L82" s="223" t="s">
        <v>381</v>
      </c>
      <c r="M82" s="223" t="s">
        <v>382</v>
      </c>
      <c r="N82" s="116"/>
      <c r="O82" s="116"/>
      <c r="P82" s="116"/>
    </row>
    <row r="83" spans="1:16" s="149" customFormat="1" ht="15">
      <c r="A83" s="146">
        <f>'1-συμβολαια'!A83</f>
        <v>0</v>
      </c>
      <c r="B83" s="160">
        <f>'1-συμβολαια'!C83</f>
        <v>0</v>
      </c>
      <c r="C83" s="161">
        <f>'1-συμβολαια'!D83</f>
        <v>0</v>
      </c>
      <c r="D83" s="154">
        <v>20</v>
      </c>
      <c r="E83" s="154">
        <v>20</v>
      </c>
      <c r="F83" s="154">
        <f t="shared" si="8"/>
        <v>0</v>
      </c>
      <c r="G83" s="147">
        <f t="shared" si="7"/>
        <v>40</v>
      </c>
      <c r="H83" s="161">
        <f t="shared" si="6"/>
        <v>40</v>
      </c>
      <c r="I83" s="223" t="s">
        <v>378</v>
      </c>
      <c r="J83" s="223" t="s">
        <v>379</v>
      </c>
      <c r="K83" s="223" t="s">
        <v>380</v>
      </c>
      <c r="L83" s="223" t="s">
        <v>381</v>
      </c>
      <c r="M83" s="223" t="s">
        <v>382</v>
      </c>
      <c r="N83" s="116"/>
      <c r="O83" s="116"/>
      <c r="P83" s="116"/>
    </row>
    <row r="84" spans="1:16" s="149" customFormat="1" ht="15">
      <c r="A84" s="146">
        <f>'1-συμβολαια'!A84</f>
        <v>0</v>
      </c>
      <c r="B84" s="160">
        <f>'1-συμβολαια'!C84</f>
        <v>0</v>
      </c>
      <c r="C84" s="161">
        <f>'1-συμβολαια'!D84</f>
        <v>0</v>
      </c>
      <c r="D84" s="154">
        <v>20</v>
      </c>
      <c r="E84" s="154">
        <v>20</v>
      </c>
      <c r="F84" s="154">
        <f t="shared" si="8"/>
        <v>0</v>
      </c>
      <c r="G84" s="147">
        <f t="shared" si="7"/>
        <v>40</v>
      </c>
      <c r="H84" s="161">
        <f t="shared" si="6"/>
        <v>40</v>
      </c>
      <c r="I84" s="223" t="s">
        <v>378</v>
      </c>
      <c r="J84" s="223" t="s">
        <v>379</v>
      </c>
      <c r="K84" s="223" t="s">
        <v>380</v>
      </c>
      <c r="L84" s="223" t="s">
        <v>381</v>
      </c>
      <c r="M84" s="223" t="s">
        <v>382</v>
      </c>
      <c r="N84" s="116"/>
      <c r="O84" s="116"/>
      <c r="P84" s="116"/>
    </row>
    <row r="85" spans="1:16" s="149" customFormat="1" ht="15">
      <c r="A85" s="146">
        <f>'1-συμβολαια'!A85</f>
        <v>0</v>
      </c>
      <c r="B85" s="160">
        <f>'1-συμβολαια'!C85</f>
        <v>0</v>
      </c>
      <c r="C85" s="161">
        <f>'1-συμβολαια'!D85</f>
        <v>0</v>
      </c>
      <c r="D85" s="154">
        <v>20</v>
      </c>
      <c r="E85" s="154">
        <v>20</v>
      </c>
      <c r="F85" s="154">
        <f t="shared" si="8"/>
        <v>0</v>
      </c>
      <c r="G85" s="147">
        <f t="shared" si="7"/>
        <v>40</v>
      </c>
      <c r="H85" s="161">
        <f t="shared" si="6"/>
        <v>40</v>
      </c>
      <c r="I85" s="223" t="s">
        <v>378</v>
      </c>
      <c r="J85" s="223" t="s">
        <v>379</v>
      </c>
      <c r="K85" s="223" t="s">
        <v>380</v>
      </c>
      <c r="L85" s="223" t="s">
        <v>381</v>
      </c>
      <c r="M85" s="223" t="s">
        <v>382</v>
      </c>
      <c r="N85" s="116"/>
      <c r="O85" s="116"/>
      <c r="P85" s="116"/>
    </row>
    <row r="86" spans="1:16" s="149" customFormat="1" ht="15">
      <c r="A86" s="146">
        <f>'1-συμβολαια'!A86</f>
        <v>0</v>
      </c>
      <c r="B86" s="160">
        <f>'1-συμβολαια'!C86</f>
        <v>0</v>
      </c>
      <c r="C86" s="161">
        <f>'1-συμβολαια'!D86</f>
        <v>0</v>
      </c>
      <c r="D86" s="154">
        <v>20</v>
      </c>
      <c r="E86" s="154">
        <v>20</v>
      </c>
      <c r="F86" s="154">
        <f t="shared" si="8"/>
        <v>0</v>
      </c>
      <c r="G86" s="147">
        <f t="shared" si="7"/>
        <v>40</v>
      </c>
      <c r="H86" s="161">
        <f t="shared" si="6"/>
        <v>40</v>
      </c>
      <c r="I86" s="223" t="s">
        <v>378</v>
      </c>
      <c r="J86" s="223" t="s">
        <v>379</v>
      </c>
      <c r="K86" s="223" t="s">
        <v>380</v>
      </c>
      <c r="L86" s="223" t="s">
        <v>381</v>
      </c>
      <c r="M86" s="223" t="s">
        <v>382</v>
      </c>
      <c r="N86" s="116"/>
      <c r="O86" s="116"/>
      <c r="P86" s="116"/>
    </row>
    <row r="87" spans="1:16" s="149" customFormat="1" ht="15">
      <c r="A87" s="146">
        <f>'1-συμβολαια'!A87</f>
        <v>0</v>
      </c>
      <c r="B87" s="160">
        <f>'1-συμβολαια'!C87</f>
        <v>0</v>
      </c>
      <c r="C87" s="161">
        <f>'1-συμβολαια'!D87</f>
        <v>0</v>
      </c>
      <c r="D87" s="154">
        <v>20</v>
      </c>
      <c r="E87" s="154">
        <v>20</v>
      </c>
      <c r="F87" s="154">
        <f t="shared" si="8"/>
        <v>0</v>
      </c>
      <c r="G87" s="147">
        <f t="shared" si="7"/>
        <v>40</v>
      </c>
      <c r="H87" s="161">
        <f t="shared" si="6"/>
        <v>40</v>
      </c>
      <c r="I87" s="223" t="s">
        <v>378</v>
      </c>
      <c r="J87" s="223" t="s">
        <v>379</v>
      </c>
      <c r="K87" s="223" t="s">
        <v>380</v>
      </c>
      <c r="L87" s="223" t="s">
        <v>381</v>
      </c>
      <c r="M87" s="223" t="s">
        <v>382</v>
      </c>
      <c r="N87" s="116"/>
      <c r="O87" s="116"/>
      <c r="P87" s="116"/>
    </row>
    <row r="88" spans="1:16" s="149" customFormat="1" ht="15">
      <c r="A88" s="146">
        <f>'1-συμβολαια'!A88</f>
        <v>0</v>
      </c>
      <c r="B88" s="160">
        <f>'1-συμβολαια'!C88</f>
        <v>0</v>
      </c>
      <c r="C88" s="161">
        <f>'1-συμβολαια'!D88</f>
        <v>0</v>
      </c>
      <c r="D88" s="154">
        <v>20</v>
      </c>
      <c r="E88" s="154">
        <v>20</v>
      </c>
      <c r="F88" s="154">
        <f t="shared" si="8"/>
        <v>0</v>
      </c>
      <c r="G88" s="147">
        <f t="shared" si="7"/>
        <v>40</v>
      </c>
      <c r="H88" s="161">
        <f t="shared" si="6"/>
        <v>40</v>
      </c>
      <c r="I88" s="223" t="s">
        <v>378</v>
      </c>
      <c r="J88" s="223" t="s">
        <v>379</v>
      </c>
      <c r="K88" s="223" t="s">
        <v>380</v>
      </c>
      <c r="L88" s="223" t="s">
        <v>381</v>
      </c>
      <c r="M88" s="223" t="s">
        <v>382</v>
      </c>
      <c r="N88" s="116"/>
      <c r="O88" s="116"/>
      <c r="P88" s="116"/>
    </row>
    <row r="89" spans="1:16" s="149" customFormat="1" ht="15">
      <c r="A89" s="146">
        <f>'1-συμβολαια'!A89</f>
        <v>0</v>
      </c>
      <c r="B89" s="160">
        <f>'1-συμβολαια'!C89</f>
        <v>0</v>
      </c>
      <c r="C89" s="161">
        <f>'1-συμβολαια'!D89</f>
        <v>0</v>
      </c>
      <c r="D89" s="154">
        <v>20</v>
      </c>
      <c r="E89" s="154">
        <v>20</v>
      </c>
      <c r="F89" s="154">
        <f t="shared" si="8"/>
        <v>0</v>
      </c>
      <c r="G89" s="147">
        <f t="shared" si="7"/>
        <v>40</v>
      </c>
      <c r="H89" s="161">
        <f t="shared" si="6"/>
        <v>40</v>
      </c>
      <c r="I89" s="223" t="s">
        <v>378</v>
      </c>
      <c r="J89" s="223" t="s">
        <v>379</v>
      </c>
      <c r="K89" s="223" t="s">
        <v>380</v>
      </c>
      <c r="L89" s="223" t="s">
        <v>381</v>
      </c>
      <c r="M89" s="223" t="s">
        <v>382</v>
      </c>
      <c r="N89" s="116"/>
      <c r="O89" s="116"/>
      <c r="P89" s="116"/>
    </row>
    <row r="90" spans="1:16" s="149" customFormat="1" ht="15">
      <c r="A90" s="146">
        <f>'1-συμβολαια'!A90</f>
        <v>0</v>
      </c>
      <c r="B90" s="160">
        <f>'1-συμβολαια'!C90</f>
        <v>0</v>
      </c>
      <c r="C90" s="161">
        <f>'1-συμβολαια'!D90</f>
        <v>0</v>
      </c>
      <c r="D90" s="154">
        <v>20</v>
      </c>
      <c r="E90" s="154">
        <v>20</v>
      </c>
      <c r="F90" s="154">
        <f t="shared" si="8"/>
        <v>0</v>
      </c>
      <c r="G90" s="147">
        <f t="shared" si="7"/>
        <v>40</v>
      </c>
      <c r="H90" s="161">
        <f t="shared" si="6"/>
        <v>40</v>
      </c>
      <c r="I90" s="223" t="s">
        <v>378</v>
      </c>
      <c r="J90" s="223" t="s">
        <v>379</v>
      </c>
      <c r="K90" s="223" t="s">
        <v>380</v>
      </c>
      <c r="L90" s="223" t="s">
        <v>381</v>
      </c>
      <c r="M90" s="223" t="s">
        <v>382</v>
      </c>
      <c r="N90" s="116"/>
      <c r="O90" s="116"/>
      <c r="P90" s="116"/>
    </row>
    <row r="91" spans="1:16" s="149" customFormat="1" ht="15">
      <c r="A91" s="146">
        <f>'1-συμβολαια'!A91</f>
        <v>0</v>
      </c>
      <c r="B91" s="160">
        <f>'1-συμβολαια'!C91</f>
        <v>0</v>
      </c>
      <c r="C91" s="161">
        <f>'1-συμβολαια'!D91</f>
        <v>0</v>
      </c>
      <c r="D91" s="154">
        <v>20</v>
      </c>
      <c r="E91" s="154">
        <v>20</v>
      </c>
      <c r="F91" s="154">
        <f t="shared" si="8"/>
        <v>0</v>
      </c>
      <c r="G91" s="147">
        <f t="shared" si="7"/>
        <v>40</v>
      </c>
      <c r="H91" s="161">
        <f t="shared" si="6"/>
        <v>40</v>
      </c>
      <c r="I91" s="223" t="s">
        <v>378</v>
      </c>
      <c r="J91" s="223" t="s">
        <v>379</v>
      </c>
      <c r="K91" s="223" t="s">
        <v>380</v>
      </c>
      <c r="L91" s="223" t="s">
        <v>381</v>
      </c>
      <c r="M91" s="223" t="s">
        <v>382</v>
      </c>
      <c r="N91" s="116"/>
      <c r="O91" s="116"/>
      <c r="P91" s="116"/>
    </row>
    <row r="92" spans="1:16" s="149" customFormat="1" ht="15">
      <c r="A92" s="146">
        <f>'1-συμβολαια'!A92</f>
        <v>0</v>
      </c>
      <c r="B92" s="160">
        <f>'1-συμβολαια'!C92</f>
        <v>0</v>
      </c>
      <c r="C92" s="161">
        <f>'1-συμβολαια'!D92</f>
        <v>0</v>
      </c>
      <c r="D92" s="154">
        <v>20</v>
      </c>
      <c r="E92" s="154">
        <v>20</v>
      </c>
      <c r="F92" s="154">
        <f t="shared" si="8"/>
        <v>0</v>
      </c>
      <c r="G92" s="147">
        <f t="shared" si="7"/>
        <v>40</v>
      </c>
      <c r="H92" s="161">
        <f t="shared" si="6"/>
        <v>40</v>
      </c>
      <c r="I92" s="223" t="s">
        <v>378</v>
      </c>
      <c r="J92" s="223" t="s">
        <v>379</v>
      </c>
      <c r="K92" s="223" t="s">
        <v>380</v>
      </c>
      <c r="L92" s="223" t="s">
        <v>381</v>
      </c>
      <c r="M92" s="223" t="s">
        <v>382</v>
      </c>
      <c r="N92" s="116"/>
      <c r="O92" s="116"/>
      <c r="P92" s="116"/>
    </row>
    <row r="93" spans="1:16" s="149" customFormat="1" ht="15">
      <c r="A93" s="146">
        <f>'1-συμβολαια'!A93</f>
        <v>0</v>
      </c>
      <c r="B93" s="160">
        <f>'1-συμβολαια'!C93</f>
        <v>0</v>
      </c>
      <c r="C93" s="161">
        <f>'1-συμβολαια'!D93</f>
        <v>0</v>
      </c>
      <c r="D93" s="154">
        <v>20</v>
      </c>
      <c r="E93" s="154">
        <v>20</v>
      </c>
      <c r="F93" s="154">
        <f t="shared" si="8"/>
        <v>0</v>
      </c>
      <c r="G93" s="147">
        <f t="shared" si="7"/>
        <v>40</v>
      </c>
      <c r="H93" s="161">
        <f t="shared" si="6"/>
        <v>40</v>
      </c>
      <c r="I93" s="223" t="s">
        <v>378</v>
      </c>
      <c r="J93" s="223" t="s">
        <v>379</v>
      </c>
      <c r="K93" s="223" t="s">
        <v>380</v>
      </c>
      <c r="L93" s="223" t="s">
        <v>381</v>
      </c>
      <c r="M93" s="223" t="s">
        <v>382</v>
      </c>
      <c r="N93" s="116"/>
      <c r="O93" s="116"/>
      <c r="P93" s="116"/>
    </row>
    <row r="94" spans="1:16" s="149" customFormat="1" ht="15">
      <c r="A94" s="146">
        <f>'1-συμβολαια'!A94</f>
        <v>0</v>
      </c>
      <c r="B94" s="160">
        <f>'1-συμβολαια'!C94</f>
        <v>0</v>
      </c>
      <c r="C94" s="161">
        <f>'1-συμβολαια'!D94</f>
        <v>0</v>
      </c>
      <c r="D94" s="154">
        <v>20</v>
      </c>
      <c r="E94" s="154">
        <v>20</v>
      </c>
      <c r="F94" s="154">
        <f t="shared" si="8"/>
        <v>0</v>
      </c>
      <c r="G94" s="147">
        <f t="shared" si="7"/>
        <v>40</v>
      </c>
      <c r="H94" s="161">
        <f t="shared" si="6"/>
        <v>40</v>
      </c>
      <c r="I94" s="223" t="s">
        <v>378</v>
      </c>
      <c r="J94" s="223" t="s">
        <v>379</v>
      </c>
      <c r="K94" s="223" t="s">
        <v>380</v>
      </c>
      <c r="L94" s="223" t="s">
        <v>381</v>
      </c>
      <c r="M94" s="223" t="s">
        <v>382</v>
      </c>
      <c r="N94" s="116"/>
      <c r="O94" s="116"/>
      <c r="P94" s="116"/>
    </row>
    <row r="95" spans="1:16" s="149" customFormat="1" ht="15">
      <c r="A95" s="146">
        <f>'1-συμβολαια'!A95</f>
        <v>0</v>
      </c>
      <c r="B95" s="160">
        <f>'1-συμβολαια'!C95</f>
        <v>0</v>
      </c>
      <c r="C95" s="161">
        <f>'1-συμβολαια'!D95</f>
        <v>0</v>
      </c>
      <c r="D95" s="154">
        <v>20</v>
      </c>
      <c r="E95" s="154">
        <v>20</v>
      </c>
      <c r="F95" s="154">
        <f t="shared" si="8"/>
        <v>0</v>
      </c>
      <c r="G95" s="147">
        <f t="shared" si="7"/>
        <v>40</v>
      </c>
      <c r="H95" s="161">
        <f t="shared" si="6"/>
        <v>40</v>
      </c>
      <c r="I95" s="223" t="s">
        <v>378</v>
      </c>
      <c r="J95" s="223" t="s">
        <v>379</v>
      </c>
      <c r="K95" s="223" t="s">
        <v>380</v>
      </c>
      <c r="L95" s="223" t="s">
        <v>381</v>
      </c>
      <c r="M95" s="223" t="s">
        <v>382</v>
      </c>
      <c r="N95" s="116"/>
      <c r="O95" s="116"/>
      <c r="P95" s="116"/>
    </row>
    <row r="96" spans="1:16" s="149" customFormat="1" ht="15">
      <c r="A96" s="146">
        <f>'1-συμβολαια'!A96</f>
        <v>0</v>
      </c>
      <c r="B96" s="160">
        <f>'1-συμβολαια'!C96</f>
        <v>0</v>
      </c>
      <c r="C96" s="161">
        <f>'1-συμβολαια'!D96</f>
        <v>0</v>
      </c>
      <c r="D96" s="154">
        <v>20</v>
      </c>
      <c r="E96" s="154">
        <v>20</v>
      </c>
      <c r="F96" s="154">
        <f t="shared" si="8"/>
        <v>0</v>
      </c>
      <c r="G96" s="147">
        <f t="shared" si="7"/>
        <v>40</v>
      </c>
      <c r="H96" s="161">
        <f t="shared" si="6"/>
        <v>40</v>
      </c>
      <c r="I96" s="223" t="s">
        <v>378</v>
      </c>
      <c r="J96" s="223" t="s">
        <v>379</v>
      </c>
      <c r="K96" s="223" t="s">
        <v>380</v>
      </c>
      <c r="L96" s="223" t="s">
        <v>381</v>
      </c>
      <c r="M96" s="223" t="s">
        <v>382</v>
      </c>
      <c r="N96" s="116"/>
      <c r="O96" s="116"/>
      <c r="P96" s="116"/>
    </row>
    <row r="97" spans="1:16" s="149" customFormat="1" ht="15">
      <c r="A97" s="146">
        <f>'1-συμβολαια'!A97</f>
        <v>0</v>
      </c>
      <c r="B97" s="160">
        <f>'1-συμβολαια'!C97</f>
        <v>0</v>
      </c>
      <c r="C97" s="161">
        <f>'1-συμβολαια'!D97</f>
        <v>0</v>
      </c>
      <c r="D97" s="154">
        <v>20</v>
      </c>
      <c r="E97" s="154">
        <v>20</v>
      </c>
      <c r="F97" s="154">
        <f t="shared" si="8"/>
        <v>0</v>
      </c>
      <c r="G97" s="147">
        <f t="shared" si="7"/>
        <v>40</v>
      </c>
      <c r="H97" s="161">
        <f t="shared" si="6"/>
        <v>40</v>
      </c>
      <c r="I97" s="223" t="s">
        <v>378</v>
      </c>
      <c r="J97" s="223" t="s">
        <v>379</v>
      </c>
      <c r="K97" s="223" t="s">
        <v>380</v>
      </c>
      <c r="L97" s="223" t="s">
        <v>381</v>
      </c>
      <c r="M97" s="223" t="s">
        <v>382</v>
      </c>
      <c r="N97" s="116"/>
      <c r="O97" s="116"/>
      <c r="P97" s="116"/>
    </row>
    <row r="98" spans="1:16" s="149" customFormat="1" ht="15">
      <c r="A98" s="146">
        <f>'1-συμβολαια'!A98</f>
        <v>0</v>
      </c>
      <c r="B98" s="160">
        <f>'1-συμβολαια'!C98</f>
        <v>0</v>
      </c>
      <c r="C98" s="161">
        <f>'1-συμβολαια'!D98</f>
        <v>0</v>
      </c>
      <c r="D98" s="154">
        <v>20</v>
      </c>
      <c r="E98" s="154">
        <v>20</v>
      </c>
      <c r="F98" s="154">
        <f t="shared" si="8"/>
        <v>0</v>
      </c>
      <c r="G98" s="147">
        <f t="shared" si="7"/>
        <v>40</v>
      </c>
      <c r="H98" s="161">
        <f t="shared" si="6"/>
        <v>40</v>
      </c>
      <c r="I98" s="223" t="s">
        <v>378</v>
      </c>
      <c r="J98" s="223" t="s">
        <v>379</v>
      </c>
      <c r="K98" s="223" t="s">
        <v>380</v>
      </c>
      <c r="L98" s="223" t="s">
        <v>381</v>
      </c>
      <c r="M98" s="223" t="s">
        <v>382</v>
      </c>
      <c r="N98" s="116"/>
      <c r="O98" s="116"/>
      <c r="P98" s="116"/>
    </row>
    <row r="99" spans="1:16" s="149" customFormat="1" ht="15">
      <c r="A99" s="146">
        <f>'1-συμβολαια'!A99</f>
        <v>0</v>
      </c>
      <c r="B99" s="160">
        <f>'1-συμβολαια'!C99</f>
        <v>0</v>
      </c>
      <c r="C99" s="161">
        <f>'1-συμβολαια'!D99</f>
        <v>0</v>
      </c>
      <c r="D99" s="154">
        <v>20</v>
      </c>
      <c r="E99" s="154">
        <v>20</v>
      </c>
      <c r="F99" s="154">
        <f t="shared" si="8"/>
        <v>0</v>
      </c>
      <c r="G99" s="147">
        <f t="shared" si="7"/>
        <v>40</v>
      </c>
      <c r="H99" s="161">
        <f t="shared" si="6"/>
        <v>40</v>
      </c>
      <c r="I99" s="223" t="s">
        <v>378</v>
      </c>
      <c r="J99" s="223" t="s">
        <v>379</v>
      </c>
      <c r="K99" s="223" t="s">
        <v>380</v>
      </c>
      <c r="L99" s="223" t="s">
        <v>381</v>
      </c>
      <c r="M99" s="223" t="s">
        <v>382</v>
      </c>
      <c r="N99" s="116"/>
      <c r="O99" s="116"/>
      <c r="P99" s="116"/>
    </row>
    <row r="100" spans="1:16" s="149" customFormat="1" ht="15">
      <c r="A100" s="146">
        <f>'1-συμβολαια'!A100</f>
        <v>0</v>
      </c>
      <c r="B100" s="160">
        <f>'1-συμβολαια'!C100</f>
        <v>0</v>
      </c>
      <c r="C100" s="161">
        <f>'1-συμβολαια'!D100</f>
        <v>0</v>
      </c>
      <c r="D100" s="154">
        <v>20</v>
      </c>
      <c r="E100" s="154">
        <v>20</v>
      </c>
      <c r="F100" s="154">
        <f t="shared" si="8"/>
        <v>0</v>
      </c>
      <c r="G100" s="147">
        <f t="shared" si="7"/>
        <v>40</v>
      </c>
      <c r="H100" s="161">
        <f t="shared" si="6"/>
        <v>40</v>
      </c>
      <c r="I100" s="223" t="s">
        <v>378</v>
      </c>
      <c r="J100" s="223" t="s">
        <v>379</v>
      </c>
      <c r="K100" s="223" t="s">
        <v>380</v>
      </c>
      <c r="L100" s="223" t="s">
        <v>381</v>
      </c>
      <c r="M100" s="223" t="s">
        <v>382</v>
      </c>
      <c r="N100" s="116"/>
      <c r="O100" s="116"/>
      <c r="P100" s="116"/>
    </row>
    <row r="101" spans="1:16" s="149" customFormat="1" ht="15">
      <c r="A101" s="146">
        <f>'1-συμβολαια'!A101</f>
        <v>0</v>
      </c>
      <c r="B101" s="160">
        <f>'1-συμβολαια'!C101</f>
        <v>0</v>
      </c>
      <c r="C101" s="161">
        <f>'1-συμβολαια'!D101</f>
        <v>0</v>
      </c>
      <c r="D101" s="154">
        <v>20</v>
      </c>
      <c r="E101" s="154">
        <v>20</v>
      </c>
      <c r="F101" s="154">
        <f t="shared" si="8"/>
        <v>0</v>
      </c>
      <c r="G101" s="147">
        <f t="shared" si="7"/>
        <v>40</v>
      </c>
      <c r="H101" s="161">
        <f t="shared" si="6"/>
        <v>40</v>
      </c>
      <c r="I101" s="223" t="s">
        <v>378</v>
      </c>
      <c r="J101" s="223" t="s">
        <v>379</v>
      </c>
      <c r="K101" s="223" t="s">
        <v>380</v>
      </c>
      <c r="L101" s="223" t="s">
        <v>381</v>
      </c>
      <c r="M101" s="223" t="s">
        <v>382</v>
      </c>
      <c r="N101" s="116"/>
      <c r="O101" s="116"/>
      <c r="P101" s="116"/>
    </row>
    <row r="102" spans="1:16" s="149" customFormat="1" ht="15">
      <c r="A102" s="146">
        <f>'1-συμβολαια'!A102</f>
        <v>0</v>
      </c>
      <c r="B102" s="160">
        <f>'1-συμβολαια'!C102</f>
        <v>0</v>
      </c>
      <c r="C102" s="161">
        <f>'1-συμβολαια'!D102</f>
        <v>0</v>
      </c>
      <c r="D102" s="154">
        <v>20</v>
      </c>
      <c r="E102" s="154">
        <v>20</v>
      </c>
      <c r="F102" s="154">
        <f t="shared" si="8"/>
        <v>0</v>
      </c>
      <c r="G102" s="147">
        <f t="shared" si="7"/>
        <v>40</v>
      </c>
      <c r="H102" s="161">
        <f t="shared" si="6"/>
        <v>40</v>
      </c>
      <c r="I102" s="223" t="s">
        <v>378</v>
      </c>
      <c r="J102" s="223" t="s">
        <v>379</v>
      </c>
      <c r="K102" s="223" t="s">
        <v>380</v>
      </c>
      <c r="L102" s="223" t="s">
        <v>381</v>
      </c>
      <c r="M102" s="223" t="s">
        <v>382</v>
      </c>
      <c r="N102" s="116"/>
      <c r="O102" s="116"/>
      <c r="P102" s="116"/>
    </row>
    <row r="103" spans="1:16" s="149" customFormat="1" ht="15">
      <c r="A103" s="146">
        <f>'1-συμβολαια'!A103</f>
        <v>0</v>
      </c>
      <c r="B103" s="160">
        <f>'1-συμβολαια'!C103</f>
        <v>0</v>
      </c>
      <c r="C103" s="161">
        <f>'1-συμβολαια'!D103</f>
        <v>0</v>
      </c>
      <c r="D103" s="154">
        <v>20</v>
      </c>
      <c r="E103" s="154">
        <v>20</v>
      </c>
      <c r="F103" s="154">
        <f t="shared" si="8"/>
        <v>0</v>
      </c>
      <c r="G103" s="147">
        <f t="shared" si="7"/>
        <v>40</v>
      </c>
      <c r="H103" s="161">
        <f t="shared" si="6"/>
        <v>40</v>
      </c>
      <c r="I103" s="223" t="s">
        <v>378</v>
      </c>
      <c r="J103" s="223" t="s">
        <v>379</v>
      </c>
      <c r="K103" s="223" t="s">
        <v>380</v>
      </c>
      <c r="L103" s="223" t="s">
        <v>381</v>
      </c>
      <c r="M103" s="223" t="s">
        <v>382</v>
      </c>
      <c r="N103" s="116"/>
      <c r="O103" s="116"/>
      <c r="P103" s="116"/>
    </row>
    <row r="104" spans="1:16" s="149" customFormat="1" ht="15">
      <c r="A104" s="146">
        <f>'1-συμβολαια'!A104</f>
        <v>0</v>
      </c>
      <c r="B104" s="160">
        <f>'1-συμβολαια'!C104</f>
        <v>0</v>
      </c>
      <c r="C104" s="161">
        <f>'1-συμβολαια'!D104</f>
        <v>0</v>
      </c>
      <c r="D104" s="154">
        <v>20</v>
      </c>
      <c r="E104" s="154">
        <v>20</v>
      </c>
      <c r="F104" s="154">
        <f t="shared" si="8"/>
        <v>0</v>
      </c>
      <c r="G104" s="147">
        <f t="shared" si="7"/>
        <v>40</v>
      </c>
      <c r="H104" s="161">
        <f t="shared" si="6"/>
        <v>40</v>
      </c>
      <c r="I104" s="223" t="s">
        <v>378</v>
      </c>
      <c r="J104" s="223" t="s">
        <v>379</v>
      </c>
      <c r="K104" s="223" t="s">
        <v>380</v>
      </c>
      <c r="L104" s="223" t="s">
        <v>381</v>
      </c>
      <c r="M104" s="223" t="s">
        <v>382</v>
      </c>
      <c r="N104" s="116"/>
      <c r="O104" s="116"/>
      <c r="P104" s="116"/>
    </row>
    <row r="105" spans="1:16" s="149" customFormat="1" ht="15">
      <c r="A105" s="146">
        <f>'1-συμβολαια'!A105</f>
        <v>0</v>
      </c>
      <c r="B105" s="160">
        <f>'1-συμβολαια'!C105</f>
        <v>0</v>
      </c>
      <c r="C105" s="161">
        <f>'1-συμβολαια'!D105</f>
        <v>0</v>
      </c>
      <c r="D105" s="154">
        <v>20</v>
      </c>
      <c r="E105" s="154">
        <v>20</v>
      </c>
      <c r="F105" s="154">
        <f t="shared" si="8"/>
        <v>0</v>
      </c>
      <c r="G105" s="147">
        <f t="shared" si="7"/>
        <v>40</v>
      </c>
      <c r="H105" s="161">
        <f t="shared" si="6"/>
        <v>40</v>
      </c>
      <c r="I105" s="223" t="s">
        <v>378</v>
      </c>
      <c r="J105" s="223" t="s">
        <v>379</v>
      </c>
      <c r="K105" s="223" t="s">
        <v>380</v>
      </c>
      <c r="L105" s="223" t="s">
        <v>381</v>
      </c>
      <c r="M105" s="223" t="s">
        <v>382</v>
      </c>
      <c r="N105" s="116"/>
      <c r="O105" s="116"/>
      <c r="P105" s="116"/>
    </row>
    <row r="106" spans="1:16" s="149" customFormat="1" ht="15">
      <c r="A106" s="146">
        <f>'1-συμβολαια'!A106</f>
        <v>0</v>
      </c>
      <c r="B106" s="160">
        <f>'1-συμβολαια'!C106</f>
        <v>0</v>
      </c>
      <c r="C106" s="161">
        <f>'1-συμβολαια'!D106</f>
        <v>0</v>
      </c>
      <c r="D106" s="154">
        <v>20</v>
      </c>
      <c r="E106" s="154">
        <v>20</v>
      </c>
      <c r="F106" s="154">
        <f t="shared" si="8"/>
        <v>0</v>
      </c>
      <c r="G106" s="147">
        <f t="shared" si="7"/>
        <v>40</v>
      </c>
      <c r="H106" s="161">
        <f t="shared" si="6"/>
        <v>40</v>
      </c>
      <c r="I106" s="223" t="s">
        <v>378</v>
      </c>
      <c r="J106" s="223" t="s">
        <v>379</v>
      </c>
      <c r="K106" s="223" t="s">
        <v>380</v>
      </c>
      <c r="L106" s="223" t="s">
        <v>381</v>
      </c>
      <c r="M106" s="223" t="s">
        <v>382</v>
      </c>
      <c r="N106" s="116"/>
      <c r="O106" s="116"/>
      <c r="P106" s="116"/>
    </row>
    <row r="107" spans="1:16" s="149" customFormat="1" ht="15">
      <c r="A107" s="146">
        <f>'1-συμβολαια'!A107</f>
        <v>0</v>
      </c>
      <c r="B107" s="160">
        <f>'1-συμβολαια'!C107</f>
        <v>0</v>
      </c>
      <c r="C107" s="161">
        <f>'1-συμβολαια'!D107</f>
        <v>0</v>
      </c>
      <c r="D107" s="154">
        <v>20</v>
      </c>
      <c r="E107" s="154">
        <v>20</v>
      </c>
      <c r="F107" s="154">
        <f t="shared" si="8"/>
        <v>0</v>
      </c>
      <c r="G107" s="147">
        <f t="shared" si="7"/>
        <v>40</v>
      </c>
      <c r="H107" s="161">
        <f t="shared" si="6"/>
        <v>40</v>
      </c>
      <c r="I107" s="223" t="s">
        <v>378</v>
      </c>
      <c r="J107" s="223" t="s">
        <v>379</v>
      </c>
      <c r="K107" s="223" t="s">
        <v>380</v>
      </c>
      <c r="L107" s="223" t="s">
        <v>381</v>
      </c>
      <c r="M107" s="223" t="s">
        <v>382</v>
      </c>
      <c r="N107" s="116"/>
      <c r="O107" s="116"/>
      <c r="P107" s="116"/>
    </row>
    <row r="108" spans="1:16" s="149" customFormat="1" ht="15">
      <c r="A108" s="146">
        <f>'1-συμβολαια'!A108</f>
        <v>0</v>
      </c>
      <c r="B108" s="160">
        <f>'1-συμβολαια'!C108</f>
        <v>0</v>
      </c>
      <c r="C108" s="161">
        <f>'1-συμβολαια'!D108</f>
        <v>0</v>
      </c>
      <c r="D108" s="154">
        <v>20</v>
      </c>
      <c r="E108" s="154">
        <v>20</v>
      </c>
      <c r="F108" s="154">
        <f t="shared" si="8"/>
        <v>0</v>
      </c>
      <c r="G108" s="147">
        <f t="shared" si="7"/>
        <v>40</v>
      </c>
      <c r="H108" s="161">
        <f t="shared" si="6"/>
        <v>40</v>
      </c>
      <c r="I108" s="223" t="s">
        <v>378</v>
      </c>
      <c r="J108" s="223" t="s">
        <v>379</v>
      </c>
      <c r="K108" s="223" t="s">
        <v>380</v>
      </c>
      <c r="L108" s="223" t="s">
        <v>381</v>
      </c>
      <c r="M108" s="223" t="s">
        <v>382</v>
      </c>
      <c r="N108" s="116"/>
      <c r="O108" s="116"/>
      <c r="P108" s="116"/>
    </row>
    <row r="109" spans="1:16" s="149" customFormat="1" ht="15">
      <c r="A109" s="146">
        <f>'1-συμβολαια'!A109</f>
        <v>0</v>
      </c>
      <c r="B109" s="160">
        <f>'1-συμβολαια'!C109</f>
        <v>0</v>
      </c>
      <c r="C109" s="161">
        <f>'1-συμβολαια'!D109</f>
        <v>0</v>
      </c>
      <c r="D109" s="154">
        <v>20</v>
      </c>
      <c r="E109" s="154">
        <v>20</v>
      </c>
      <c r="F109" s="154">
        <f t="shared" si="8"/>
        <v>0</v>
      </c>
      <c r="G109" s="147">
        <f t="shared" si="7"/>
        <v>40</v>
      </c>
      <c r="H109" s="161">
        <f t="shared" si="6"/>
        <v>40</v>
      </c>
      <c r="I109" s="223" t="s">
        <v>378</v>
      </c>
      <c r="J109" s="223" t="s">
        <v>379</v>
      </c>
      <c r="K109" s="223" t="s">
        <v>380</v>
      </c>
      <c r="L109" s="223" t="s">
        <v>381</v>
      </c>
      <c r="M109" s="223" t="s">
        <v>382</v>
      </c>
      <c r="N109" s="116"/>
      <c r="O109" s="116"/>
      <c r="P109" s="116"/>
    </row>
    <row r="110" spans="1:16" s="149" customFormat="1" ht="15">
      <c r="A110" s="146">
        <f>'1-συμβολαια'!A110</f>
        <v>0</v>
      </c>
      <c r="B110" s="160">
        <f>'1-συμβολαια'!C110</f>
        <v>0</v>
      </c>
      <c r="C110" s="161">
        <f>'1-συμβολαια'!D110</f>
        <v>0</v>
      </c>
      <c r="D110" s="154">
        <v>20</v>
      </c>
      <c r="E110" s="154">
        <v>20</v>
      </c>
      <c r="F110" s="154">
        <f t="shared" si="8"/>
        <v>0</v>
      </c>
      <c r="G110" s="147">
        <f t="shared" si="7"/>
        <v>40</v>
      </c>
      <c r="H110" s="161">
        <f t="shared" si="6"/>
        <v>40</v>
      </c>
      <c r="I110" s="223" t="s">
        <v>378</v>
      </c>
      <c r="J110" s="223" t="s">
        <v>379</v>
      </c>
      <c r="K110" s="223" t="s">
        <v>380</v>
      </c>
      <c r="L110" s="223" t="s">
        <v>381</v>
      </c>
      <c r="M110" s="223" t="s">
        <v>382</v>
      </c>
      <c r="N110" s="116"/>
      <c r="O110" s="116"/>
      <c r="P110" s="116"/>
    </row>
    <row r="111" spans="1:16" s="149" customFormat="1" ht="15">
      <c r="A111" s="146">
        <f>'1-συμβολαια'!A111</f>
        <v>0</v>
      </c>
      <c r="B111" s="160">
        <f>'1-συμβολαια'!C111</f>
        <v>0</v>
      </c>
      <c r="C111" s="161">
        <f>'1-συμβολαια'!D111</f>
        <v>0</v>
      </c>
      <c r="D111" s="154">
        <v>20</v>
      </c>
      <c r="E111" s="154">
        <v>20</v>
      </c>
      <c r="F111" s="154">
        <f t="shared" si="8"/>
        <v>0</v>
      </c>
      <c r="G111" s="147">
        <f t="shared" si="7"/>
        <v>40</v>
      </c>
      <c r="H111" s="161">
        <f t="shared" si="6"/>
        <v>40</v>
      </c>
      <c r="I111" s="223" t="s">
        <v>378</v>
      </c>
      <c r="J111" s="223" t="s">
        <v>379</v>
      </c>
      <c r="K111" s="223" t="s">
        <v>380</v>
      </c>
      <c r="L111" s="223" t="s">
        <v>381</v>
      </c>
      <c r="M111" s="223" t="s">
        <v>382</v>
      </c>
      <c r="N111" s="116"/>
      <c r="O111" s="116"/>
      <c r="P111" s="116"/>
    </row>
    <row r="112" spans="1:16" s="149" customFormat="1" ht="15">
      <c r="A112" s="146">
        <f>'1-συμβολαια'!A112</f>
        <v>0</v>
      </c>
      <c r="B112" s="160">
        <f>'1-συμβολαια'!C112</f>
        <v>0</v>
      </c>
      <c r="C112" s="161">
        <f>'1-συμβολαια'!D112</f>
        <v>0</v>
      </c>
      <c r="D112" s="154">
        <v>20</v>
      </c>
      <c r="E112" s="154">
        <v>20</v>
      </c>
      <c r="F112" s="154">
        <f t="shared" si="8"/>
        <v>0</v>
      </c>
      <c r="G112" s="147">
        <f t="shared" si="7"/>
        <v>40</v>
      </c>
      <c r="H112" s="161">
        <f t="shared" si="6"/>
        <v>40</v>
      </c>
      <c r="I112" s="223" t="s">
        <v>378</v>
      </c>
      <c r="J112" s="223" t="s">
        <v>379</v>
      </c>
      <c r="K112" s="223" t="s">
        <v>380</v>
      </c>
      <c r="L112" s="223" t="s">
        <v>381</v>
      </c>
      <c r="M112" s="223" t="s">
        <v>382</v>
      </c>
      <c r="N112" s="116"/>
      <c r="O112" s="116"/>
      <c r="P112" s="116"/>
    </row>
    <row r="113" spans="1:16" s="149" customFormat="1" ht="15">
      <c r="A113" s="146">
        <f>'1-συμβολαια'!A113</f>
        <v>0</v>
      </c>
      <c r="B113" s="160">
        <f>'1-συμβολαια'!C113</f>
        <v>0</v>
      </c>
      <c r="C113" s="161">
        <f>'1-συμβολαια'!D113</f>
        <v>0</v>
      </c>
      <c r="D113" s="154">
        <v>20</v>
      </c>
      <c r="E113" s="154">
        <v>20</v>
      </c>
      <c r="F113" s="154">
        <f t="shared" si="8"/>
        <v>0</v>
      </c>
      <c r="G113" s="147">
        <f t="shared" si="7"/>
        <v>40</v>
      </c>
      <c r="H113" s="161">
        <f t="shared" si="6"/>
        <v>40</v>
      </c>
      <c r="I113" s="223" t="s">
        <v>378</v>
      </c>
      <c r="J113" s="223" t="s">
        <v>379</v>
      </c>
      <c r="K113" s="223" t="s">
        <v>380</v>
      </c>
      <c r="L113" s="223" t="s">
        <v>381</v>
      </c>
      <c r="M113" s="223" t="s">
        <v>382</v>
      </c>
      <c r="N113" s="116"/>
      <c r="O113" s="116"/>
      <c r="P113" s="116"/>
    </row>
    <row r="114" spans="1:16" s="149" customFormat="1" ht="15">
      <c r="A114" s="146">
        <f>'1-συμβολαια'!A114</f>
        <v>0</v>
      </c>
      <c r="B114" s="160">
        <f>'1-συμβολαια'!C114</f>
        <v>0</v>
      </c>
      <c r="C114" s="161">
        <f>'1-συμβολαια'!D114</f>
        <v>0</v>
      </c>
      <c r="D114" s="154">
        <v>20</v>
      </c>
      <c r="E114" s="154">
        <v>20</v>
      </c>
      <c r="F114" s="154">
        <f t="shared" si="8"/>
        <v>0</v>
      </c>
      <c r="G114" s="147">
        <f t="shared" si="7"/>
        <v>40</v>
      </c>
      <c r="H114" s="161">
        <f t="shared" si="6"/>
        <v>40</v>
      </c>
      <c r="I114" s="223" t="s">
        <v>378</v>
      </c>
      <c r="J114" s="223" t="s">
        <v>379</v>
      </c>
      <c r="K114" s="223" t="s">
        <v>380</v>
      </c>
      <c r="L114" s="223" t="s">
        <v>381</v>
      </c>
      <c r="M114" s="223" t="s">
        <v>382</v>
      </c>
      <c r="N114" s="116"/>
      <c r="O114" s="116"/>
      <c r="P114" s="116"/>
    </row>
    <row r="115" spans="1:16" s="149" customFormat="1" ht="15">
      <c r="A115" s="146">
        <f>'1-συμβολαια'!A115</f>
        <v>0</v>
      </c>
      <c r="B115" s="160">
        <f>'1-συμβολαια'!C115</f>
        <v>0</v>
      </c>
      <c r="C115" s="161">
        <f>'1-συμβολαια'!D115</f>
        <v>0</v>
      </c>
      <c r="D115" s="154">
        <v>20</v>
      </c>
      <c r="E115" s="154">
        <v>20</v>
      </c>
      <c r="F115" s="154">
        <f t="shared" si="8"/>
        <v>0</v>
      </c>
      <c r="G115" s="147">
        <f t="shared" si="7"/>
        <v>40</v>
      </c>
      <c r="H115" s="161">
        <f t="shared" si="6"/>
        <v>40</v>
      </c>
      <c r="I115" s="223" t="s">
        <v>378</v>
      </c>
      <c r="J115" s="223" t="s">
        <v>379</v>
      </c>
      <c r="K115" s="223" t="s">
        <v>380</v>
      </c>
      <c r="L115" s="223" t="s">
        <v>381</v>
      </c>
      <c r="M115" s="223" t="s">
        <v>382</v>
      </c>
      <c r="N115" s="116"/>
      <c r="O115" s="116"/>
      <c r="P115" s="116"/>
    </row>
    <row r="116" spans="1:16" s="149" customFormat="1" ht="15">
      <c r="A116" s="146">
        <f>'1-συμβολαια'!A116</f>
        <v>0</v>
      </c>
      <c r="B116" s="160">
        <f>'1-συμβολαια'!C116</f>
        <v>0</v>
      </c>
      <c r="C116" s="161">
        <f>'1-συμβολαια'!D116</f>
        <v>0</v>
      </c>
      <c r="D116" s="154">
        <v>20</v>
      </c>
      <c r="E116" s="154">
        <v>20</v>
      </c>
      <c r="F116" s="154">
        <f t="shared" si="8"/>
        <v>0</v>
      </c>
      <c r="G116" s="147">
        <f t="shared" si="7"/>
        <v>40</v>
      </c>
      <c r="H116" s="161">
        <f t="shared" si="6"/>
        <v>40</v>
      </c>
      <c r="I116" s="223" t="s">
        <v>378</v>
      </c>
      <c r="J116" s="223" t="s">
        <v>379</v>
      </c>
      <c r="K116" s="223" t="s">
        <v>380</v>
      </c>
      <c r="L116" s="223" t="s">
        <v>381</v>
      </c>
      <c r="M116" s="223" t="s">
        <v>382</v>
      </c>
      <c r="N116" s="116"/>
      <c r="O116" s="116"/>
      <c r="P116" s="116"/>
    </row>
    <row r="117" spans="1:16" s="149" customFormat="1" ht="15">
      <c r="A117" s="146">
        <f>'1-συμβολαια'!A117</f>
        <v>0</v>
      </c>
      <c r="B117" s="160">
        <f>'1-συμβολαια'!C117</f>
        <v>0</v>
      </c>
      <c r="C117" s="161">
        <f>'1-συμβολαια'!D117</f>
        <v>0</v>
      </c>
      <c r="D117" s="154">
        <v>20</v>
      </c>
      <c r="E117" s="154">
        <v>20</v>
      </c>
      <c r="F117" s="154">
        <f t="shared" si="8"/>
        <v>0</v>
      </c>
      <c r="G117" s="147">
        <f t="shared" si="7"/>
        <v>40</v>
      </c>
      <c r="H117" s="161">
        <f t="shared" si="6"/>
        <v>40</v>
      </c>
      <c r="I117" s="223" t="s">
        <v>378</v>
      </c>
      <c r="J117" s="223" t="s">
        <v>379</v>
      </c>
      <c r="K117" s="223" t="s">
        <v>380</v>
      </c>
      <c r="L117" s="223" t="s">
        <v>381</v>
      </c>
      <c r="M117" s="223" t="s">
        <v>382</v>
      </c>
      <c r="N117" s="116"/>
      <c r="O117" s="116"/>
      <c r="P117" s="116"/>
    </row>
    <row r="118" spans="1:16" s="149" customFormat="1" ht="15">
      <c r="A118" s="146">
        <f>'1-συμβολαια'!A118</f>
        <v>0</v>
      </c>
      <c r="B118" s="160">
        <f>'1-συμβολαια'!C118</f>
        <v>0</v>
      </c>
      <c r="C118" s="161">
        <f>'1-συμβολαια'!D118</f>
        <v>0</v>
      </c>
      <c r="D118" s="154">
        <v>20</v>
      </c>
      <c r="E118" s="154">
        <v>20</v>
      </c>
      <c r="F118" s="154">
        <f t="shared" si="8"/>
        <v>0</v>
      </c>
      <c r="G118" s="147">
        <f t="shared" si="7"/>
        <v>40</v>
      </c>
      <c r="H118" s="161">
        <f t="shared" si="6"/>
        <v>40</v>
      </c>
      <c r="I118" s="223" t="s">
        <v>378</v>
      </c>
      <c r="J118" s="223" t="s">
        <v>379</v>
      </c>
      <c r="K118" s="223" t="s">
        <v>380</v>
      </c>
      <c r="L118" s="223" t="s">
        <v>381</v>
      </c>
      <c r="M118" s="223" t="s">
        <v>382</v>
      </c>
      <c r="N118" s="116"/>
      <c r="O118" s="116"/>
      <c r="P118" s="116"/>
    </row>
    <row r="119" spans="1:16" s="149" customFormat="1" ht="15">
      <c r="A119" s="146">
        <f>'1-συμβολαια'!A119</f>
        <v>0</v>
      </c>
      <c r="B119" s="160">
        <f>'1-συμβολαια'!C119</f>
        <v>0</v>
      </c>
      <c r="C119" s="161">
        <f>'1-συμβολαια'!D119</f>
        <v>0</v>
      </c>
      <c r="D119" s="154">
        <v>20</v>
      </c>
      <c r="E119" s="154">
        <v>20</v>
      </c>
      <c r="F119" s="154">
        <f t="shared" si="8"/>
        <v>0</v>
      </c>
      <c r="G119" s="147">
        <f t="shared" si="7"/>
        <v>40</v>
      </c>
      <c r="H119" s="161">
        <f t="shared" si="6"/>
        <v>40</v>
      </c>
      <c r="I119" s="223" t="s">
        <v>378</v>
      </c>
      <c r="J119" s="223" t="s">
        <v>379</v>
      </c>
      <c r="K119" s="223" t="s">
        <v>380</v>
      </c>
      <c r="L119" s="223" t="s">
        <v>381</v>
      </c>
      <c r="M119" s="223" t="s">
        <v>382</v>
      </c>
      <c r="N119" s="116"/>
      <c r="O119" s="116"/>
      <c r="P119" s="116"/>
    </row>
    <row r="120" spans="1:16" s="149" customFormat="1" ht="15">
      <c r="A120" s="146">
        <f>'1-συμβολαια'!A120</f>
        <v>0</v>
      </c>
      <c r="B120" s="160">
        <f>'1-συμβολαια'!C120</f>
        <v>0</v>
      </c>
      <c r="C120" s="161">
        <f>'1-συμβολαια'!D120</f>
        <v>0</v>
      </c>
      <c r="D120" s="154">
        <v>20</v>
      </c>
      <c r="E120" s="154">
        <v>20</v>
      </c>
      <c r="F120" s="154">
        <f t="shared" si="8"/>
        <v>0</v>
      </c>
      <c r="G120" s="147">
        <f t="shared" si="7"/>
        <v>40</v>
      </c>
      <c r="H120" s="161">
        <f t="shared" si="6"/>
        <v>40</v>
      </c>
      <c r="I120" s="223" t="s">
        <v>378</v>
      </c>
      <c r="J120" s="223" t="s">
        <v>379</v>
      </c>
      <c r="K120" s="223" t="s">
        <v>380</v>
      </c>
      <c r="L120" s="223" t="s">
        <v>381</v>
      </c>
      <c r="M120" s="223" t="s">
        <v>382</v>
      </c>
      <c r="N120" s="116"/>
      <c r="O120" s="116"/>
      <c r="P120" s="116"/>
    </row>
    <row r="121" spans="1:16" s="149" customFormat="1" ht="15">
      <c r="A121" s="146">
        <f>'1-συμβολαια'!A121</f>
        <v>0</v>
      </c>
      <c r="B121" s="160">
        <f>'1-συμβολαια'!C121</f>
        <v>0</v>
      </c>
      <c r="C121" s="161">
        <f>'1-συμβολαια'!D121</f>
        <v>0</v>
      </c>
      <c r="D121" s="154">
        <v>20</v>
      </c>
      <c r="E121" s="154">
        <v>20</v>
      </c>
      <c r="F121" s="154">
        <f t="shared" si="8"/>
        <v>0</v>
      </c>
      <c r="G121" s="147">
        <f t="shared" si="7"/>
        <v>40</v>
      </c>
      <c r="H121" s="161">
        <f t="shared" si="6"/>
        <v>40</v>
      </c>
      <c r="I121" s="223" t="s">
        <v>378</v>
      </c>
      <c r="J121" s="223" t="s">
        <v>379</v>
      </c>
      <c r="K121" s="223" t="s">
        <v>380</v>
      </c>
      <c r="L121" s="223" t="s">
        <v>381</v>
      </c>
      <c r="M121" s="223" t="s">
        <v>382</v>
      </c>
      <c r="N121" s="116"/>
      <c r="O121" s="116"/>
      <c r="P121" s="116"/>
    </row>
    <row r="122" spans="1:16" s="149" customFormat="1" ht="15">
      <c r="A122" s="146">
        <f>'1-συμβολαια'!A122</f>
        <v>0</v>
      </c>
      <c r="B122" s="160">
        <f>'1-συμβολαια'!C122</f>
        <v>0</v>
      </c>
      <c r="C122" s="161">
        <f>'1-συμβολαια'!D122</f>
        <v>0</v>
      </c>
      <c r="D122" s="154">
        <v>20</v>
      </c>
      <c r="E122" s="154">
        <v>20</v>
      </c>
      <c r="F122" s="154">
        <f t="shared" si="8"/>
        <v>0</v>
      </c>
      <c r="G122" s="147">
        <f t="shared" si="7"/>
        <v>40</v>
      </c>
      <c r="H122" s="161">
        <f t="shared" si="6"/>
        <v>40</v>
      </c>
      <c r="I122" s="223" t="s">
        <v>378</v>
      </c>
      <c r="J122" s="223" t="s">
        <v>379</v>
      </c>
      <c r="K122" s="223" t="s">
        <v>380</v>
      </c>
      <c r="L122" s="223" t="s">
        <v>381</v>
      </c>
      <c r="M122" s="223" t="s">
        <v>382</v>
      </c>
      <c r="N122" s="116"/>
      <c r="O122" s="116"/>
      <c r="P122" s="116"/>
    </row>
    <row r="123" spans="1:16" s="149" customFormat="1" ht="15">
      <c r="A123" s="146">
        <f>'1-συμβολαια'!A123</f>
        <v>0</v>
      </c>
      <c r="B123" s="160">
        <f>'1-συμβολαια'!C123</f>
        <v>0</v>
      </c>
      <c r="C123" s="161">
        <f>'1-συμβολαια'!D123</f>
        <v>0</v>
      </c>
      <c r="D123" s="154">
        <v>20</v>
      </c>
      <c r="E123" s="154">
        <v>20</v>
      </c>
      <c r="F123" s="154">
        <f t="shared" si="8"/>
        <v>0</v>
      </c>
      <c r="G123" s="147">
        <f t="shared" si="7"/>
        <v>40</v>
      </c>
      <c r="H123" s="161">
        <f t="shared" si="6"/>
        <v>40</v>
      </c>
      <c r="I123" s="223" t="s">
        <v>378</v>
      </c>
      <c r="J123" s="223" t="s">
        <v>379</v>
      </c>
      <c r="K123" s="223" t="s">
        <v>380</v>
      </c>
      <c r="L123" s="223" t="s">
        <v>381</v>
      </c>
      <c r="M123" s="223" t="s">
        <v>382</v>
      </c>
      <c r="N123" s="116"/>
      <c r="O123" s="116"/>
      <c r="P123" s="116"/>
    </row>
    <row r="124" spans="1:16" s="149" customFormat="1" ht="15">
      <c r="A124" s="146">
        <f>'1-συμβολαια'!A124</f>
        <v>0</v>
      </c>
      <c r="B124" s="160">
        <f>'1-συμβολαια'!C124</f>
        <v>0</v>
      </c>
      <c r="C124" s="161">
        <f>'1-συμβολαια'!D124</f>
        <v>0</v>
      </c>
      <c r="D124" s="154">
        <v>20</v>
      </c>
      <c r="E124" s="154">
        <v>20</v>
      </c>
      <c r="F124" s="154">
        <f t="shared" si="8"/>
        <v>0</v>
      </c>
      <c r="G124" s="147">
        <f t="shared" si="7"/>
        <v>40</v>
      </c>
      <c r="H124" s="161">
        <f t="shared" si="6"/>
        <v>40</v>
      </c>
      <c r="I124" s="223" t="s">
        <v>378</v>
      </c>
      <c r="J124" s="223" t="s">
        <v>379</v>
      </c>
      <c r="K124" s="223" t="s">
        <v>380</v>
      </c>
      <c r="L124" s="223" t="s">
        <v>381</v>
      </c>
      <c r="M124" s="223" t="s">
        <v>382</v>
      </c>
      <c r="N124" s="116"/>
      <c r="O124" s="116"/>
      <c r="P124" s="116"/>
    </row>
    <row r="125" spans="1:16" s="149" customFormat="1" ht="15">
      <c r="A125" s="146">
        <f>'1-συμβολαια'!A125</f>
        <v>0</v>
      </c>
      <c r="B125" s="160">
        <f>'1-συμβολαια'!C125</f>
        <v>0</v>
      </c>
      <c r="C125" s="161">
        <f>'1-συμβολαια'!D125</f>
        <v>0</v>
      </c>
      <c r="D125" s="154">
        <v>20</v>
      </c>
      <c r="E125" s="154">
        <v>20</v>
      </c>
      <c r="F125" s="154">
        <f t="shared" si="8"/>
        <v>0</v>
      </c>
      <c r="G125" s="147">
        <f t="shared" si="7"/>
        <v>40</v>
      </c>
      <c r="H125" s="161">
        <f t="shared" si="6"/>
        <v>40</v>
      </c>
      <c r="I125" s="223" t="s">
        <v>378</v>
      </c>
      <c r="J125" s="223" t="s">
        <v>379</v>
      </c>
      <c r="K125" s="223" t="s">
        <v>380</v>
      </c>
      <c r="L125" s="223" t="s">
        <v>381</v>
      </c>
      <c r="M125" s="223" t="s">
        <v>382</v>
      </c>
      <c r="N125" s="116"/>
      <c r="O125" s="116"/>
      <c r="P125" s="116"/>
    </row>
    <row r="126" spans="1:16" s="149" customFormat="1" ht="15">
      <c r="A126" s="146">
        <f>'1-συμβολαια'!A126</f>
        <v>0</v>
      </c>
      <c r="B126" s="160">
        <f>'1-συμβολαια'!C126</f>
        <v>0</v>
      </c>
      <c r="C126" s="161">
        <f>'1-συμβολαια'!D126</f>
        <v>0</v>
      </c>
      <c r="D126" s="154">
        <v>20</v>
      </c>
      <c r="E126" s="154">
        <v>20</v>
      </c>
      <c r="F126" s="154">
        <f t="shared" si="8"/>
        <v>0</v>
      </c>
      <c r="G126" s="147">
        <f t="shared" si="7"/>
        <v>40</v>
      </c>
      <c r="H126" s="161">
        <f t="shared" si="6"/>
        <v>40</v>
      </c>
      <c r="I126" s="223" t="s">
        <v>378</v>
      </c>
      <c r="J126" s="223" t="s">
        <v>379</v>
      </c>
      <c r="K126" s="223" t="s">
        <v>380</v>
      </c>
      <c r="L126" s="223" t="s">
        <v>381</v>
      </c>
      <c r="M126" s="223" t="s">
        <v>382</v>
      </c>
      <c r="N126" s="116"/>
      <c r="O126" s="116"/>
      <c r="P126" s="116"/>
    </row>
    <row r="127" spans="1:16" s="149" customFormat="1" ht="15">
      <c r="A127" s="146">
        <f>'1-συμβολαια'!A127</f>
        <v>0</v>
      </c>
      <c r="B127" s="160">
        <f>'1-συμβολαια'!C127</f>
        <v>0</v>
      </c>
      <c r="C127" s="161">
        <f>'1-συμβολαια'!D127</f>
        <v>0</v>
      </c>
      <c r="D127" s="154">
        <v>20</v>
      </c>
      <c r="E127" s="154">
        <v>20</v>
      </c>
      <c r="F127" s="154">
        <f t="shared" si="8"/>
        <v>0</v>
      </c>
      <c r="G127" s="147">
        <f t="shared" si="7"/>
        <v>40</v>
      </c>
      <c r="H127" s="161">
        <f t="shared" si="6"/>
        <v>40</v>
      </c>
      <c r="I127" s="223" t="s">
        <v>378</v>
      </c>
      <c r="J127" s="223" t="s">
        <v>379</v>
      </c>
      <c r="K127" s="223" t="s">
        <v>380</v>
      </c>
      <c r="L127" s="223" t="s">
        <v>381</v>
      </c>
      <c r="M127" s="223" t="s">
        <v>382</v>
      </c>
      <c r="N127" s="116"/>
      <c r="O127" s="116"/>
      <c r="P127" s="116"/>
    </row>
    <row r="128" spans="1:16" s="149" customFormat="1" ht="15">
      <c r="A128" s="146">
        <f>'1-συμβολαια'!A128</f>
        <v>0</v>
      </c>
      <c r="B128" s="160">
        <f>'1-συμβολαια'!C128</f>
        <v>0</v>
      </c>
      <c r="C128" s="161">
        <f>'1-συμβολαια'!D128</f>
        <v>0</v>
      </c>
      <c r="D128" s="154">
        <v>20</v>
      </c>
      <c r="E128" s="154">
        <v>20</v>
      </c>
      <c r="F128" s="154">
        <f t="shared" si="8"/>
        <v>0</v>
      </c>
      <c r="G128" s="147">
        <f t="shared" si="7"/>
        <v>40</v>
      </c>
      <c r="H128" s="161">
        <f t="shared" si="6"/>
        <v>40</v>
      </c>
      <c r="I128" s="223" t="s">
        <v>378</v>
      </c>
      <c r="J128" s="223" t="s">
        <v>379</v>
      </c>
      <c r="K128" s="223" t="s">
        <v>380</v>
      </c>
      <c r="L128" s="223" t="s">
        <v>381</v>
      </c>
      <c r="M128" s="223" t="s">
        <v>382</v>
      </c>
      <c r="N128" s="116"/>
      <c r="O128" s="116"/>
      <c r="P128" s="116"/>
    </row>
    <row r="129" spans="1:16" s="149" customFormat="1" ht="15">
      <c r="A129" s="146">
        <f>'1-συμβολαια'!A129</f>
        <v>0</v>
      </c>
      <c r="B129" s="160">
        <f>'1-συμβολαια'!C129</f>
        <v>0</v>
      </c>
      <c r="C129" s="161">
        <f>'1-συμβολαια'!D129</f>
        <v>0</v>
      </c>
      <c r="D129" s="154">
        <v>20</v>
      </c>
      <c r="E129" s="154">
        <v>20</v>
      </c>
      <c r="F129" s="154">
        <f t="shared" si="8"/>
        <v>0</v>
      </c>
      <c r="G129" s="147">
        <f t="shared" si="7"/>
        <v>40</v>
      </c>
      <c r="H129" s="161">
        <f t="shared" si="6"/>
        <v>40</v>
      </c>
      <c r="I129" s="223" t="s">
        <v>378</v>
      </c>
      <c r="J129" s="223" t="s">
        <v>379</v>
      </c>
      <c r="K129" s="223" t="s">
        <v>380</v>
      </c>
      <c r="L129" s="223" t="s">
        <v>381</v>
      </c>
      <c r="M129" s="223" t="s">
        <v>382</v>
      </c>
      <c r="N129" s="116"/>
      <c r="O129" s="116"/>
      <c r="P129" s="116"/>
    </row>
    <row r="130" spans="1:16" s="149" customFormat="1" ht="15">
      <c r="A130" s="146">
        <f>'1-συμβολαια'!A130</f>
        <v>0</v>
      </c>
      <c r="B130" s="160">
        <f>'1-συμβολαια'!C130</f>
        <v>0</v>
      </c>
      <c r="C130" s="161">
        <f>'1-συμβολαια'!D130</f>
        <v>0</v>
      </c>
      <c r="D130" s="154">
        <v>20</v>
      </c>
      <c r="E130" s="154">
        <v>20</v>
      </c>
      <c r="F130" s="154">
        <f t="shared" si="8"/>
        <v>0</v>
      </c>
      <c r="G130" s="147">
        <f t="shared" si="7"/>
        <v>40</v>
      </c>
      <c r="H130" s="161">
        <f t="shared" si="6"/>
        <v>40</v>
      </c>
      <c r="I130" s="223" t="s">
        <v>378</v>
      </c>
      <c r="J130" s="223" t="s">
        <v>379</v>
      </c>
      <c r="K130" s="223" t="s">
        <v>380</v>
      </c>
      <c r="L130" s="223" t="s">
        <v>381</v>
      </c>
      <c r="M130" s="223" t="s">
        <v>382</v>
      </c>
      <c r="N130" s="116"/>
      <c r="O130" s="116"/>
      <c r="P130" s="116"/>
    </row>
    <row r="131" spans="1:16" s="149" customFormat="1" ht="15">
      <c r="A131" s="146">
        <f>'1-συμβολαια'!A131</f>
        <v>0</v>
      </c>
      <c r="B131" s="160">
        <f>'1-συμβολαια'!C131</f>
        <v>0</v>
      </c>
      <c r="C131" s="161">
        <f>'1-συμβολαια'!D131</f>
        <v>0</v>
      </c>
      <c r="D131" s="154">
        <v>20</v>
      </c>
      <c r="E131" s="154">
        <v>20</v>
      </c>
      <c r="F131" s="154">
        <f t="shared" si="8"/>
        <v>0</v>
      </c>
      <c r="G131" s="147">
        <f t="shared" si="7"/>
        <v>40</v>
      </c>
      <c r="H131" s="161">
        <f t="shared" si="6"/>
        <v>40</v>
      </c>
      <c r="I131" s="223" t="s">
        <v>378</v>
      </c>
      <c r="J131" s="223" t="s">
        <v>379</v>
      </c>
      <c r="K131" s="223" t="s">
        <v>380</v>
      </c>
      <c r="L131" s="223" t="s">
        <v>381</v>
      </c>
      <c r="M131" s="223" t="s">
        <v>382</v>
      </c>
      <c r="N131" s="116"/>
      <c r="O131" s="116"/>
      <c r="P131" s="116"/>
    </row>
    <row r="132" spans="1:16" s="149" customFormat="1" ht="15">
      <c r="A132" s="146">
        <f>'1-συμβολαια'!A132</f>
        <v>0</v>
      </c>
      <c r="B132" s="160">
        <f>'1-συμβολαια'!C132</f>
        <v>0</v>
      </c>
      <c r="C132" s="161">
        <f>'1-συμβολαια'!D132</f>
        <v>0</v>
      </c>
      <c r="D132" s="154">
        <v>20</v>
      </c>
      <c r="E132" s="154">
        <v>20</v>
      </c>
      <c r="F132" s="154">
        <f t="shared" si="8"/>
        <v>0</v>
      </c>
      <c r="G132" s="147">
        <f t="shared" si="7"/>
        <v>40</v>
      </c>
      <c r="H132" s="161">
        <f t="shared" si="6"/>
        <v>40</v>
      </c>
      <c r="I132" s="223" t="s">
        <v>378</v>
      </c>
      <c r="J132" s="223" t="s">
        <v>379</v>
      </c>
      <c r="K132" s="223" t="s">
        <v>380</v>
      </c>
      <c r="L132" s="223" t="s">
        <v>381</v>
      </c>
      <c r="M132" s="223" t="s">
        <v>382</v>
      </c>
      <c r="N132" s="116"/>
      <c r="O132" s="116"/>
      <c r="P132" s="116"/>
    </row>
    <row r="133" spans="1:16" s="149" customFormat="1" ht="15">
      <c r="A133" s="146">
        <f>'1-συμβολαια'!A133</f>
        <v>0</v>
      </c>
      <c r="B133" s="160">
        <f>'1-συμβολαια'!C133</f>
        <v>0</v>
      </c>
      <c r="C133" s="161">
        <f>'1-συμβολαια'!D133</f>
        <v>0</v>
      </c>
      <c r="D133" s="154">
        <v>20</v>
      </c>
      <c r="E133" s="154">
        <v>20</v>
      </c>
      <c r="F133" s="154">
        <f t="shared" si="8"/>
        <v>0</v>
      </c>
      <c r="G133" s="147">
        <f t="shared" si="7"/>
        <v>40</v>
      </c>
      <c r="H133" s="161">
        <f t="shared" si="6"/>
        <v>40</v>
      </c>
      <c r="I133" s="223" t="s">
        <v>378</v>
      </c>
      <c r="J133" s="223" t="s">
        <v>379</v>
      </c>
      <c r="K133" s="223" t="s">
        <v>380</v>
      </c>
      <c r="L133" s="223" t="s">
        <v>381</v>
      </c>
      <c r="M133" s="223" t="s">
        <v>382</v>
      </c>
      <c r="N133" s="116"/>
      <c r="O133" s="116"/>
      <c r="P133" s="116"/>
    </row>
    <row r="134" spans="1:16" s="149" customFormat="1" ht="15">
      <c r="A134" s="146">
        <f>'1-συμβολαια'!A134</f>
        <v>0</v>
      </c>
      <c r="B134" s="160">
        <f>'1-συμβολαια'!C134</f>
        <v>0</v>
      </c>
      <c r="C134" s="161">
        <f>'1-συμβολαια'!D134</f>
        <v>0</v>
      </c>
      <c r="D134" s="154">
        <v>20</v>
      </c>
      <c r="E134" s="154">
        <v>20</v>
      </c>
      <c r="F134" s="154">
        <f t="shared" si="8"/>
        <v>0</v>
      </c>
      <c r="G134" s="147">
        <f t="shared" si="7"/>
        <v>40</v>
      </c>
      <c r="H134" s="161">
        <f t="shared" si="6"/>
        <v>40</v>
      </c>
      <c r="I134" s="223" t="s">
        <v>378</v>
      </c>
      <c r="J134" s="223" t="s">
        <v>379</v>
      </c>
      <c r="K134" s="223" t="s">
        <v>380</v>
      </c>
      <c r="L134" s="223" t="s">
        <v>381</v>
      </c>
      <c r="M134" s="223" t="s">
        <v>382</v>
      </c>
      <c r="N134" s="116"/>
      <c r="O134" s="116"/>
      <c r="P134" s="116"/>
    </row>
    <row r="135" spans="1:16" s="149" customFormat="1" ht="15">
      <c r="A135" s="146">
        <f>'1-συμβολαια'!A135</f>
        <v>0</v>
      </c>
      <c r="B135" s="160">
        <f>'1-συμβολαια'!C135</f>
        <v>0</v>
      </c>
      <c r="C135" s="161">
        <f>'1-συμβολαια'!D135</f>
        <v>0</v>
      </c>
      <c r="D135" s="154">
        <v>20</v>
      </c>
      <c r="E135" s="154">
        <v>20</v>
      </c>
      <c r="F135" s="154">
        <f t="shared" si="8"/>
        <v>0</v>
      </c>
      <c r="G135" s="147">
        <f t="shared" si="7"/>
        <v>40</v>
      </c>
      <c r="H135" s="161">
        <f t="shared" ref="H135:H173" si="9">D135+E135</f>
        <v>40</v>
      </c>
      <c r="I135" s="223" t="s">
        <v>378</v>
      </c>
      <c r="J135" s="223" t="s">
        <v>379</v>
      </c>
      <c r="K135" s="223" t="s">
        <v>380</v>
      </c>
      <c r="L135" s="223" t="s">
        <v>381</v>
      </c>
      <c r="M135" s="223" t="s">
        <v>382</v>
      </c>
      <c r="N135" s="116"/>
      <c r="O135" s="116"/>
      <c r="P135" s="116"/>
    </row>
    <row r="136" spans="1:16" s="149" customFormat="1" ht="15">
      <c r="A136" s="146">
        <f>'1-συμβολαια'!A136</f>
        <v>0</v>
      </c>
      <c r="B136" s="160">
        <f>'1-συμβολαια'!C136</f>
        <v>0</v>
      </c>
      <c r="C136" s="161">
        <f>'1-συμβολαια'!D136</f>
        <v>0</v>
      </c>
      <c r="D136" s="154">
        <v>20</v>
      </c>
      <c r="E136" s="154">
        <v>20</v>
      </c>
      <c r="F136" s="154">
        <f t="shared" si="8"/>
        <v>0</v>
      </c>
      <c r="G136" s="147">
        <f t="shared" ref="G136:G173" si="10">D136+E136+F136</f>
        <v>40</v>
      </c>
      <c r="H136" s="161">
        <f t="shared" si="9"/>
        <v>40</v>
      </c>
      <c r="I136" s="223" t="s">
        <v>378</v>
      </c>
      <c r="J136" s="223" t="s">
        <v>379</v>
      </c>
      <c r="K136" s="223" t="s">
        <v>380</v>
      </c>
      <c r="L136" s="223" t="s">
        <v>381</v>
      </c>
      <c r="M136" s="223" t="s">
        <v>382</v>
      </c>
      <c r="N136" s="116"/>
      <c r="O136" s="116"/>
      <c r="P136" s="116"/>
    </row>
    <row r="137" spans="1:16" s="149" customFormat="1" ht="15">
      <c r="A137" s="146">
        <f>'1-συμβολαια'!A137</f>
        <v>0</v>
      </c>
      <c r="B137" s="160">
        <f>'1-συμβολαια'!C137</f>
        <v>0</v>
      </c>
      <c r="C137" s="161">
        <f>'1-συμβολαια'!D137</f>
        <v>0</v>
      </c>
      <c r="D137" s="154">
        <v>20</v>
      </c>
      <c r="E137" s="154">
        <v>20</v>
      </c>
      <c r="F137" s="154">
        <f t="shared" si="8"/>
        <v>0</v>
      </c>
      <c r="G137" s="147">
        <f t="shared" si="10"/>
        <v>40</v>
      </c>
      <c r="H137" s="161">
        <f t="shared" si="9"/>
        <v>40</v>
      </c>
      <c r="I137" s="223" t="s">
        <v>378</v>
      </c>
      <c r="J137" s="223" t="s">
        <v>379</v>
      </c>
      <c r="K137" s="223" t="s">
        <v>380</v>
      </c>
      <c r="L137" s="223" t="s">
        <v>381</v>
      </c>
      <c r="M137" s="223" t="s">
        <v>382</v>
      </c>
      <c r="N137" s="116"/>
      <c r="O137" s="116"/>
      <c r="P137" s="116"/>
    </row>
    <row r="138" spans="1:16" s="149" customFormat="1" ht="15">
      <c r="A138" s="146">
        <f>'1-συμβολαια'!A138</f>
        <v>0</v>
      </c>
      <c r="B138" s="160">
        <f>'1-συμβολαια'!C138</f>
        <v>0</v>
      </c>
      <c r="C138" s="161">
        <f>'1-συμβολαια'!D138</f>
        <v>0</v>
      </c>
      <c r="D138" s="154">
        <v>20</v>
      </c>
      <c r="E138" s="154">
        <v>20</v>
      </c>
      <c r="F138" s="154">
        <f t="shared" ref="F138:F173" si="11">C138*0.8%</f>
        <v>0</v>
      </c>
      <c r="G138" s="147">
        <f t="shared" si="10"/>
        <v>40</v>
      </c>
      <c r="H138" s="161">
        <f t="shared" si="9"/>
        <v>40</v>
      </c>
      <c r="I138" s="223" t="s">
        <v>378</v>
      </c>
      <c r="J138" s="223" t="s">
        <v>379</v>
      </c>
      <c r="K138" s="223" t="s">
        <v>380</v>
      </c>
      <c r="L138" s="223" t="s">
        <v>381</v>
      </c>
      <c r="M138" s="223" t="s">
        <v>382</v>
      </c>
      <c r="N138" s="116"/>
      <c r="O138" s="116"/>
      <c r="P138" s="116"/>
    </row>
    <row r="139" spans="1:16" s="149" customFormat="1" ht="15">
      <c r="A139" s="146">
        <f>'1-συμβολαια'!A139</f>
        <v>0</v>
      </c>
      <c r="B139" s="160">
        <f>'1-συμβολαια'!C139</f>
        <v>0</v>
      </c>
      <c r="C139" s="161">
        <f>'1-συμβολαια'!D139</f>
        <v>0</v>
      </c>
      <c r="D139" s="154">
        <v>20</v>
      </c>
      <c r="E139" s="154">
        <v>20</v>
      </c>
      <c r="F139" s="154">
        <f t="shared" si="11"/>
        <v>0</v>
      </c>
      <c r="G139" s="147">
        <f t="shared" si="10"/>
        <v>40</v>
      </c>
      <c r="H139" s="161">
        <f t="shared" si="9"/>
        <v>40</v>
      </c>
      <c r="I139" s="223" t="s">
        <v>378</v>
      </c>
      <c r="J139" s="223" t="s">
        <v>379</v>
      </c>
      <c r="K139" s="223" t="s">
        <v>380</v>
      </c>
      <c r="L139" s="223" t="s">
        <v>381</v>
      </c>
      <c r="M139" s="223" t="s">
        <v>382</v>
      </c>
      <c r="N139" s="116"/>
      <c r="O139" s="116"/>
      <c r="P139" s="116"/>
    </row>
    <row r="140" spans="1:16" s="149" customFormat="1" ht="15">
      <c r="A140" s="146">
        <f>'1-συμβολαια'!A140</f>
        <v>0</v>
      </c>
      <c r="B140" s="160">
        <f>'1-συμβολαια'!C140</f>
        <v>0</v>
      </c>
      <c r="C140" s="161">
        <f>'1-συμβολαια'!D140</f>
        <v>0</v>
      </c>
      <c r="D140" s="154">
        <v>20</v>
      </c>
      <c r="E140" s="154">
        <v>20</v>
      </c>
      <c r="F140" s="154">
        <f t="shared" si="11"/>
        <v>0</v>
      </c>
      <c r="G140" s="147">
        <f t="shared" si="10"/>
        <v>40</v>
      </c>
      <c r="H140" s="161">
        <f t="shared" si="9"/>
        <v>40</v>
      </c>
      <c r="I140" s="223" t="s">
        <v>378</v>
      </c>
      <c r="J140" s="223" t="s">
        <v>379</v>
      </c>
      <c r="K140" s="223" t="s">
        <v>380</v>
      </c>
      <c r="L140" s="223" t="s">
        <v>381</v>
      </c>
      <c r="M140" s="223" t="s">
        <v>382</v>
      </c>
      <c r="N140" s="116"/>
      <c r="O140" s="116"/>
      <c r="P140" s="116"/>
    </row>
    <row r="141" spans="1:16" s="149" customFormat="1" ht="15">
      <c r="A141" s="146">
        <f>'1-συμβολαια'!A141</f>
        <v>0</v>
      </c>
      <c r="B141" s="160">
        <f>'1-συμβολαια'!C141</f>
        <v>0</v>
      </c>
      <c r="C141" s="161">
        <f>'1-συμβολαια'!D141</f>
        <v>0</v>
      </c>
      <c r="D141" s="154">
        <v>20</v>
      </c>
      <c r="E141" s="154">
        <v>20</v>
      </c>
      <c r="F141" s="154">
        <f t="shared" si="11"/>
        <v>0</v>
      </c>
      <c r="G141" s="147">
        <f t="shared" si="10"/>
        <v>40</v>
      </c>
      <c r="H141" s="161">
        <f t="shared" si="9"/>
        <v>40</v>
      </c>
      <c r="I141" s="223" t="s">
        <v>378</v>
      </c>
      <c r="J141" s="223" t="s">
        <v>379</v>
      </c>
      <c r="K141" s="223" t="s">
        <v>380</v>
      </c>
      <c r="L141" s="223" t="s">
        <v>381</v>
      </c>
      <c r="M141" s="223" t="s">
        <v>382</v>
      </c>
      <c r="N141" s="116"/>
      <c r="O141" s="116"/>
      <c r="P141" s="116"/>
    </row>
    <row r="142" spans="1:16" s="149" customFormat="1" ht="15">
      <c r="A142" s="146">
        <f>'1-συμβολαια'!A142</f>
        <v>0</v>
      </c>
      <c r="B142" s="160">
        <f>'1-συμβολαια'!C142</f>
        <v>0</v>
      </c>
      <c r="C142" s="161">
        <f>'1-συμβολαια'!D142</f>
        <v>0</v>
      </c>
      <c r="D142" s="154">
        <v>20</v>
      </c>
      <c r="E142" s="154">
        <v>20</v>
      </c>
      <c r="F142" s="154">
        <f t="shared" si="11"/>
        <v>0</v>
      </c>
      <c r="G142" s="147">
        <f t="shared" si="10"/>
        <v>40</v>
      </c>
      <c r="H142" s="161">
        <f t="shared" si="9"/>
        <v>40</v>
      </c>
      <c r="I142" s="223" t="s">
        <v>378</v>
      </c>
      <c r="J142" s="223" t="s">
        <v>379</v>
      </c>
      <c r="K142" s="223" t="s">
        <v>380</v>
      </c>
      <c r="L142" s="223" t="s">
        <v>381</v>
      </c>
      <c r="M142" s="223" t="s">
        <v>382</v>
      </c>
      <c r="N142" s="116"/>
      <c r="O142" s="116"/>
      <c r="P142" s="116"/>
    </row>
    <row r="143" spans="1:16" s="149" customFormat="1" ht="15">
      <c r="A143" s="146">
        <f>'1-συμβολαια'!A143</f>
        <v>0</v>
      </c>
      <c r="B143" s="160">
        <f>'1-συμβολαια'!C143</f>
        <v>0</v>
      </c>
      <c r="C143" s="161">
        <f>'1-συμβολαια'!D143</f>
        <v>0</v>
      </c>
      <c r="D143" s="154">
        <v>20</v>
      </c>
      <c r="E143" s="154">
        <v>20</v>
      </c>
      <c r="F143" s="154">
        <f t="shared" si="11"/>
        <v>0</v>
      </c>
      <c r="G143" s="147">
        <f t="shared" si="10"/>
        <v>40</v>
      </c>
      <c r="H143" s="161">
        <f t="shared" si="9"/>
        <v>40</v>
      </c>
      <c r="I143" s="223" t="s">
        <v>378</v>
      </c>
      <c r="J143" s="223" t="s">
        <v>379</v>
      </c>
      <c r="K143" s="223" t="s">
        <v>380</v>
      </c>
      <c r="L143" s="223" t="s">
        <v>381</v>
      </c>
      <c r="M143" s="223" t="s">
        <v>382</v>
      </c>
      <c r="N143" s="116"/>
      <c r="O143" s="116"/>
      <c r="P143" s="116"/>
    </row>
    <row r="144" spans="1:16" s="149" customFormat="1" ht="15">
      <c r="A144" s="146">
        <f>'1-συμβολαια'!A144</f>
        <v>0</v>
      </c>
      <c r="B144" s="160">
        <f>'1-συμβολαια'!C144</f>
        <v>0</v>
      </c>
      <c r="C144" s="161">
        <f>'1-συμβολαια'!D144</f>
        <v>0</v>
      </c>
      <c r="D144" s="154">
        <v>20</v>
      </c>
      <c r="E144" s="154">
        <v>20</v>
      </c>
      <c r="F144" s="154">
        <f t="shared" si="11"/>
        <v>0</v>
      </c>
      <c r="G144" s="147">
        <f t="shared" si="10"/>
        <v>40</v>
      </c>
      <c r="H144" s="161">
        <f t="shared" si="9"/>
        <v>40</v>
      </c>
      <c r="I144" s="223" t="s">
        <v>378</v>
      </c>
      <c r="J144" s="223" t="s">
        <v>379</v>
      </c>
      <c r="K144" s="223" t="s">
        <v>380</v>
      </c>
      <c r="L144" s="223" t="s">
        <v>381</v>
      </c>
      <c r="M144" s="223" t="s">
        <v>382</v>
      </c>
      <c r="N144" s="116"/>
      <c r="O144" s="116"/>
      <c r="P144" s="116"/>
    </row>
    <row r="145" spans="1:16" s="149" customFormat="1" ht="15">
      <c r="A145" s="146">
        <f>'1-συμβολαια'!A145</f>
        <v>0</v>
      </c>
      <c r="B145" s="160">
        <f>'1-συμβολαια'!C145</f>
        <v>0</v>
      </c>
      <c r="C145" s="161">
        <f>'1-συμβολαια'!D145</f>
        <v>0</v>
      </c>
      <c r="D145" s="154">
        <v>20</v>
      </c>
      <c r="E145" s="154">
        <v>20</v>
      </c>
      <c r="F145" s="154">
        <f t="shared" si="11"/>
        <v>0</v>
      </c>
      <c r="G145" s="147">
        <f t="shared" si="10"/>
        <v>40</v>
      </c>
      <c r="H145" s="161">
        <f t="shared" si="9"/>
        <v>40</v>
      </c>
      <c r="I145" s="223" t="s">
        <v>378</v>
      </c>
      <c r="J145" s="223" t="s">
        <v>379</v>
      </c>
      <c r="K145" s="223" t="s">
        <v>380</v>
      </c>
      <c r="L145" s="223" t="s">
        <v>381</v>
      </c>
      <c r="M145" s="223" t="s">
        <v>382</v>
      </c>
      <c r="N145" s="116"/>
      <c r="O145" s="116"/>
      <c r="P145" s="116"/>
    </row>
    <row r="146" spans="1:16" s="149" customFormat="1" ht="15">
      <c r="A146" s="146">
        <f>'1-συμβολαια'!A146</f>
        <v>0</v>
      </c>
      <c r="B146" s="160">
        <f>'1-συμβολαια'!C146</f>
        <v>0</v>
      </c>
      <c r="C146" s="161">
        <f>'1-συμβολαια'!D146</f>
        <v>0</v>
      </c>
      <c r="D146" s="154">
        <v>20</v>
      </c>
      <c r="E146" s="154">
        <v>20</v>
      </c>
      <c r="F146" s="154">
        <f t="shared" si="11"/>
        <v>0</v>
      </c>
      <c r="G146" s="147">
        <f t="shared" si="10"/>
        <v>40</v>
      </c>
      <c r="H146" s="161">
        <f t="shared" si="9"/>
        <v>40</v>
      </c>
      <c r="I146" s="223" t="s">
        <v>378</v>
      </c>
      <c r="J146" s="223" t="s">
        <v>379</v>
      </c>
      <c r="K146" s="223" t="s">
        <v>380</v>
      </c>
      <c r="L146" s="223" t="s">
        <v>381</v>
      </c>
      <c r="M146" s="223" t="s">
        <v>382</v>
      </c>
      <c r="N146" s="116"/>
      <c r="O146" s="116"/>
      <c r="P146" s="116"/>
    </row>
    <row r="147" spans="1:16" s="149" customFormat="1" ht="15">
      <c r="A147" s="146">
        <f>'1-συμβολαια'!A147</f>
        <v>0</v>
      </c>
      <c r="B147" s="160">
        <f>'1-συμβολαια'!C147</f>
        <v>0</v>
      </c>
      <c r="C147" s="161">
        <f>'1-συμβολαια'!D147</f>
        <v>0</v>
      </c>
      <c r="D147" s="154">
        <v>20</v>
      </c>
      <c r="E147" s="154">
        <v>20</v>
      </c>
      <c r="F147" s="154">
        <f t="shared" si="11"/>
        <v>0</v>
      </c>
      <c r="G147" s="147">
        <f t="shared" si="10"/>
        <v>40</v>
      </c>
      <c r="H147" s="161">
        <f t="shared" si="9"/>
        <v>40</v>
      </c>
      <c r="I147" s="223" t="s">
        <v>378</v>
      </c>
      <c r="J147" s="223" t="s">
        <v>379</v>
      </c>
      <c r="K147" s="223" t="s">
        <v>380</v>
      </c>
      <c r="L147" s="223" t="s">
        <v>381</v>
      </c>
      <c r="M147" s="223" t="s">
        <v>382</v>
      </c>
      <c r="N147" s="116"/>
      <c r="O147" s="116"/>
      <c r="P147" s="116"/>
    </row>
    <row r="148" spans="1:16" s="149" customFormat="1" ht="15">
      <c r="A148" s="146">
        <f>'1-συμβολαια'!A148</f>
        <v>0</v>
      </c>
      <c r="B148" s="160">
        <f>'1-συμβολαια'!C148</f>
        <v>0</v>
      </c>
      <c r="C148" s="161">
        <f>'1-συμβολαια'!D148</f>
        <v>0</v>
      </c>
      <c r="D148" s="154">
        <v>20</v>
      </c>
      <c r="E148" s="154">
        <v>20</v>
      </c>
      <c r="F148" s="154">
        <f t="shared" si="11"/>
        <v>0</v>
      </c>
      <c r="G148" s="147">
        <f t="shared" si="10"/>
        <v>40</v>
      </c>
      <c r="H148" s="161">
        <f t="shared" si="9"/>
        <v>40</v>
      </c>
      <c r="I148" s="223" t="s">
        <v>378</v>
      </c>
      <c r="J148" s="223" t="s">
        <v>379</v>
      </c>
      <c r="K148" s="223" t="s">
        <v>380</v>
      </c>
      <c r="L148" s="223" t="s">
        <v>381</v>
      </c>
      <c r="M148" s="223" t="s">
        <v>382</v>
      </c>
      <c r="N148" s="116"/>
      <c r="O148" s="116"/>
      <c r="P148" s="116"/>
    </row>
    <row r="149" spans="1:16" s="149" customFormat="1" ht="15">
      <c r="A149" s="146">
        <f>'1-συμβολαια'!A149</f>
        <v>0</v>
      </c>
      <c r="B149" s="160">
        <f>'1-συμβολαια'!C149</f>
        <v>0</v>
      </c>
      <c r="C149" s="161">
        <f>'1-συμβολαια'!D149</f>
        <v>0</v>
      </c>
      <c r="D149" s="154">
        <v>20</v>
      </c>
      <c r="E149" s="154">
        <v>20</v>
      </c>
      <c r="F149" s="154">
        <f t="shared" si="11"/>
        <v>0</v>
      </c>
      <c r="G149" s="147">
        <f t="shared" si="10"/>
        <v>40</v>
      </c>
      <c r="H149" s="161">
        <f t="shared" si="9"/>
        <v>40</v>
      </c>
      <c r="I149" s="223" t="s">
        <v>378</v>
      </c>
      <c r="J149" s="223" t="s">
        <v>379</v>
      </c>
      <c r="K149" s="223" t="s">
        <v>380</v>
      </c>
      <c r="L149" s="223" t="s">
        <v>381</v>
      </c>
      <c r="M149" s="223" t="s">
        <v>382</v>
      </c>
      <c r="N149" s="116"/>
      <c r="O149" s="116"/>
      <c r="P149" s="116"/>
    </row>
    <row r="150" spans="1:16" s="149" customFormat="1" ht="15">
      <c r="A150" s="146">
        <f>'1-συμβολαια'!A150</f>
        <v>0</v>
      </c>
      <c r="B150" s="160">
        <f>'1-συμβολαια'!C150</f>
        <v>0</v>
      </c>
      <c r="C150" s="161">
        <f>'1-συμβολαια'!D150</f>
        <v>0</v>
      </c>
      <c r="D150" s="154">
        <v>20</v>
      </c>
      <c r="E150" s="154">
        <v>20</v>
      </c>
      <c r="F150" s="154">
        <f t="shared" si="11"/>
        <v>0</v>
      </c>
      <c r="G150" s="147">
        <f t="shared" si="10"/>
        <v>40</v>
      </c>
      <c r="H150" s="161">
        <f t="shared" si="9"/>
        <v>40</v>
      </c>
      <c r="I150" s="223" t="s">
        <v>378</v>
      </c>
      <c r="J150" s="223" t="s">
        <v>379</v>
      </c>
      <c r="K150" s="223" t="s">
        <v>380</v>
      </c>
      <c r="L150" s="223" t="s">
        <v>381</v>
      </c>
      <c r="M150" s="223" t="s">
        <v>382</v>
      </c>
      <c r="N150" s="116"/>
      <c r="O150" s="116"/>
      <c r="P150" s="116"/>
    </row>
    <row r="151" spans="1:16" s="149" customFormat="1" ht="15">
      <c r="A151" s="146">
        <f>'1-συμβολαια'!A151</f>
        <v>0</v>
      </c>
      <c r="B151" s="160">
        <f>'1-συμβολαια'!C151</f>
        <v>0</v>
      </c>
      <c r="C151" s="161">
        <f>'1-συμβολαια'!D151</f>
        <v>0</v>
      </c>
      <c r="D151" s="154">
        <v>20</v>
      </c>
      <c r="E151" s="154">
        <v>20</v>
      </c>
      <c r="F151" s="154">
        <f t="shared" si="11"/>
        <v>0</v>
      </c>
      <c r="G151" s="147">
        <f t="shared" si="10"/>
        <v>40</v>
      </c>
      <c r="H151" s="161">
        <f t="shared" si="9"/>
        <v>40</v>
      </c>
      <c r="I151" s="223" t="s">
        <v>378</v>
      </c>
      <c r="J151" s="223" t="s">
        <v>379</v>
      </c>
      <c r="K151" s="223" t="s">
        <v>380</v>
      </c>
      <c r="L151" s="223" t="s">
        <v>381</v>
      </c>
      <c r="M151" s="223" t="s">
        <v>382</v>
      </c>
      <c r="N151" s="116"/>
      <c r="O151" s="116"/>
      <c r="P151" s="116"/>
    </row>
    <row r="152" spans="1:16" s="149" customFormat="1" ht="15">
      <c r="A152" s="146">
        <f>'1-συμβολαια'!A152</f>
        <v>0</v>
      </c>
      <c r="B152" s="160">
        <f>'1-συμβολαια'!C152</f>
        <v>0</v>
      </c>
      <c r="C152" s="161">
        <f>'1-συμβολαια'!D152</f>
        <v>0</v>
      </c>
      <c r="D152" s="154">
        <v>20</v>
      </c>
      <c r="E152" s="154">
        <v>20</v>
      </c>
      <c r="F152" s="154">
        <f t="shared" si="11"/>
        <v>0</v>
      </c>
      <c r="G152" s="147">
        <f t="shared" si="10"/>
        <v>40</v>
      </c>
      <c r="H152" s="161">
        <f t="shared" si="9"/>
        <v>40</v>
      </c>
      <c r="I152" s="223" t="s">
        <v>378</v>
      </c>
      <c r="J152" s="223" t="s">
        <v>379</v>
      </c>
      <c r="K152" s="223" t="s">
        <v>380</v>
      </c>
      <c r="L152" s="223" t="s">
        <v>381</v>
      </c>
      <c r="M152" s="223" t="s">
        <v>382</v>
      </c>
      <c r="N152" s="116"/>
      <c r="O152" s="116"/>
      <c r="P152" s="116"/>
    </row>
    <row r="153" spans="1:16" s="149" customFormat="1" ht="15">
      <c r="A153" s="146">
        <f>'1-συμβολαια'!A153</f>
        <v>0</v>
      </c>
      <c r="B153" s="160">
        <f>'1-συμβολαια'!C153</f>
        <v>0</v>
      </c>
      <c r="C153" s="161">
        <f>'1-συμβολαια'!D153</f>
        <v>0</v>
      </c>
      <c r="D153" s="154">
        <v>20</v>
      </c>
      <c r="E153" s="154">
        <v>20</v>
      </c>
      <c r="F153" s="154">
        <f t="shared" si="11"/>
        <v>0</v>
      </c>
      <c r="G153" s="147">
        <f t="shared" si="10"/>
        <v>40</v>
      </c>
      <c r="H153" s="161">
        <f t="shared" si="9"/>
        <v>40</v>
      </c>
      <c r="I153" s="223" t="s">
        <v>378</v>
      </c>
      <c r="J153" s="223" t="s">
        <v>379</v>
      </c>
      <c r="K153" s="223" t="s">
        <v>380</v>
      </c>
      <c r="L153" s="223" t="s">
        <v>381</v>
      </c>
      <c r="M153" s="223" t="s">
        <v>382</v>
      </c>
      <c r="N153" s="116"/>
      <c r="O153" s="116"/>
      <c r="P153" s="116"/>
    </row>
    <row r="154" spans="1:16" s="149" customFormat="1" ht="15">
      <c r="A154" s="146">
        <f>'1-συμβολαια'!A154</f>
        <v>0</v>
      </c>
      <c r="B154" s="160">
        <f>'1-συμβολαια'!C154</f>
        <v>0</v>
      </c>
      <c r="C154" s="161">
        <f>'1-συμβολαια'!D154</f>
        <v>0</v>
      </c>
      <c r="D154" s="154">
        <v>20</v>
      </c>
      <c r="E154" s="154">
        <v>20</v>
      </c>
      <c r="F154" s="154">
        <f t="shared" si="11"/>
        <v>0</v>
      </c>
      <c r="G154" s="147">
        <f t="shared" si="10"/>
        <v>40</v>
      </c>
      <c r="H154" s="161">
        <f t="shared" si="9"/>
        <v>40</v>
      </c>
      <c r="I154" s="223" t="s">
        <v>378</v>
      </c>
      <c r="J154" s="223" t="s">
        <v>379</v>
      </c>
      <c r="K154" s="223" t="s">
        <v>380</v>
      </c>
      <c r="L154" s="223" t="s">
        <v>381</v>
      </c>
      <c r="M154" s="223" t="s">
        <v>382</v>
      </c>
      <c r="N154" s="116"/>
      <c r="O154" s="116"/>
      <c r="P154" s="116"/>
    </row>
    <row r="155" spans="1:16" s="149" customFormat="1" ht="15">
      <c r="A155" s="146">
        <f>'1-συμβολαια'!A155</f>
        <v>0</v>
      </c>
      <c r="B155" s="160">
        <f>'1-συμβολαια'!C155</f>
        <v>0</v>
      </c>
      <c r="C155" s="161">
        <f>'1-συμβολαια'!D155</f>
        <v>0</v>
      </c>
      <c r="D155" s="154">
        <v>20</v>
      </c>
      <c r="E155" s="154">
        <v>20</v>
      </c>
      <c r="F155" s="154">
        <f t="shared" si="11"/>
        <v>0</v>
      </c>
      <c r="G155" s="147">
        <f t="shared" si="10"/>
        <v>40</v>
      </c>
      <c r="H155" s="161">
        <f t="shared" si="9"/>
        <v>40</v>
      </c>
      <c r="I155" s="223" t="s">
        <v>378</v>
      </c>
      <c r="J155" s="223" t="s">
        <v>379</v>
      </c>
      <c r="K155" s="223" t="s">
        <v>380</v>
      </c>
      <c r="L155" s="223" t="s">
        <v>381</v>
      </c>
      <c r="M155" s="223" t="s">
        <v>382</v>
      </c>
      <c r="N155" s="116"/>
      <c r="O155" s="116"/>
      <c r="P155" s="116"/>
    </row>
    <row r="156" spans="1:16" s="149" customFormat="1" ht="15">
      <c r="A156" s="146">
        <f>'1-συμβολαια'!A156</f>
        <v>0</v>
      </c>
      <c r="B156" s="160">
        <f>'1-συμβολαια'!C156</f>
        <v>0</v>
      </c>
      <c r="C156" s="161">
        <f>'1-συμβολαια'!D156</f>
        <v>0</v>
      </c>
      <c r="D156" s="154">
        <v>20</v>
      </c>
      <c r="E156" s="154">
        <v>20</v>
      </c>
      <c r="F156" s="154">
        <f t="shared" si="11"/>
        <v>0</v>
      </c>
      <c r="G156" s="147">
        <f t="shared" si="10"/>
        <v>40</v>
      </c>
      <c r="H156" s="161">
        <f t="shared" si="9"/>
        <v>40</v>
      </c>
      <c r="I156" s="223" t="s">
        <v>378</v>
      </c>
      <c r="J156" s="223" t="s">
        <v>379</v>
      </c>
      <c r="K156" s="223" t="s">
        <v>380</v>
      </c>
      <c r="L156" s="223" t="s">
        <v>381</v>
      </c>
      <c r="M156" s="223" t="s">
        <v>382</v>
      </c>
      <c r="N156" s="116"/>
      <c r="O156" s="116"/>
      <c r="P156" s="116"/>
    </row>
    <row r="157" spans="1:16" s="149" customFormat="1" ht="15">
      <c r="A157" s="146">
        <f>'1-συμβολαια'!A157</f>
        <v>0</v>
      </c>
      <c r="B157" s="160">
        <f>'1-συμβολαια'!C157</f>
        <v>0</v>
      </c>
      <c r="C157" s="161">
        <f>'1-συμβολαια'!D157</f>
        <v>0</v>
      </c>
      <c r="D157" s="154">
        <v>20</v>
      </c>
      <c r="E157" s="154">
        <v>20</v>
      </c>
      <c r="F157" s="154">
        <f t="shared" si="11"/>
        <v>0</v>
      </c>
      <c r="G157" s="147">
        <f t="shared" si="10"/>
        <v>40</v>
      </c>
      <c r="H157" s="161">
        <f t="shared" si="9"/>
        <v>40</v>
      </c>
      <c r="I157" s="223" t="s">
        <v>378</v>
      </c>
      <c r="J157" s="223" t="s">
        <v>379</v>
      </c>
      <c r="K157" s="223" t="s">
        <v>380</v>
      </c>
      <c r="L157" s="223" t="s">
        <v>381</v>
      </c>
      <c r="M157" s="223" t="s">
        <v>382</v>
      </c>
      <c r="N157" s="116"/>
      <c r="O157" s="116"/>
      <c r="P157" s="116"/>
    </row>
    <row r="158" spans="1:16" s="149" customFormat="1" ht="15">
      <c r="A158" s="146">
        <f>'1-συμβολαια'!A158</f>
        <v>0</v>
      </c>
      <c r="B158" s="160">
        <f>'1-συμβολαια'!C158</f>
        <v>0</v>
      </c>
      <c r="C158" s="161">
        <f>'1-συμβολαια'!D158</f>
        <v>0</v>
      </c>
      <c r="D158" s="154">
        <v>20</v>
      </c>
      <c r="E158" s="154">
        <v>20</v>
      </c>
      <c r="F158" s="154">
        <f t="shared" si="11"/>
        <v>0</v>
      </c>
      <c r="G158" s="147">
        <f t="shared" si="10"/>
        <v>40</v>
      </c>
      <c r="H158" s="161">
        <f t="shared" si="9"/>
        <v>40</v>
      </c>
      <c r="I158" s="223" t="s">
        <v>378</v>
      </c>
      <c r="J158" s="223" t="s">
        <v>379</v>
      </c>
      <c r="K158" s="223" t="s">
        <v>380</v>
      </c>
      <c r="L158" s="223" t="s">
        <v>381</v>
      </c>
      <c r="M158" s="223" t="s">
        <v>382</v>
      </c>
      <c r="N158" s="116"/>
      <c r="O158" s="116"/>
      <c r="P158" s="116"/>
    </row>
    <row r="159" spans="1:16" s="149" customFormat="1" ht="15">
      <c r="A159" s="146">
        <f>'1-συμβολαια'!A159</f>
        <v>0</v>
      </c>
      <c r="B159" s="160">
        <f>'1-συμβολαια'!C159</f>
        <v>0</v>
      </c>
      <c r="C159" s="161">
        <f>'1-συμβολαια'!D159</f>
        <v>0</v>
      </c>
      <c r="D159" s="154">
        <v>20</v>
      </c>
      <c r="E159" s="154">
        <v>20</v>
      </c>
      <c r="F159" s="154">
        <f t="shared" si="11"/>
        <v>0</v>
      </c>
      <c r="G159" s="147">
        <f t="shared" si="10"/>
        <v>40</v>
      </c>
      <c r="H159" s="161">
        <f t="shared" si="9"/>
        <v>40</v>
      </c>
      <c r="I159" s="223" t="s">
        <v>378</v>
      </c>
      <c r="J159" s="223" t="s">
        <v>379</v>
      </c>
      <c r="K159" s="223" t="s">
        <v>380</v>
      </c>
      <c r="L159" s="223" t="s">
        <v>381</v>
      </c>
      <c r="M159" s="223" t="s">
        <v>382</v>
      </c>
      <c r="N159" s="116"/>
      <c r="O159" s="116"/>
      <c r="P159" s="116"/>
    </row>
    <row r="160" spans="1:16" s="149" customFormat="1" ht="15">
      <c r="A160" s="146">
        <f>'1-συμβολαια'!A160</f>
        <v>0</v>
      </c>
      <c r="B160" s="160">
        <f>'1-συμβολαια'!C160</f>
        <v>0</v>
      </c>
      <c r="C160" s="161">
        <f>'1-συμβολαια'!D160</f>
        <v>0</v>
      </c>
      <c r="D160" s="154">
        <v>20</v>
      </c>
      <c r="E160" s="154">
        <v>20</v>
      </c>
      <c r="F160" s="154">
        <f t="shared" si="11"/>
        <v>0</v>
      </c>
      <c r="G160" s="147">
        <f t="shared" si="10"/>
        <v>40</v>
      </c>
      <c r="H160" s="161">
        <f t="shared" si="9"/>
        <v>40</v>
      </c>
      <c r="I160" s="223" t="s">
        <v>378</v>
      </c>
      <c r="J160" s="223" t="s">
        <v>379</v>
      </c>
      <c r="K160" s="223" t="s">
        <v>380</v>
      </c>
      <c r="L160" s="223" t="s">
        <v>381</v>
      </c>
      <c r="M160" s="223" t="s">
        <v>382</v>
      </c>
      <c r="N160" s="116"/>
      <c r="O160" s="116"/>
      <c r="P160" s="116"/>
    </row>
    <row r="161" spans="1:16" s="149" customFormat="1" ht="15">
      <c r="A161" s="146">
        <f>'1-συμβολαια'!A161</f>
        <v>0</v>
      </c>
      <c r="B161" s="160">
        <f>'1-συμβολαια'!C161</f>
        <v>0</v>
      </c>
      <c r="C161" s="161">
        <f>'1-συμβολαια'!D161</f>
        <v>0</v>
      </c>
      <c r="D161" s="154">
        <v>20</v>
      </c>
      <c r="E161" s="154">
        <v>20</v>
      </c>
      <c r="F161" s="154">
        <f t="shared" si="11"/>
        <v>0</v>
      </c>
      <c r="G161" s="147">
        <f t="shared" si="10"/>
        <v>40</v>
      </c>
      <c r="H161" s="161">
        <f t="shared" si="9"/>
        <v>40</v>
      </c>
      <c r="I161" s="223" t="s">
        <v>378</v>
      </c>
      <c r="J161" s="223" t="s">
        <v>379</v>
      </c>
      <c r="K161" s="223" t="s">
        <v>380</v>
      </c>
      <c r="L161" s="223" t="s">
        <v>381</v>
      </c>
      <c r="M161" s="223" t="s">
        <v>382</v>
      </c>
      <c r="N161" s="116"/>
      <c r="O161" s="116"/>
      <c r="P161" s="116"/>
    </row>
    <row r="162" spans="1:16" s="149" customFormat="1" ht="15">
      <c r="A162" s="146">
        <f>'1-συμβολαια'!A162</f>
        <v>0</v>
      </c>
      <c r="B162" s="160">
        <f>'1-συμβολαια'!C162</f>
        <v>0</v>
      </c>
      <c r="C162" s="161">
        <f>'1-συμβολαια'!D162</f>
        <v>0</v>
      </c>
      <c r="D162" s="154">
        <v>20</v>
      </c>
      <c r="E162" s="154">
        <v>20</v>
      </c>
      <c r="F162" s="154">
        <f t="shared" si="11"/>
        <v>0</v>
      </c>
      <c r="G162" s="147">
        <f t="shared" si="10"/>
        <v>40</v>
      </c>
      <c r="H162" s="161">
        <f t="shared" si="9"/>
        <v>40</v>
      </c>
      <c r="I162" s="223" t="s">
        <v>378</v>
      </c>
      <c r="J162" s="223" t="s">
        <v>379</v>
      </c>
      <c r="K162" s="223" t="s">
        <v>380</v>
      </c>
      <c r="L162" s="223" t="s">
        <v>381</v>
      </c>
      <c r="M162" s="223" t="s">
        <v>382</v>
      </c>
      <c r="N162" s="116"/>
      <c r="O162" s="116"/>
      <c r="P162" s="116"/>
    </row>
    <row r="163" spans="1:16" s="149" customFormat="1" ht="15">
      <c r="A163" s="146">
        <f>'1-συμβολαια'!A163</f>
        <v>0</v>
      </c>
      <c r="B163" s="160">
        <f>'1-συμβολαια'!C163</f>
        <v>0</v>
      </c>
      <c r="C163" s="161">
        <f>'1-συμβολαια'!D163</f>
        <v>0</v>
      </c>
      <c r="D163" s="154">
        <v>20</v>
      </c>
      <c r="E163" s="154">
        <v>20</v>
      </c>
      <c r="F163" s="154">
        <f t="shared" si="11"/>
        <v>0</v>
      </c>
      <c r="G163" s="147">
        <f t="shared" si="10"/>
        <v>40</v>
      </c>
      <c r="H163" s="161">
        <f t="shared" si="9"/>
        <v>40</v>
      </c>
      <c r="I163" s="223" t="s">
        <v>378</v>
      </c>
      <c r="J163" s="223" t="s">
        <v>379</v>
      </c>
      <c r="K163" s="223" t="s">
        <v>380</v>
      </c>
      <c r="L163" s="223" t="s">
        <v>381</v>
      </c>
      <c r="M163" s="223" t="s">
        <v>382</v>
      </c>
      <c r="N163" s="116"/>
      <c r="O163" s="116"/>
      <c r="P163" s="116"/>
    </row>
    <row r="164" spans="1:16" s="149" customFormat="1" ht="15">
      <c r="A164" s="146">
        <f>'1-συμβολαια'!A164</f>
        <v>0</v>
      </c>
      <c r="B164" s="160">
        <f>'1-συμβολαια'!C164</f>
        <v>0</v>
      </c>
      <c r="C164" s="161">
        <f>'1-συμβολαια'!D164</f>
        <v>0</v>
      </c>
      <c r="D164" s="154">
        <v>20</v>
      </c>
      <c r="E164" s="154">
        <v>20</v>
      </c>
      <c r="F164" s="154">
        <f t="shared" si="11"/>
        <v>0</v>
      </c>
      <c r="G164" s="147">
        <f t="shared" si="10"/>
        <v>40</v>
      </c>
      <c r="H164" s="161">
        <f t="shared" si="9"/>
        <v>40</v>
      </c>
      <c r="I164" s="223" t="s">
        <v>378</v>
      </c>
      <c r="J164" s="223" t="s">
        <v>379</v>
      </c>
      <c r="K164" s="223" t="s">
        <v>380</v>
      </c>
      <c r="L164" s="223" t="s">
        <v>381</v>
      </c>
      <c r="M164" s="223" t="s">
        <v>382</v>
      </c>
      <c r="N164" s="116"/>
      <c r="O164" s="116"/>
      <c r="P164" s="116"/>
    </row>
    <row r="165" spans="1:16" s="149" customFormat="1" ht="15">
      <c r="A165" s="146">
        <f>'1-συμβολαια'!A165</f>
        <v>0</v>
      </c>
      <c r="B165" s="160">
        <f>'1-συμβολαια'!C165</f>
        <v>0</v>
      </c>
      <c r="C165" s="161">
        <f>'1-συμβολαια'!D165</f>
        <v>0</v>
      </c>
      <c r="D165" s="154">
        <v>20</v>
      </c>
      <c r="E165" s="154">
        <v>20</v>
      </c>
      <c r="F165" s="154">
        <f t="shared" si="11"/>
        <v>0</v>
      </c>
      <c r="G165" s="147">
        <f t="shared" si="10"/>
        <v>40</v>
      </c>
      <c r="H165" s="161">
        <f t="shared" si="9"/>
        <v>40</v>
      </c>
      <c r="I165" s="223" t="s">
        <v>378</v>
      </c>
      <c r="J165" s="223" t="s">
        <v>379</v>
      </c>
      <c r="K165" s="223" t="s">
        <v>380</v>
      </c>
      <c r="L165" s="223" t="s">
        <v>381</v>
      </c>
      <c r="M165" s="223" t="s">
        <v>382</v>
      </c>
      <c r="N165" s="116"/>
      <c r="O165" s="116"/>
      <c r="P165" s="116"/>
    </row>
    <row r="166" spans="1:16" s="149" customFormat="1" ht="15">
      <c r="A166" s="146">
        <f>'1-συμβολαια'!A166</f>
        <v>0</v>
      </c>
      <c r="B166" s="160">
        <f>'1-συμβολαια'!C166</f>
        <v>0</v>
      </c>
      <c r="C166" s="161">
        <f>'1-συμβολαια'!D166</f>
        <v>0</v>
      </c>
      <c r="D166" s="154">
        <v>20</v>
      </c>
      <c r="E166" s="154">
        <v>20</v>
      </c>
      <c r="F166" s="154">
        <f t="shared" si="11"/>
        <v>0</v>
      </c>
      <c r="G166" s="147">
        <f t="shared" si="10"/>
        <v>40</v>
      </c>
      <c r="H166" s="161">
        <f t="shared" si="9"/>
        <v>40</v>
      </c>
      <c r="I166" s="223" t="s">
        <v>378</v>
      </c>
      <c r="J166" s="223" t="s">
        <v>379</v>
      </c>
      <c r="K166" s="223" t="s">
        <v>380</v>
      </c>
      <c r="L166" s="223" t="s">
        <v>381</v>
      </c>
      <c r="M166" s="223" t="s">
        <v>382</v>
      </c>
      <c r="N166" s="116"/>
      <c r="O166" s="116"/>
      <c r="P166" s="116"/>
    </row>
    <row r="167" spans="1:16" s="149" customFormat="1" ht="15">
      <c r="A167" s="146">
        <f>'1-συμβολαια'!A167</f>
        <v>0</v>
      </c>
      <c r="B167" s="160">
        <f>'1-συμβολαια'!C167</f>
        <v>0</v>
      </c>
      <c r="C167" s="161">
        <f>'1-συμβολαια'!D167</f>
        <v>0</v>
      </c>
      <c r="D167" s="154">
        <v>20</v>
      </c>
      <c r="E167" s="154">
        <v>20</v>
      </c>
      <c r="F167" s="154">
        <f t="shared" si="11"/>
        <v>0</v>
      </c>
      <c r="G167" s="147">
        <f t="shared" si="10"/>
        <v>40</v>
      </c>
      <c r="H167" s="161">
        <f t="shared" si="9"/>
        <v>40</v>
      </c>
      <c r="I167" s="223" t="s">
        <v>378</v>
      </c>
      <c r="J167" s="223" t="s">
        <v>379</v>
      </c>
      <c r="K167" s="223" t="s">
        <v>380</v>
      </c>
      <c r="L167" s="223" t="s">
        <v>381</v>
      </c>
      <c r="M167" s="223" t="s">
        <v>382</v>
      </c>
      <c r="N167" s="116"/>
      <c r="O167" s="116"/>
      <c r="P167" s="116"/>
    </row>
    <row r="168" spans="1:16" s="149" customFormat="1" ht="15">
      <c r="A168" s="146">
        <f>'1-συμβολαια'!A168</f>
        <v>0</v>
      </c>
      <c r="B168" s="160">
        <f>'1-συμβολαια'!C168</f>
        <v>0</v>
      </c>
      <c r="C168" s="161">
        <f>'1-συμβολαια'!D168</f>
        <v>0</v>
      </c>
      <c r="D168" s="154">
        <v>20</v>
      </c>
      <c r="E168" s="154">
        <v>20</v>
      </c>
      <c r="F168" s="154">
        <f t="shared" si="11"/>
        <v>0</v>
      </c>
      <c r="G168" s="147">
        <f t="shared" si="10"/>
        <v>40</v>
      </c>
      <c r="H168" s="161">
        <f t="shared" si="9"/>
        <v>40</v>
      </c>
      <c r="I168" s="223" t="s">
        <v>378</v>
      </c>
      <c r="J168" s="223" t="s">
        <v>379</v>
      </c>
      <c r="K168" s="223" t="s">
        <v>380</v>
      </c>
      <c r="L168" s="223" t="s">
        <v>381</v>
      </c>
      <c r="M168" s="223" t="s">
        <v>382</v>
      </c>
      <c r="N168" s="116"/>
      <c r="O168" s="116"/>
      <c r="P168" s="116"/>
    </row>
    <row r="169" spans="1:16" s="149" customFormat="1" ht="15">
      <c r="A169" s="146">
        <f>'1-συμβολαια'!A169</f>
        <v>0</v>
      </c>
      <c r="B169" s="160">
        <f>'1-συμβολαια'!C169</f>
        <v>0</v>
      </c>
      <c r="C169" s="161">
        <f>'1-συμβολαια'!D169</f>
        <v>0</v>
      </c>
      <c r="D169" s="154">
        <v>20</v>
      </c>
      <c r="E169" s="154">
        <v>20</v>
      </c>
      <c r="F169" s="154">
        <f t="shared" si="11"/>
        <v>0</v>
      </c>
      <c r="G169" s="147">
        <f t="shared" si="10"/>
        <v>40</v>
      </c>
      <c r="H169" s="161">
        <f t="shared" si="9"/>
        <v>40</v>
      </c>
      <c r="I169" s="223" t="s">
        <v>378</v>
      </c>
      <c r="J169" s="223" t="s">
        <v>379</v>
      </c>
      <c r="K169" s="223" t="s">
        <v>380</v>
      </c>
      <c r="L169" s="223" t="s">
        <v>381</v>
      </c>
      <c r="M169" s="223" t="s">
        <v>382</v>
      </c>
      <c r="N169" s="116"/>
      <c r="O169" s="116"/>
      <c r="P169" s="116"/>
    </row>
    <row r="170" spans="1:16" s="149" customFormat="1" ht="15">
      <c r="A170" s="146">
        <f>'1-συμβολαια'!A170</f>
        <v>0</v>
      </c>
      <c r="B170" s="160">
        <f>'1-συμβολαια'!C170</f>
        <v>0</v>
      </c>
      <c r="C170" s="161">
        <f>'1-συμβολαια'!D170</f>
        <v>0</v>
      </c>
      <c r="D170" s="154">
        <v>20</v>
      </c>
      <c r="E170" s="154">
        <v>20</v>
      </c>
      <c r="F170" s="154">
        <f t="shared" si="11"/>
        <v>0</v>
      </c>
      <c r="G170" s="147">
        <f t="shared" si="10"/>
        <v>40</v>
      </c>
      <c r="H170" s="161">
        <f t="shared" si="9"/>
        <v>40</v>
      </c>
      <c r="I170" s="223" t="s">
        <v>378</v>
      </c>
      <c r="J170" s="223" t="s">
        <v>379</v>
      </c>
      <c r="K170" s="223" t="s">
        <v>380</v>
      </c>
      <c r="L170" s="223" t="s">
        <v>381</v>
      </c>
      <c r="M170" s="223" t="s">
        <v>382</v>
      </c>
      <c r="N170" s="116"/>
      <c r="O170" s="116"/>
      <c r="P170" s="116"/>
    </row>
    <row r="171" spans="1:16" s="149" customFormat="1" ht="15">
      <c r="A171" s="146">
        <f>'1-συμβολαια'!A171</f>
        <v>0</v>
      </c>
      <c r="B171" s="160">
        <f>'1-συμβολαια'!C171</f>
        <v>0</v>
      </c>
      <c r="C171" s="161">
        <f>'1-συμβολαια'!D171</f>
        <v>0</v>
      </c>
      <c r="D171" s="154">
        <v>20</v>
      </c>
      <c r="E171" s="154">
        <v>20</v>
      </c>
      <c r="F171" s="154">
        <f t="shared" si="11"/>
        <v>0</v>
      </c>
      <c r="G171" s="147">
        <f t="shared" si="10"/>
        <v>40</v>
      </c>
      <c r="H171" s="161">
        <f t="shared" si="9"/>
        <v>40</v>
      </c>
      <c r="I171" s="223" t="s">
        <v>378</v>
      </c>
      <c r="J171" s="223" t="s">
        <v>379</v>
      </c>
      <c r="K171" s="223" t="s">
        <v>380</v>
      </c>
      <c r="L171" s="223" t="s">
        <v>381</v>
      </c>
      <c r="M171" s="223" t="s">
        <v>382</v>
      </c>
      <c r="N171" s="116"/>
      <c r="O171" s="116"/>
      <c r="P171" s="116"/>
    </row>
    <row r="172" spans="1:16" s="149" customFormat="1" ht="15">
      <c r="A172" s="146">
        <f>'1-συμβολαια'!A172</f>
        <v>0</v>
      </c>
      <c r="B172" s="160">
        <f>'1-συμβολαια'!C172</f>
        <v>0</v>
      </c>
      <c r="C172" s="161">
        <f>'1-συμβολαια'!D172</f>
        <v>0</v>
      </c>
      <c r="D172" s="154">
        <v>20</v>
      </c>
      <c r="E172" s="154">
        <v>20</v>
      </c>
      <c r="F172" s="154">
        <f t="shared" si="11"/>
        <v>0</v>
      </c>
      <c r="G172" s="147">
        <f t="shared" si="10"/>
        <v>40</v>
      </c>
      <c r="H172" s="161">
        <f t="shared" si="9"/>
        <v>40</v>
      </c>
      <c r="I172" s="223" t="s">
        <v>378</v>
      </c>
      <c r="J172" s="223" t="s">
        <v>379</v>
      </c>
      <c r="K172" s="223" t="s">
        <v>380</v>
      </c>
      <c r="L172" s="223" t="s">
        <v>381</v>
      </c>
      <c r="M172" s="223" t="s">
        <v>382</v>
      </c>
      <c r="N172" s="116"/>
      <c r="O172" s="116"/>
      <c r="P172" s="116"/>
    </row>
    <row r="173" spans="1:16" s="149" customFormat="1" ht="15">
      <c r="A173" s="146">
        <f>'1-συμβολαια'!A173</f>
        <v>0</v>
      </c>
      <c r="B173" s="160">
        <f>'1-συμβολαια'!C173</f>
        <v>0</v>
      </c>
      <c r="C173" s="161">
        <f>'1-συμβολαια'!D173</f>
        <v>0</v>
      </c>
      <c r="D173" s="154">
        <v>20</v>
      </c>
      <c r="E173" s="154">
        <v>20</v>
      </c>
      <c r="F173" s="154">
        <f t="shared" si="11"/>
        <v>0</v>
      </c>
      <c r="G173" s="147">
        <f t="shared" si="10"/>
        <v>40</v>
      </c>
      <c r="H173" s="161">
        <f t="shared" si="9"/>
        <v>40</v>
      </c>
      <c r="I173" s="223" t="s">
        <v>378</v>
      </c>
      <c r="J173" s="223" t="s">
        <v>379</v>
      </c>
      <c r="K173" s="223" t="s">
        <v>380</v>
      </c>
      <c r="L173" s="223" t="s">
        <v>381</v>
      </c>
      <c r="M173" s="223" t="s">
        <v>382</v>
      </c>
      <c r="N173" s="116"/>
      <c r="O173" s="116"/>
      <c r="P173" s="116"/>
    </row>
    <row r="174" spans="1:16" ht="15.75">
      <c r="A174" s="363" t="s">
        <v>57</v>
      </c>
      <c r="B174" s="364"/>
      <c r="C174" s="364"/>
      <c r="D174" s="172">
        <f>SUM(D3:D173)</f>
        <v>3420</v>
      </c>
      <c r="E174" s="172">
        <f>SUM(E3:E173)</f>
        <v>3420</v>
      </c>
      <c r="F174" s="172">
        <f>SUM(F3:F173)</f>
        <v>0</v>
      </c>
      <c r="G174" s="172">
        <f>SUM(G3:G173)</f>
        <v>6840</v>
      </c>
      <c r="H174" s="172">
        <f>SUM(H3:H173)</f>
        <v>6840</v>
      </c>
    </row>
    <row r="175" spans="1:16">
      <c r="I175" s="277" t="s">
        <v>383</v>
      </c>
      <c r="J175" s="226"/>
      <c r="K175" s="226"/>
      <c r="L175" s="226"/>
      <c r="M175" s="226"/>
      <c r="N175" s="226"/>
      <c r="O175" s="226"/>
    </row>
    <row r="176" spans="1:16">
      <c r="I176" s="240"/>
      <c r="J176" s="226" t="s">
        <v>384</v>
      </c>
      <c r="K176" s="226"/>
      <c r="L176" s="226"/>
      <c r="M176" s="226"/>
      <c r="N176" s="226"/>
      <c r="O176" s="240"/>
    </row>
    <row r="177" spans="2:16">
      <c r="I177" s="240"/>
      <c r="J177" s="240"/>
      <c r="K177" s="226" t="s">
        <v>385</v>
      </c>
      <c r="L177" s="240"/>
      <c r="M177" s="240"/>
      <c r="N177" s="240"/>
      <c r="O177" s="240"/>
    </row>
    <row r="178" spans="2:16">
      <c r="I178" s="240"/>
      <c r="J178" s="240"/>
      <c r="K178" s="240"/>
      <c r="L178" s="277" t="s">
        <v>386</v>
      </c>
      <c r="M178" s="240"/>
      <c r="N178" s="240"/>
      <c r="O178" s="240"/>
    </row>
    <row r="179" spans="2:16">
      <c r="I179" s="240"/>
      <c r="J179" s="240"/>
      <c r="K179" s="240"/>
      <c r="L179" s="240"/>
      <c r="M179" s="226" t="s">
        <v>387</v>
      </c>
      <c r="N179" s="240"/>
      <c r="O179" s="240"/>
    </row>
    <row r="180" spans="2:16">
      <c r="I180" s="240"/>
      <c r="J180" s="240"/>
      <c r="K180" s="240"/>
      <c r="L180" s="240"/>
      <c r="M180" s="240"/>
      <c r="N180" s="240"/>
      <c r="O180" s="240"/>
    </row>
    <row r="181" spans="2:16" ht="15.75">
      <c r="B181" s="357" t="s">
        <v>74</v>
      </c>
      <c r="C181" s="357"/>
      <c r="D181" s="357"/>
      <c r="E181" s="357"/>
      <c r="F181" s="357"/>
      <c r="G181" s="357"/>
      <c r="H181" s="357"/>
      <c r="I181" s="357"/>
    </row>
    <row r="182" spans="2:16" ht="15.75">
      <c r="C182" s="358" t="s">
        <v>63</v>
      </c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</row>
    <row r="183" spans="2:16" ht="15.75">
      <c r="D183" s="359" t="s">
        <v>70</v>
      </c>
      <c r="E183" s="359"/>
      <c r="F183" s="359"/>
      <c r="G183" s="359"/>
      <c r="H183" s="359"/>
      <c r="I183" s="359"/>
    </row>
    <row r="184" spans="2:16" ht="15.75">
      <c r="D184" s="44"/>
      <c r="E184" s="80"/>
      <c r="F184" s="80"/>
      <c r="G184" s="44"/>
      <c r="H184" s="78"/>
    </row>
    <row r="185" spans="2:16" ht="15.75">
      <c r="C185" s="360" t="s">
        <v>62</v>
      </c>
      <c r="D185" s="360"/>
      <c r="E185" s="360"/>
      <c r="F185" s="360"/>
      <c r="G185" s="360"/>
      <c r="H185" s="79"/>
    </row>
    <row r="186" spans="2:16" ht="15.75">
      <c r="D186" s="44"/>
      <c r="E186" s="80"/>
      <c r="F186" s="80"/>
      <c r="G186" s="45"/>
      <c r="H186" s="78"/>
      <c r="I186" s="19" t="s">
        <v>186</v>
      </c>
      <c r="J186" s="231" t="s">
        <v>180</v>
      </c>
      <c r="K186" s="231"/>
      <c r="L186" s="231"/>
      <c r="M186" s="231"/>
      <c r="N186" s="231"/>
    </row>
    <row r="187" spans="2:16" ht="15.75">
      <c r="D187" s="3"/>
      <c r="G187" s="3"/>
      <c r="H187" s="79"/>
      <c r="I187" s="280" t="s">
        <v>187</v>
      </c>
      <c r="J187" s="281" t="s">
        <v>181</v>
      </c>
      <c r="K187" s="231"/>
      <c r="L187" s="231"/>
      <c r="M187" s="231"/>
      <c r="N187" s="231"/>
    </row>
    <row r="188" spans="2:16" ht="15">
      <c r="D188" s="3"/>
      <c r="G188" s="3"/>
      <c r="I188" s="19" t="s">
        <v>188</v>
      </c>
      <c r="J188" s="231" t="s">
        <v>182</v>
      </c>
      <c r="K188" s="231"/>
      <c r="L188" s="231"/>
      <c r="M188" s="231"/>
      <c r="N188" s="231"/>
    </row>
    <row r="189" spans="2:16">
      <c r="B189" s="134"/>
      <c r="C189" s="4"/>
      <c r="D189" s="75"/>
      <c r="E189" s="4"/>
      <c r="F189" s="4"/>
      <c r="G189" s="75"/>
    </row>
    <row r="190" spans="2:16">
      <c r="B190" s="134"/>
      <c r="C190" s="4"/>
      <c r="D190" s="75"/>
      <c r="E190" s="4"/>
      <c r="F190" s="4"/>
      <c r="G190" s="75"/>
    </row>
    <row r="191" spans="2:16">
      <c r="B191" s="232" t="s">
        <v>192</v>
      </c>
      <c r="C191" s="4"/>
      <c r="D191" s="75"/>
      <c r="E191" s="4"/>
      <c r="F191" s="4"/>
      <c r="G191" s="75"/>
    </row>
    <row r="192" spans="2:16">
      <c r="B192" s="233" t="s">
        <v>243</v>
      </c>
      <c r="C192" s="4"/>
      <c r="D192" s="75"/>
      <c r="E192" s="4"/>
      <c r="F192" s="4"/>
      <c r="G192" s="75"/>
    </row>
    <row r="193" spans="2:7">
      <c r="B193" s="134"/>
      <c r="C193" s="4"/>
      <c r="D193" s="75"/>
      <c r="E193" s="4"/>
      <c r="F193" s="4"/>
      <c r="G193" s="75"/>
    </row>
  </sheetData>
  <mergeCells count="10">
    <mergeCell ref="I1:P2"/>
    <mergeCell ref="B181:I181"/>
    <mergeCell ref="C182:P182"/>
    <mergeCell ref="D183:I183"/>
    <mergeCell ref="C185:G185"/>
    <mergeCell ref="D1:H1"/>
    <mergeCell ref="A174:C174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5"/>
  <sheetViews>
    <sheetView workbookViewId="0">
      <pane ySplit="2" topLeftCell="A165" activePane="bottomLeft" state="frozen"/>
      <selection pane="bottomLeft" activeCell="C77" sqref="C77:C173"/>
    </sheetView>
  </sheetViews>
  <sheetFormatPr defaultRowHeight="11.25"/>
  <cols>
    <col min="1" max="1" width="11.5703125" style="3" bestFit="1" customWidth="1"/>
    <col min="2" max="2" width="43.5703125" style="131" bestFit="1" customWidth="1"/>
    <col min="3" max="3" width="16.140625" style="2" bestFit="1" customWidth="1"/>
    <col min="4" max="4" width="5.85546875" style="8" bestFit="1" customWidth="1"/>
    <col min="5" max="5" width="6.28515625" style="8" bestFit="1" customWidth="1"/>
    <col min="6" max="6" width="10.42578125" style="2" bestFit="1" customWidth="1"/>
    <col min="7" max="7" width="12.140625" style="2" bestFit="1" customWidth="1"/>
    <col min="8" max="8" width="12.140625" style="2" customWidth="1"/>
    <col min="9" max="9" width="10.28515625" style="2" bestFit="1" customWidth="1"/>
    <col min="10" max="10" width="6.28515625" style="117" customWidth="1"/>
    <col min="11" max="14" width="5.5703125" style="117" customWidth="1"/>
    <col min="15" max="15" width="19.7109375" style="117" customWidth="1"/>
    <col min="16" max="16" width="19.7109375" style="117" bestFit="1" customWidth="1"/>
    <col min="17" max="222" width="9.140625" style="3"/>
    <col min="223" max="223" width="9" style="3" bestFit="1" customWidth="1"/>
    <col min="224" max="224" width="9.85546875" style="3" bestFit="1" customWidth="1"/>
    <col min="225" max="225" width="9.140625" style="3" bestFit="1" customWidth="1"/>
    <col min="226" max="226" width="16" style="3" bestFit="1" customWidth="1"/>
    <col min="227" max="227" width="9" style="3" bestFit="1" customWidth="1"/>
    <col min="228" max="228" width="7.85546875" style="3" bestFit="1" customWidth="1"/>
    <col min="229" max="229" width="11.7109375" style="3" bestFit="1" customWidth="1"/>
    <col min="230" max="230" width="14.28515625" style="3" customWidth="1"/>
    <col min="231" max="231" width="11.7109375" style="3" bestFit="1" customWidth="1"/>
    <col min="232" max="232" width="14.140625" style="3" bestFit="1" customWidth="1"/>
    <col min="233" max="233" width="16.7109375" style="3" customWidth="1"/>
    <col min="234" max="234" width="16.5703125" style="3" customWidth="1"/>
    <col min="235" max="236" width="7.85546875" style="3" bestFit="1" customWidth="1"/>
    <col min="237" max="237" width="8" style="3" bestFit="1" customWidth="1"/>
    <col min="238" max="239" width="7.85546875" style="3" bestFit="1" customWidth="1"/>
    <col min="240" max="240" width="9.7109375" style="3" customWidth="1"/>
    <col min="241" max="241" width="12.85546875" style="3" customWidth="1"/>
    <col min="242" max="478" width="9.140625" style="3"/>
    <col min="479" max="479" width="9" style="3" bestFit="1" customWidth="1"/>
    <col min="480" max="480" width="9.85546875" style="3" bestFit="1" customWidth="1"/>
    <col min="481" max="481" width="9.140625" style="3" bestFit="1" customWidth="1"/>
    <col min="482" max="482" width="16" style="3" bestFit="1" customWidth="1"/>
    <col min="483" max="483" width="9" style="3" bestFit="1" customWidth="1"/>
    <col min="484" max="484" width="7.85546875" style="3" bestFit="1" customWidth="1"/>
    <col min="485" max="485" width="11.7109375" style="3" bestFit="1" customWidth="1"/>
    <col min="486" max="486" width="14.28515625" style="3" customWidth="1"/>
    <col min="487" max="487" width="11.7109375" style="3" bestFit="1" customWidth="1"/>
    <col min="488" max="488" width="14.140625" style="3" bestFit="1" customWidth="1"/>
    <col min="489" max="489" width="16.7109375" style="3" customWidth="1"/>
    <col min="490" max="490" width="16.5703125" style="3" customWidth="1"/>
    <col min="491" max="492" width="7.85546875" style="3" bestFit="1" customWidth="1"/>
    <col min="493" max="493" width="8" style="3" bestFit="1" customWidth="1"/>
    <col min="494" max="495" width="7.85546875" style="3" bestFit="1" customWidth="1"/>
    <col min="496" max="496" width="9.7109375" style="3" customWidth="1"/>
    <col min="497" max="497" width="12.85546875" style="3" customWidth="1"/>
    <col min="498" max="734" width="9.140625" style="3"/>
    <col min="735" max="735" width="9" style="3" bestFit="1" customWidth="1"/>
    <col min="736" max="736" width="9.85546875" style="3" bestFit="1" customWidth="1"/>
    <col min="737" max="737" width="9.140625" style="3" bestFit="1" customWidth="1"/>
    <col min="738" max="738" width="16" style="3" bestFit="1" customWidth="1"/>
    <col min="739" max="739" width="9" style="3" bestFit="1" customWidth="1"/>
    <col min="740" max="740" width="7.85546875" style="3" bestFit="1" customWidth="1"/>
    <col min="741" max="741" width="11.7109375" style="3" bestFit="1" customWidth="1"/>
    <col min="742" max="742" width="14.28515625" style="3" customWidth="1"/>
    <col min="743" max="743" width="11.7109375" style="3" bestFit="1" customWidth="1"/>
    <col min="744" max="744" width="14.140625" style="3" bestFit="1" customWidth="1"/>
    <col min="745" max="745" width="16.7109375" style="3" customWidth="1"/>
    <col min="746" max="746" width="16.5703125" style="3" customWidth="1"/>
    <col min="747" max="748" width="7.85546875" style="3" bestFit="1" customWidth="1"/>
    <col min="749" max="749" width="8" style="3" bestFit="1" customWidth="1"/>
    <col min="750" max="751" width="7.85546875" style="3" bestFit="1" customWidth="1"/>
    <col min="752" max="752" width="9.7109375" style="3" customWidth="1"/>
    <col min="753" max="753" width="12.85546875" style="3" customWidth="1"/>
    <col min="754" max="990" width="9.140625" style="3"/>
    <col min="991" max="991" width="9" style="3" bestFit="1" customWidth="1"/>
    <col min="992" max="992" width="9.85546875" style="3" bestFit="1" customWidth="1"/>
    <col min="993" max="993" width="9.140625" style="3" bestFit="1" customWidth="1"/>
    <col min="994" max="994" width="16" style="3" bestFit="1" customWidth="1"/>
    <col min="995" max="995" width="9" style="3" bestFit="1" customWidth="1"/>
    <col min="996" max="996" width="7.85546875" style="3" bestFit="1" customWidth="1"/>
    <col min="997" max="997" width="11.7109375" style="3" bestFit="1" customWidth="1"/>
    <col min="998" max="998" width="14.28515625" style="3" customWidth="1"/>
    <col min="999" max="999" width="11.7109375" style="3" bestFit="1" customWidth="1"/>
    <col min="1000" max="1000" width="14.140625" style="3" bestFit="1" customWidth="1"/>
    <col min="1001" max="1001" width="16.7109375" style="3" customWidth="1"/>
    <col min="1002" max="1002" width="16.5703125" style="3" customWidth="1"/>
    <col min="1003" max="1004" width="7.85546875" style="3" bestFit="1" customWidth="1"/>
    <col min="1005" max="1005" width="8" style="3" bestFit="1" customWidth="1"/>
    <col min="1006" max="1007" width="7.85546875" style="3" bestFit="1" customWidth="1"/>
    <col min="1008" max="1008" width="9.7109375" style="3" customWidth="1"/>
    <col min="1009" max="1009" width="12.85546875" style="3" customWidth="1"/>
    <col min="1010" max="1246" width="9.140625" style="3"/>
    <col min="1247" max="1247" width="9" style="3" bestFit="1" customWidth="1"/>
    <col min="1248" max="1248" width="9.85546875" style="3" bestFit="1" customWidth="1"/>
    <col min="1249" max="1249" width="9.140625" style="3" bestFit="1" customWidth="1"/>
    <col min="1250" max="1250" width="16" style="3" bestFit="1" customWidth="1"/>
    <col min="1251" max="1251" width="9" style="3" bestFit="1" customWidth="1"/>
    <col min="1252" max="1252" width="7.85546875" style="3" bestFit="1" customWidth="1"/>
    <col min="1253" max="1253" width="11.7109375" style="3" bestFit="1" customWidth="1"/>
    <col min="1254" max="1254" width="14.28515625" style="3" customWidth="1"/>
    <col min="1255" max="1255" width="11.7109375" style="3" bestFit="1" customWidth="1"/>
    <col min="1256" max="1256" width="14.140625" style="3" bestFit="1" customWidth="1"/>
    <col min="1257" max="1257" width="16.7109375" style="3" customWidth="1"/>
    <col min="1258" max="1258" width="16.5703125" style="3" customWidth="1"/>
    <col min="1259" max="1260" width="7.85546875" style="3" bestFit="1" customWidth="1"/>
    <col min="1261" max="1261" width="8" style="3" bestFit="1" customWidth="1"/>
    <col min="1262" max="1263" width="7.85546875" style="3" bestFit="1" customWidth="1"/>
    <col min="1264" max="1264" width="9.7109375" style="3" customWidth="1"/>
    <col min="1265" max="1265" width="12.85546875" style="3" customWidth="1"/>
    <col min="1266" max="1502" width="9.140625" style="3"/>
    <col min="1503" max="1503" width="9" style="3" bestFit="1" customWidth="1"/>
    <col min="1504" max="1504" width="9.85546875" style="3" bestFit="1" customWidth="1"/>
    <col min="1505" max="1505" width="9.140625" style="3" bestFit="1" customWidth="1"/>
    <col min="1506" max="1506" width="16" style="3" bestFit="1" customWidth="1"/>
    <col min="1507" max="1507" width="9" style="3" bestFit="1" customWidth="1"/>
    <col min="1508" max="1508" width="7.85546875" style="3" bestFit="1" customWidth="1"/>
    <col min="1509" max="1509" width="11.7109375" style="3" bestFit="1" customWidth="1"/>
    <col min="1510" max="1510" width="14.28515625" style="3" customWidth="1"/>
    <col min="1511" max="1511" width="11.7109375" style="3" bestFit="1" customWidth="1"/>
    <col min="1512" max="1512" width="14.140625" style="3" bestFit="1" customWidth="1"/>
    <col min="1513" max="1513" width="16.7109375" style="3" customWidth="1"/>
    <col min="1514" max="1514" width="16.5703125" style="3" customWidth="1"/>
    <col min="1515" max="1516" width="7.85546875" style="3" bestFit="1" customWidth="1"/>
    <col min="1517" max="1517" width="8" style="3" bestFit="1" customWidth="1"/>
    <col min="1518" max="1519" width="7.85546875" style="3" bestFit="1" customWidth="1"/>
    <col min="1520" max="1520" width="9.7109375" style="3" customWidth="1"/>
    <col min="1521" max="1521" width="12.85546875" style="3" customWidth="1"/>
    <col min="1522" max="1758" width="9.140625" style="3"/>
    <col min="1759" max="1759" width="9" style="3" bestFit="1" customWidth="1"/>
    <col min="1760" max="1760" width="9.85546875" style="3" bestFit="1" customWidth="1"/>
    <col min="1761" max="1761" width="9.140625" style="3" bestFit="1" customWidth="1"/>
    <col min="1762" max="1762" width="16" style="3" bestFit="1" customWidth="1"/>
    <col min="1763" max="1763" width="9" style="3" bestFit="1" customWidth="1"/>
    <col min="1764" max="1764" width="7.85546875" style="3" bestFit="1" customWidth="1"/>
    <col min="1765" max="1765" width="11.7109375" style="3" bestFit="1" customWidth="1"/>
    <col min="1766" max="1766" width="14.28515625" style="3" customWidth="1"/>
    <col min="1767" max="1767" width="11.7109375" style="3" bestFit="1" customWidth="1"/>
    <col min="1768" max="1768" width="14.140625" style="3" bestFit="1" customWidth="1"/>
    <col min="1769" max="1769" width="16.7109375" style="3" customWidth="1"/>
    <col min="1770" max="1770" width="16.5703125" style="3" customWidth="1"/>
    <col min="1771" max="1772" width="7.85546875" style="3" bestFit="1" customWidth="1"/>
    <col min="1773" max="1773" width="8" style="3" bestFit="1" customWidth="1"/>
    <col min="1774" max="1775" width="7.85546875" style="3" bestFit="1" customWidth="1"/>
    <col min="1776" max="1776" width="9.7109375" style="3" customWidth="1"/>
    <col min="1777" max="1777" width="12.85546875" style="3" customWidth="1"/>
    <col min="1778" max="2014" width="9.140625" style="3"/>
    <col min="2015" max="2015" width="9" style="3" bestFit="1" customWidth="1"/>
    <col min="2016" max="2016" width="9.85546875" style="3" bestFit="1" customWidth="1"/>
    <col min="2017" max="2017" width="9.140625" style="3" bestFit="1" customWidth="1"/>
    <col min="2018" max="2018" width="16" style="3" bestFit="1" customWidth="1"/>
    <col min="2019" max="2019" width="9" style="3" bestFit="1" customWidth="1"/>
    <col min="2020" max="2020" width="7.85546875" style="3" bestFit="1" customWidth="1"/>
    <col min="2021" max="2021" width="11.7109375" style="3" bestFit="1" customWidth="1"/>
    <col min="2022" max="2022" width="14.28515625" style="3" customWidth="1"/>
    <col min="2023" max="2023" width="11.7109375" style="3" bestFit="1" customWidth="1"/>
    <col min="2024" max="2024" width="14.140625" style="3" bestFit="1" customWidth="1"/>
    <col min="2025" max="2025" width="16.7109375" style="3" customWidth="1"/>
    <col min="2026" max="2026" width="16.5703125" style="3" customWidth="1"/>
    <col min="2027" max="2028" width="7.85546875" style="3" bestFit="1" customWidth="1"/>
    <col min="2029" max="2029" width="8" style="3" bestFit="1" customWidth="1"/>
    <col min="2030" max="2031" width="7.85546875" style="3" bestFit="1" customWidth="1"/>
    <col min="2032" max="2032" width="9.7109375" style="3" customWidth="1"/>
    <col min="2033" max="2033" width="12.85546875" style="3" customWidth="1"/>
    <col min="2034" max="2270" width="9.140625" style="3"/>
    <col min="2271" max="2271" width="9" style="3" bestFit="1" customWidth="1"/>
    <col min="2272" max="2272" width="9.85546875" style="3" bestFit="1" customWidth="1"/>
    <col min="2273" max="2273" width="9.140625" style="3" bestFit="1" customWidth="1"/>
    <col min="2274" max="2274" width="16" style="3" bestFit="1" customWidth="1"/>
    <col min="2275" max="2275" width="9" style="3" bestFit="1" customWidth="1"/>
    <col min="2276" max="2276" width="7.85546875" style="3" bestFit="1" customWidth="1"/>
    <col min="2277" max="2277" width="11.7109375" style="3" bestFit="1" customWidth="1"/>
    <col min="2278" max="2278" width="14.28515625" style="3" customWidth="1"/>
    <col min="2279" max="2279" width="11.7109375" style="3" bestFit="1" customWidth="1"/>
    <col min="2280" max="2280" width="14.140625" style="3" bestFit="1" customWidth="1"/>
    <col min="2281" max="2281" width="16.7109375" style="3" customWidth="1"/>
    <col min="2282" max="2282" width="16.5703125" style="3" customWidth="1"/>
    <col min="2283" max="2284" width="7.85546875" style="3" bestFit="1" customWidth="1"/>
    <col min="2285" max="2285" width="8" style="3" bestFit="1" customWidth="1"/>
    <col min="2286" max="2287" width="7.85546875" style="3" bestFit="1" customWidth="1"/>
    <col min="2288" max="2288" width="9.7109375" style="3" customWidth="1"/>
    <col min="2289" max="2289" width="12.85546875" style="3" customWidth="1"/>
    <col min="2290" max="2526" width="9.140625" style="3"/>
    <col min="2527" max="2527" width="9" style="3" bestFit="1" customWidth="1"/>
    <col min="2528" max="2528" width="9.85546875" style="3" bestFit="1" customWidth="1"/>
    <col min="2529" max="2529" width="9.140625" style="3" bestFit="1" customWidth="1"/>
    <col min="2530" max="2530" width="16" style="3" bestFit="1" customWidth="1"/>
    <col min="2531" max="2531" width="9" style="3" bestFit="1" customWidth="1"/>
    <col min="2532" max="2532" width="7.85546875" style="3" bestFit="1" customWidth="1"/>
    <col min="2533" max="2533" width="11.7109375" style="3" bestFit="1" customWidth="1"/>
    <col min="2534" max="2534" width="14.28515625" style="3" customWidth="1"/>
    <col min="2535" max="2535" width="11.7109375" style="3" bestFit="1" customWidth="1"/>
    <col min="2536" max="2536" width="14.140625" style="3" bestFit="1" customWidth="1"/>
    <col min="2537" max="2537" width="16.7109375" style="3" customWidth="1"/>
    <col min="2538" max="2538" width="16.5703125" style="3" customWidth="1"/>
    <col min="2539" max="2540" width="7.85546875" style="3" bestFit="1" customWidth="1"/>
    <col min="2541" max="2541" width="8" style="3" bestFit="1" customWidth="1"/>
    <col min="2542" max="2543" width="7.85546875" style="3" bestFit="1" customWidth="1"/>
    <col min="2544" max="2544" width="9.7109375" style="3" customWidth="1"/>
    <col min="2545" max="2545" width="12.85546875" style="3" customWidth="1"/>
    <col min="2546" max="2782" width="9.140625" style="3"/>
    <col min="2783" max="2783" width="9" style="3" bestFit="1" customWidth="1"/>
    <col min="2784" max="2784" width="9.85546875" style="3" bestFit="1" customWidth="1"/>
    <col min="2785" max="2785" width="9.140625" style="3" bestFit="1" customWidth="1"/>
    <col min="2786" max="2786" width="16" style="3" bestFit="1" customWidth="1"/>
    <col min="2787" max="2787" width="9" style="3" bestFit="1" customWidth="1"/>
    <col min="2788" max="2788" width="7.85546875" style="3" bestFit="1" customWidth="1"/>
    <col min="2789" max="2789" width="11.7109375" style="3" bestFit="1" customWidth="1"/>
    <col min="2790" max="2790" width="14.28515625" style="3" customWidth="1"/>
    <col min="2791" max="2791" width="11.7109375" style="3" bestFit="1" customWidth="1"/>
    <col min="2792" max="2792" width="14.140625" style="3" bestFit="1" customWidth="1"/>
    <col min="2793" max="2793" width="16.7109375" style="3" customWidth="1"/>
    <col min="2794" max="2794" width="16.5703125" style="3" customWidth="1"/>
    <col min="2795" max="2796" width="7.85546875" style="3" bestFit="1" customWidth="1"/>
    <col min="2797" max="2797" width="8" style="3" bestFit="1" customWidth="1"/>
    <col min="2798" max="2799" width="7.85546875" style="3" bestFit="1" customWidth="1"/>
    <col min="2800" max="2800" width="9.7109375" style="3" customWidth="1"/>
    <col min="2801" max="2801" width="12.85546875" style="3" customWidth="1"/>
    <col min="2802" max="3038" width="9.140625" style="3"/>
    <col min="3039" max="3039" width="9" style="3" bestFit="1" customWidth="1"/>
    <col min="3040" max="3040" width="9.85546875" style="3" bestFit="1" customWidth="1"/>
    <col min="3041" max="3041" width="9.140625" style="3" bestFit="1" customWidth="1"/>
    <col min="3042" max="3042" width="16" style="3" bestFit="1" customWidth="1"/>
    <col min="3043" max="3043" width="9" style="3" bestFit="1" customWidth="1"/>
    <col min="3044" max="3044" width="7.85546875" style="3" bestFit="1" customWidth="1"/>
    <col min="3045" max="3045" width="11.7109375" style="3" bestFit="1" customWidth="1"/>
    <col min="3046" max="3046" width="14.28515625" style="3" customWidth="1"/>
    <col min="3047" max="3047" width="11.7109375" style="3" bestFit="1" customWidth="1"/>
    <col min="3048" max="3048" width="14.140625" style="3" bestFit="1" customWidth="1"/>
    <col min="3049" max="3049" width="16.7109375" style="3" customWidth="1"/>
    <col min="3050" max="3050" width="16.5703125" style="3" customWidth="1"/>
    <col min="3051" max="3052" width="7.85546875" style="3" bestFit="1" customWidth="1"/>
    <col min="3053" max="3053" width="8" style="3" bestFit="1" customWidth="1"/>
    <col min="3054" max="3055" width="7.85546875" style="3" bestFit="1" customWidth="1"/>
    <col min="3056" max="3056" width="9.7109375" style="3" customWidth="1"/>
    <col min="3057" max="3057" width="12.85546875" style="3" customWidth="1"/>
    <col min="3058" max="3294" width="9.140625" style="3"/>
    <col min="3295" max="3295" width="9" style="3" bestFit="1" customWidth="1"/>
    <col min="3296" max="3296" width="9.85546875" style="3" bestFit="1" customWidth="1"/>
    <col min="3297" max="3297" width="9.140625" style="3" bestFit="1" customWidth="1"/>
    <col min="3298" max="3298" width="16" style="3" bestFit="1" customWidth="1"/>
    <col min="3299" max="3299" width="9" style="3" bestFit="1" customWidth="1"/>
    <col min="3300" max="3300" width="7.85546875" style="3" bestFit="1" customWidth="1"/>
    <col min="3301" max="3301" width="11.7109375" style="3" bestFit="1" customWidth="1"/>
    <col min="3302" max="3302" width="14.28515625" style="3" customWidth="1"/>
    <col min="3303" max="3303" width="11.7109375" style="3" bestFit="1" customWidth="1"/>
    <col min="3304" max="3304" width="14.140625" style="3" bestFit="1" customWidth="1"/>
    <col min="3305" max="3305" width="16.7109375" style="3" customWidth="1"/>
    <col min="3306" max="3306" width="16.5703125" style="3" customWidth="1"/>
    <col min="3307" max="3308" width="7.85546875" style="3" bestFit="1" customWidth="1"/>
    <col min="3309" max="3309" width="8" style="3" bestFit="1" customWidth="1"/>
    <col min="3310" max="3311" width="7.85546875" style="3" bestFit="1" customWidth="1"/>
    <col min="3312" max="3312" width="9.7109375" style="3" customWidth="1"/>
    <col min="3313" max="3313" width="12.85546875" style="3" customWidth="1"/>
    <col min="3314" max="3550" width="9.140625" style="3"/>
    <col min="3551" max="3551" width="9" style="3" bestFit="1" customWidth="1"/>
    <col min="3552" max="3552" width="9.85546875" style="3" bestFit="1" customWidth="1"/>
    <col min="3553" max="3553" width="9.140625" style="3" bestFit="1" customWidth="1"/>
    <col min="3554" max="3554" width="16" style="3" bestFit="1" customWidth="1"/>
    <col min="3555" max="3555" width="9" style="3" bestFit="1" customWidth="1"/>
    <col min="3556" max="3556" width="7.85546875" style="3" bestFit="1" customWidth="1"/>
    <col min="3557" max="3557" width="11.7109375" style="3" bestFit="1" customWidth="1"/>
    <col min="3558" max="3558" width="14.28515625" style="3" customWidth="1"/>
    <col min="3559" max="3559" width="11.7109375" style="3" bestFit="1" customWidth="1"/>
    <col min="3560" max="3560" width="14.140625" style="3" bestFit="1" customWidth="1"/>
    <col min="3561" max="3561" width="16.7109375" style="3" customWidth="1"/>
    <col min="3562" max="3562" width="16.5703125" style="3" customWidth="1"/>
    <col min="3563" max="3564" width="7.85546875" style="3" bestFit="1" customWidth="1"/>
    <col min="3565" max="3565" width="8" style="3" bestFit="1" customWidth="1"/>
    <col min="3566" max="3567" width="7.85546875" style="3" bestFit="1" customWidth="1"/>
    <col min="3568" max="3568" width="9.7109375" style="3" customWidth="1"/>
    <col min="3569" max="3569" width="12.85546875" style="3" customWidth="1"/>
    <col min="3570" max="3806" width="9.140625" style="3"/>
    <col min="3807" max="3807" width="9" style="3" bestFit="1" customWidth="1"/>
    <col min="3808" max="3808" width="9.85546875" style="3" bestFit="1" customWidth="1"/>
    <col min="3809" max="3809" width="9.140625" style="3" bestFit="1" customWidth="1"/>
    <col min="3810" max="3810" width="16" style="3" bestFit="1" customWidth="1"/>
    <col min="3811" max="3811" width="9" style="3" bestFit="1" customWidth="1"/>
    <col min="3812" max="3812" width="7.85546875" style="3" bestFit="1" customWidth="1"/>
    <col min="3813" max="3813" width="11.7109375" style="3" bestFit="1" customWidth="1"/>
    <col min="3814" max="3814" width="14.28515625" style="3" customWidth="1"/>
    <col min="3815" max="3815" width="11.7109375" style="3" bestFit="1" customWidth="1"/>
    <col min="3816" max="3816" width="14.140625" style="3" bestFit="1" customWidth="1"/>
    <col min="3817" max="3817" width="16.7109375" style="3" customWidth="1"/>
    <col min="3818" max="3818" width="16.5703125" style="3" customWidth="1"/>
    <col min="3819" max="3820" width="7.85546875" style="3" bestFit="1" customWidth="1"/>
    <col min="3821" max="3821" width="8" style="3" bestFit="1" customWidth="1"/>
    <col min="3822" max="3823" width="7.85546875" style="3" bestFit="1" customWidth="1"/>
    <col min="3824" max="3824" width="9.7109375" style="3" customWidth="1"/>
    <col min="3825" max="3825" width="12.85546875" style="3" customWidth="1"/>
    <col min="3826" max="4062" width="9.140625" style="3"/>
    <col min="4063" max="4063" width="9" style="3" bestFit="1" customWidth="1"/>
    <col min="4064" max="4064" width="9.85546875" style="3" bestFit="1" customWidth="1"/>
    <col min="4065" max="4065" width="9.140625" style="3" bestFit="1" customWidth="1"/>
    <col min="4066" max="4066" width="16" style="3" bestFit="1" customWidth="1"/>
    <col min="4067" max="4067" width="9" style="3" bestFit="1" customWidth="1"/>
    <col min="4068" max="4068" width="7.85546875" style="3" bestFit="1" customWidth="1"/>
    <col min="4069" max="4069" width="11.7109375" style="3" bestFit="1" customWidth="1"/>
    <col min="4070" max="4070" width="14.28515625" style="3" customWidth="1"/>
    <col min="4071" max="4071" width="11.7109375" style="3" bestFit="1" customWidth="1"/>
    <col min="4072" max="4072" width="14.140625" style="3" bestFit="1" customWidth="1"/>
    <col min="4073" max="4073" width="16.7109375" style="3" customWidth="1"/>
    <col min="4074" max="4074" width="16.5703125" style="3" customWidth="1"/>
    <col min="4075" max="4076" width="7.85546875" style="3" bestFit="1" customWidth="1"/>
    <col min="4077" max="4077" width="8" style="3" bestFit="1" customWidth="1"/>
    <col min="4078" max="4079" width="7.85546875" style="3" bestFit="1" customWidth="1"/>
    <col min="4080" max="4080" width="9.7109375" style="3" customWidth="1"/>
    <col min="4081" max="4081" width="12.85546875" style="3" customWidth="1"/>
    <col min="4082" max="4318" width="9.140625" style="3"/>
    <col min="4319" max="4319" width="9" style="3" bestFit="1" customWidth="1"/>
    <col min="4320" max="4320" width="9.85546875" style="3" bestFit="1" customWidth="1"/>
    <col min="4321" max="4321" width="9.140625" style="3" bestFit="1" customWidth="1"/>
    <col min="4322" max="4322" width="16" style="3" bestFit="1" customWidth="1"/>
    <col min="4323" max="4323" width="9" style="3" bestFit="1" customWidth="1"/>
    <col min="4324" max="4324" width="7.85546875" style="3" bestFit="1" customWidth="1"/>
    <col min="4325" max="4325" width="11.7109375" style="3" bestFit="1" customWidth="1"/>
    <col min="4326" max="4326" width="14.28515625" style="3" customWidth="1"/>
    <col min="4327" max="4327" width="11.7109375" style="3" bestFit="1" customWidth="1"/>
    <col min="4328" max="4328" width="14.140625" style="3" bestFit="1" customWidth="1"/>
    <col min="4329" max="4329" width="16.7109375" style="3" customWidth="1"/>
    <col min="4330" max="4330" width="16.5703125" style="3" customWidth="1"/>
    <col min="4331" max="4332" width="7.85546875" style="3" bestFit="1" customWidth="1"/>
    <col min="4333" max="4333" width="8" style="3" bestFit="1" customWidth="1"/>
    <col min="4334" max="4335" width="7.85546875" style="3" bestFit="1" customWidth="1"/>
    <col min="4336" max="4336" width="9.7109375" style="3" customWidth="1"/>
    <col min="4337" max="4337" width="12.85546875" style="3" customWidth="1"/>
    <col min="4338" max="4574" width="9.140625" style="3"/>
    <col min="4575" max="4575" width="9" style="3" bestFit="1" customWidth="1"/>
    <col min="4576" max="4576" width="9.85546875" style="3" bestFit="1" customWidth="1"/>
    <col min="4577" max="4577" width="9.140625" style="3" bestFit="1" customWidth="1"/>
    <col min="4578" max="4578" width="16" style="3" bestFit="1" customWidth="1"/>
    <col min="4579" max="4579" width="9" style="3" bestFit="1" customWidth="1"/>
    <col min="4580" max="4580" width="7.85546875" style="3" bestFit="1" customWidth="1"/>
    <col min="4581" max="4581" width="11.7109375" style="3" bestFit="1" customWidth="1"/>
    <col min="4582" max="4582" width="14.28515625" style="3" customWidth="1"/>
    <col min="4583" max="4583" width="11.7109375" style="3" bestFit="1" customWidth="1"/>
    <col min="4584" max="4584" width="14.140625" style="3" bestFit="1" customWidth="1"/>
    <col min="4585" max="4585" width="16.7109375" style="3" customWidth="1"/>
    <col min="4586" max="4586" width="16.5703125" style="3" customWidth="1"/>
    <col min="4587" max="4588" width="7.85546875" style="3" bestFit="1" customWidth="1"/>
    <col min="4589" max="4589" width="8" style="3" bestFit="1" customWidth="1"/>
    <col min="4590" max="4591" width="7.85546875" style="3" bestFit="1" customWidth="1"/>
    <col min="4592" max="4592" width="9.7109375" style="3" customWidth="1"/>
    <col min="4593" max="4593" width="12.85546875" style="3" customWidth="1"/>
    <col min="4594" max="4830" width="9.140625" style="3"/>
    <col min="4831" max="4831" width="9" style="3" bestFit="1" customWidth="1"/>
    <col min="4832" max="4832" width="9.85546875" style="3" bestFit="1" customWidth="1"/>
    <col min="4833" max="4833" width="9.140625" style="3" bestFit="1" customWidth="1"/>
    <col min="4834" max="4834" width="16" style="3" bestFit="1" customWidth="1"/>
    <col min="4835" max="4835" width="9" style="3" bestFit="1" customWidth="1"/>
    <col min="4836" max="4836" width="7.85546875" style="3" bestFit="1" customWidth="1"/>
    <col min="4837" max="4837" width="11.7109375" style="3" bestFit="1" customWidth="1"/>
    <col min="4838" max="4838" width="14.28515625" style="3" customWidth="1"/>
    <col min="4839" max="4839" width="11.7109375" style="3" bestFit="1" customWidth="1"/>
    <col min="4840" max="4840" width="14.140625" style="3" bestFit="1" customWidth="1"/>
    <col min="4841" max="4841" width="16.7109375" style="3" customWidth="1"/>
    <col min="4842" max="4842" width="16.5703125" style="3" customWidth="1"/>
    <col min="4843" max="4844" width="7.85546875" style="3" bestFit="1" customWidth="1"/>
    <col min="4845" max="4845" width="8" style="3" bestFit="1" customWidth="1"/>
    <col min="4846" max="4847" width="7.85546875" style="3" bestFit="1" customWidth="1"/>
    <col min="4848" max="4848" width="9.7109375" style="3" customWidth="1"/>
    <col min="4849" max="4849" width="12.85546875" style="3" customWidth="1"/>
    <col min="4850" max="5086" width="9.140625" style="3"/>
    <col min="5087" max="5087" width="9" style="3" bestFit="1" customWidth="1"/>
    <col min="5088" max="5088" width="9.85546875" style="3" bestFit="1" customWidth="1"/>
    <col min="5089" max="5089" width="9.140625" style="3" bestFit="1" customWidth="1"/>
    <col min="5090" max="5090" width="16" style="3" bestFit="1" customWidth="1"/>
    <col min="5091" max="5091" width="9" style="3" bestFit="1" customWidth="1"/>
    <col min="5092" max="5092" width="7.85546875" style="3" bestFit="1" customWidth="1"/>
    <col min="5093" max="5093" width="11.7109375" style="3" bestFit="1" customWidth="1"/>
    <col min="5094" max="5094" width="14.28515625" style="3" customWidth="1"/>
    <col min="5095" max="5095" width="11.7109375" style="3" bestFit="1" customWidth="1"/>
    <col min="5096" max="5096" width="14.140625" style="3" bestFit="1" customWidth="1"/>
    <col min="5097" max="5097" width="16.7109375" style="3" customWidth="1"/>
    <col min="5098" max="5098" width="16.5703125" style="3" customWidth="1"/>
    <col min="5099" max="5100" width="7.85546875" style="3" bestFit="1" customWidth="1"/>
    <col min="5101" max="5101" width="8" style="3" bestFit="1" customWidth="1"/>
    <col min="5102" max="5103" width="7.85546875" style="3" bestFit="1" customWidth="1"/>
    <col min="5104" max="5104" width="9.7109375" style="3" customWidth="1"/>
    <col min="5105" max="5105" width="12.85546875" style="3" customWidth="1"/>
    <col min="5106" max="5342" width="9.140625" style="3"/>
    <col min="5343" max="5343" width="9" style="3" bestFit="1" customWidth="1"/>
    <col min="5344" max="5344" width="9.85546875" style="3" bestFit="1" customWidth="1"/>
    <col min="5345" max="5345" width="9.140625" style="3" bestFit="1" customWidth="1"/>
    <col min="5346" max="5346" width="16" style="3" bestFit="1" customWidth="1"/>
    <col min="5347" max="5347" width="9" style="3" bestFit="1" customWidth="1"/>
    <col min="5348" max="5348" width="7.85546875" style="3" bestFit="1" customWidth="1"/>
    <col min="5349" max="5349" width="11.7109375" style="3" bestFit="1" customWidth="1"/>
    <col min="5350" max="5350" width="14.28515625" style="3" customWidth="1"/>
    <col min="5351" max="5351" width="11.7109375" style="3" bestFit="1" customWidth="1"/>
    <col min="5352" max="5352" width="14.140625" style="3" bestFit="1" customWidth="1"/>
    <col min="5353" max="5353" width="16.7109375" style="3" customWidth="1"/>
    <col min="5354" max="5354" width="16.5703125" style="3" customWidth="1"/>
    <col min="5355" max="5356" width="7.85546875" style="3" bestFit="1" customWidth="1"/>
    <col min="5357" max="5357" width="8" style="3" bestFit="1" customWidth="1"/>
    <col min="5358" max="5359" width="7.85546875" style="3" bestFit="1" customWidth="1"/>
    <col min="5360" max="5360" width="9.7109375" style="3" customWidth="1"/>
    <col min="5361" max="5361" width="12.85546875" style="3" customWidth="1"/>
    <col min="5362" max="5598" width="9.140625" style="3"/>
    <col min="5599" max="5599" width="9" style="3" bestFit="1" customWidth="1"/>
    <col min="5600" max="5600" width="9.85546875" style="3" bestFit="1" customWidth="1"/>
    <col min="5601" max="5601" width="9.140625" style="3" bestFit="1" customWidth="1"/>
    <col min="5602" max="5602" width="16" style="3" bestFit="1" customWidth="1"/>
    <col min="5603" max="5603" width="9" style="3" bestFit="1" customWidth="1"/>
    <col min="5604" max="5604" width="7.85546875" style="3" bestFit="1" customWidth="1"/>
    <col min="5605" max="5605" width="11.7109375" style="3" bestFit="1" customWidth="1"/>
    <col min="5606" max="5606" width="14.28515625" style="3" customWidth="1"/>
    <col min="5607" max="5607" width="11.7109375" style="3" bestFit="1" customWidth="1"/>
    <col min="5608" max="5608" width="14.140625" style="3" bestFit="1" customWidth="1"/>
    <col min="5609" max="5609" width="16.7109375" style="3" customWidth="1"/>
    <col min="5610" max="5610" width="16.5703125" style="3" customWidth="1"/>
    <col min="5611" max="5612" width="7.85546875" style="3" bestFit="1" customWidth="1"/>
    <col min="5613" max="5613" width="8" style="3" bestFit="1" customWidth="1"/>
    <col min="5614" max="5615" width="7.85546875" style="3" bestFit="1" customWidth="1"/>
    <col min="5616" max="5616" width="9.7109375" style="3" customWidth="1"/>
    <col min="5617" max="5617" width="12.85546875" style="3" customWidth="1"/>
    <col min="5618" max="5854" width="9.140625" style="3"/>
    <col min="5855" max="5855" width="9" style="3" bestFit="1" customWidth="1"/>
    <col min="5856" max="5856" width="9.85546875" style="3" bestFit="1" customWidth="1"/>
    <col min="5857" max="5857" width="9.140625" style="3" bestFit="1" customWidth="1"/>
    <col min="5858" max="5858" width="16" style="3" bestFit="1" customWidth="1"/>
    <col min="5859" max="5859" width="9" style="3" bestFit="1" customWidth="1"/>
    <col min="5860" max="5860" width="7.85546875" style="3" bestFit="1" customWidth="1"/>
    <col min="5861" max="5861" width="11.7109375" style="3" bestFit="1" customWidth="1"/>
    <col min="5862" max="5862" width="14.28515625" style="3" customWidth="1"/>
    <col min="5863" max="5863" width="11.7109375" style="3" bestFit="1" customWidth="1"/>
    <col min="5864" max="5864" width="14.140625" style="3" bestFit="1" customWidth="1"/>
    <col min="5865" max="5865" width="16.7109375" style="3" customWidth="1"/>
    <col min="5866" max="5866" width="16.5703125" style="3" customWidth="1"/>
    <col min="5867" max="5868" width="7.85546875" style="3" bestFit="1" customWidth="1"/>
    <col min="5869" max="5869" width="8" style="3" bestFit="1" customWidth="1"/>
    <col min="5870" max="5871" width="7.85546875" style="3" bestFit="1" customWidth="1"/>
    <col min="5872" max="5872" width="9.7109375" style="3" customWidth="1"/>
    <col min="5873" max="5873" width="12.85546875" style="3" customWidth="1"/>
    <col min="5874" max="6110" width="9.140625" style="3"/>
    <col min="6111" max="6111" width="9" style="3" bestFit="1" customWidth="1"/>
    <col min="6112" max="6112" width="9.85546875" style="3" bestFit="1" customWidth="1"/>
    <col min="6113" max="6113" width="9.140625" style="3" bestFit="1" customWidth="1"/>
    <col min="6114" max="6114" width="16" style="3" bestFit="1" customWidth="1"/>
    <col min="6115" max="6115" width="9" style="3" bestFit="1" customWidth="1"/>
    <col min="6116" max="6116" width="7.85546875" style="3" bestFit="1" customWidth="1"/>
    <col min="6117" max="6117" width="11.7109375" style="3" bestFit="1" customWidth="1"/>
    <col min="6118" max="6118" width="14.28515625" style="3" customWidth="1"/>
    <col min="6119" max="6119" width="11.7109375" style="3" bestFit="1" customWidth="1"/>
    <col min="6120" max="6120" width="14.140625" style="3" bestFit="1" customWidth="1"/>
    <col min="6121" max="6121" width="16.7109375" style="3" customWidth="1"/>
    <col min="6122" max="6122" width="16.5703125" style="3" customWidth="1"/>
    <col min="6123" max="6124" width="7.85546875" style="3" bestFit="1" customWidth="1"/>
    <col min="6125" max="6125" width="8" style="3" bestFit="1" customWidth="1"/>
    <col min="6126" max="6127" width="7.85546875" style="3" bestFit="1" customWidth="1"/>
    <col min="6128" max="6128" width="9.7109375" style="3" customWidth="1"/>
    <col min="6129" max="6129" width="12.85546875" style="3" customWidth="1"/>
    <col min="6130" max="6366" width="9.140625" style="3"/>
    <col min="6367" max="6367" width="9" style="3" bestFit="1" customWidth="1"/>
    <col min="6368" max="6368" width="9.85546875" style="3" bestFit="1" customWidth="1"/>
    <col min="6369" max="6369" width="9.140625" style="3" bestFit="1" customWidth="1"/>
    <col min="6370" max="6370" width="16" style="3" bestFit="1" customWidth="1"/>
    <col min="6371" max="6371" width="9" style="3" bestFit="1" customWidth="1"/>
    <col min="6372" max="6372" width="7.85546875" style="3" bestFit="1" customWidth="1"/>
    <col min="6373" max="6373" width="11.7109375" style="3" bestFit="1" customWidth="1"/>
    <col min="6374" max="6374" width="14.28515625" style="3" customWidth="1"/>
    <col min="6375" max="6375" width="11.7109375" style="3" bestFit="1" customWidth="1"/>
    <col min="6376" max="6376" width="14.140625" style="3" bestFit="1" customWidth="1"/>
    <col min="6377" max="6377" width="16.7109375" style="3" customWidth="1"/>
    <col min="6378" max="6378" width="16.5703125" style="3" customWidth="1"/>
    <col min="6379" max="6380" width="7.85546875" style="3" bestFit="1" customWidth="1"/>
    <col min="6381" max="6381" width="8" style="3" bestFit="1" customWidth="1"/>
    <col min="6382" max="6383" width="7.85546875" style="3" bestFit="1" customWidth="1"/>
    <col min="6384" max="6384" width="9.7109375" style="3" customWidth="1"/>
    <col min="6385" max="6385" width="12.85546875" style="3" customWidth="1"/>
    <col min="6386" max="6622" width="9.140625" style="3"/>
    <col min="6623" max="6623" width="9" style="3" bestFit="1" customWidth="1"/>
    <col min="6624" max="6624" width="9.85546875" style="3" bestFit="1" customWidth="1"/>
    <col min="6625" max="6625" width="9.140625" style="3" bestFit="1" customWidth="1"/>
    <col min="6626" max="6626" width="16" style="3" bestFit="1" customWidth="1"/>
    <col min="6627" max="6627" width="9" style="3" bestFit="1" customWidth="1"/>
    <col min="6628" max="6628" width="7.85546875" style="3" bestFit="1" customWidth="1"/>
    <col min="6629" max="6629" width="11.7109375" style="3" bestFit="1" customWidth="1"/>
    <col min="6630" max="6630" width="14.28515625" style="3" customWidth="1"/>
    <col min="6631" max="6631" width="11.7109375" style="3" bestFit="1" customWidth="1"/>
    <col min="6632" max="6632" width="14.140625" style="3" bestFit="1" customWidth="1"/>
    <col min="6633" max="6633" width="16.7109375" style="3" customWidth="1"/>
    <col min="6634" max="6634" width="16.5703125" style="3" customWidth="1"/>
    <col min="6635" max="6636" width="7.85546875" style="3" bestFit="1" customWidth="1"/>
    <col min="6637" max="6637" width="8" style="3" bestFit="1" customWidth="1"/>
    <col min="6638" max="6639" width="7.85546875" style="3" bestFit="1" customWidth="1"/>
    <col min="6640" max="6640" width="9.7109375" style="3" customWidth="1"/>
    <col min="6641" max="6641" width="12.85546875" style="3" customWidth="1"/>
    <col min="6642" max="6878" width="9.140625" style="3"/>
    <col min="6879" max="6879" width="9" style="3" bestFit="1" customWidth="1"/>
    <col min="6880" max="6880" width="9.85546875" style="3" bestFit="1" customWidth="1"/>
    <col min="6881" max="6881" width="9.140625" style="3" bestFit="1" customWidth="1"/>
    <col min="6882" max="6882" width="16" style="3" bestFit="1" customWidth="1"/>
    <col min="6883" max="6883" width="9" style="3" bestFit="1" customWidth="1"/>
    <col min="6884" max="6884" width="7.85546875" style="3" bestFit="1" customWidth="1"/>
    <col min="6885" max="6885" width="11.7109375" style="3" bestFit="1" customWidth="1"/>
    <col min="6886" max="6886" width="14.28515625" style="3" customWidth="1"/>
    <col min="6887" max="6887" width="11.7109375" style="3" bestFit="1" customWidth="1"/>
    <col min="6888" max="6888" width="14.140625" style="3" bestFit="1" customWidth="1"/>
    <col min="6889" max="6889" width="16.7109375" style="3" customWidth="1"/>
    <col min="6890" max="6890" width="16.5703125" style="3" customWidth="1"/>
    <col min="6891" max="6892" width="7.85546875" style="3" bestFit="1" customWidth="1"/>
    <col min="6893" max="6893" width="8" style="3" bestFit="1" customWidth="1"/>
    <col min="6894" max="6895" width="7.85546875" style="3" bestFit="1" customWidth="1"/>
    <col min="6896" max="6896" width="9.7109375" style="3" customWidth="1"/>
    <col min="6897" max="6897" width="12.85546875" style="3" customWidth="1"/>
    <col min="6898" max="7134" width="9.140625" style="3"/>
    <col min="7135" max="7135" width="9" style="3" bestFit="1" customWidth="1"/>
    <col min="7136" max="7136" width="9.85546875" style="3" bestFit="1" customWidth="1"/>
    <col min="7137" max="7137" width="9.140625" style="3" bestFit="1" customWidth="1"/>
    <col min="7138" max="7138" width="16" style="3" bestFit="1" customWidth="1"/>
    <col min="7139" max="7139" width="9" style="3" bestFit="1" customWidth="1"/>
    <col min="7140" max="7140" width="7.85546875" style="3" bestFit="1" customWidth="1"/>
    <col min="7141" max="7141" width="11.7109375" style="3" bestFit="1" customWidth="1"/>
    <col min="7142" max="7142" width="14.28515625" style="3" customWidth="1"/>
    <col min="7143" max="7143" width="11.7109375" style="3" bestFit="1" customWidth="1"/>
    <col min="7144" max="7144" width="14.140625" style="3" bestFit="1" customWidth="1"/>
    <col min="7145" max="7145" width="16.7109375" style="3" customWidth="1"/>
    <col min="7146" max="7146" width="16.5703125" style="3" customWidth="1"/>
    <col min="7147" max="7148" width="7.85546875" style="3" bestFit="1" customWidth="1"/>
    <col min="7149" max="7149" width="8" style="3" bestFit="1" customWidth="1"/>
    <col min="7150" max="7151" width="7.85546875" style="3" bestFit="1" customWidth="1"/>
    <col min="7152" max="7152" width="9.7109375" style="3" customWidth="1"/>
    <col min="7153" max="7153" width="12.85546875" style="3" customWidth="1"/>
    <col min="7154" max="7390" width="9.140625" style="3"/>
    <col min="7391" max="7391" width="9" style="3" bestFit="1" customWidth="1"/>
    <col min="7392" max="7392" width="9.85546875" style="3" bestFit="1" customWidth="1"/>
    <col min="7393" max="7393" width="9.140625" style="3" bestFit="1" customWidth="1"/>
    <col min="7394" max="7394" width="16" style="3" bestFit="1" customWidth="1"/>
    <col min="7395" max="7395" width="9" style="3" bestFit="1" customWidth="1"/>
    <col min="7396" max="7396" width="7.85546875" style="3" bestFit="1" customWidth="1"/>
    <col min="7397" max="7397" width="11.7109375" style="3" bestFit="1" customWidth="1"/>
    <col min="7398" max="7398" width="14.28515625" style="3" customWidth="1"/>
    <col min="7399" max="7399" width="11.7109375" style="3" bestFit="1" customWidth="1"/>
    <col min="7400" max="7400" width="14.140625" style="3" bestFit="1" customWidth="1"/>
    <col min="7401" max="7401" width="16.7109375" style="3" customWidth="1"/>
    <col min="7402" max="7402" width="16.5703125" style="3" customWidth="1"/>
    <col min="7403" max="7404" width="7.85546875" style="3" bestFit="1" customWidth="1"/>
    <col min="7405" max="7405" width="8" style="3" bestFit="1" customWidth="1"/>
    <col min="7406" max="7407" width="7.85546875" style="3" bestFit="1" customWidth="1"/>
    <col min="7408" max="7408" width="9.7109375" style="3" customWidth="1"/>
    <col min="7409" max="7409" width="12.85546875" style="3" customWidth="1"/>
    <col min="7410" max="7646" width="9.140625" style="3"/>
    <col min="7647" max="7647" width="9" style="3" bestFit="1" customWidth="1"/>
    <col min="7648" max="7648" width="9.85546875" style="3" bestFit="1" customWidth="1"/>
    <col min="7649" max="7649" width="9.140625" style="3" bestFit="1" customWidth="1"/>
    <col min="7650" max="7650" width="16" style="3" bestFit="1" customWidth="1"/>
    <col min="7651" max="7651" width="9" style="3" bestFit="1" customWidth="1"/>
    <col min="7652" max="7652" width="7.85546875" style="3" bestFit="1" customWidth="1"/>
    <col min="7653" max="7653" width="11.7109375" style="3" bestFit="1" customWidth="1"/>
    <col min="7654" max="7654" width="14.28515625" style="3" customWidth="1"/>
    <col min="7655" max="7655" width="11.7109375" style="3" bestFit="1" customWidth="1"/>
    <col min="7656" max="7656" width="14.140625" style="3" bestFit="1" customWidth="1"/>
    <col min="7657" max="7657" width="16.7109375" style="3" customWidth="1"/>
    <col min="7658" max="7658" width="16.5703125" style="3" customWidth="1"/>
    <col min="7659" max="7660" width="7.85546875" style="3" bestFit="1" customWidth="1"/>
    <col min="7661" max="7661" width="8" style="3" bestFit="1" customWidth="1"/>
    <col min="7662" max="7663" width="7.85546875" style="3" bestFit="1" customWidth="1"/>
    <col min="7664" max="7664" width="9.7109375" style="3" customWidth="1"/>
    <col min="7665" max="7665" width="12.85546875" style="3" customWidth="1"/>
    <col min="7666" max="7902" width="9.140625" style="3"/>
    <col min="7903" max="7903" width="9" style="3" bestFit="1" customWidth="1"/>
    <col min="7904" max="7904" width="9.85546875" style="3" bestFit="1" customWidth="1"/>
    <col min="7905" max="7905" width="9.140625" style="3" bestFit="1" customWidth="1"/>
    <col min="7906" max="7906" width="16" style="3" bestFit="1" customWidth="1"/>
    <col min="7907" max="7907" width="9" style="3" bestFit="1" customWidth="1"/>
    <col min="7908" max="7908" width="7.85546875" style="3" bestFit="1" customWidth="1"/>
    <col min="7909" max="7909" width="11.7109375" style="3" bestFit="1" customWidth="1"/>
    <col min="7910" max="7910" width="14.28515625" style="3" customWidth="1"/>
    <col min="7911" max="7911" width="11.7109375" style="3" bestFit="1" customWidth="1"/>
    <col min="7912" max="7912" width="14.140625" style="3" bestFit="1" customWidth="1"/>
    <col min="7913" max="7913" width="16.7109375" style="3" customWidth="1"/>
    <col min="7914" max="7914" width="16.5703125" style="3" customWidth="1"/>
    <col min="7915" max="7916" width="7.85546875" style="3" bestFit="1" customWidth="1"/>
    <col min="7917" max="7917" width="8" style="3" bestFit="1" customWidth="1"/>
    <col min="7918" max="7919" width="7.85546875" style="3" bestFit="1" customWidth="1"/>
    <col min="7920" max="7920" width="9.7109375" style="3" customWidth="1"/>
    <col min="7921" max="7921" width="12.85546875" style="3" customWidth="1"/>
    <col min="7922" max="8158" width="9.140625" style="3"/>
    <col min="8159" max="8159" width="9" style="3" bestFit="1" customWidth="1"/>
    <col min="8160" max="8160" width="9.85546875" style="3" bestFit="1" customWidth="1"/>
    <col min="8161" max="8161" width="9.140625" style="3" bestFit="1" customWidth="1"/>
    <col min="8162" max="8162" width="16" style="3" bestFit="1" customWidth="1"/>
    <col min="8163" max="8163" width="9" style="3" bestFit="1" customWidth="1"/>
    <col min="8164" max="8164" width="7.85546875" style="3" bestFit="1" customWidth="1"/>
    <col min="8165" max="8165" width="11.7109375" style="3" bestFit="1" customWidth="1"/>
    <col min="8166" max="8166" width="14.28515625" style="3" customWidth="1"/>
    <col min="8167" max="8167" width="11.7109375" style="3" bestFit="1" customWidth="1"/>
    <col min="8168" max="8168" width="14.140625" style="3" bestFit="1" customWidth="1"/>
    <col min="8169" max="8169" width="16.7109375" style="3" customWidth="1"/>
    <col min="8170" max="8170" width="16.5703125" style="3" customWidth="1"/>
    <col min="8171" max="8172" width="7.85546875" style="3" bestFit="1" customWidth="1"/>
    <col min="8173" max="8173" width="8" style="3" bestFit="1" customWidth="1"/>
    <col min="8174" max="8175" width="7.85546875" style="3" bestFit="1" customWidth="1"/>
    <col min="8176" max="8176" width="9.7109375" style="3" customWidth="1"/>
    <col min="8177" max="8177" width="12.85546875" style="3" customWidth="1"/>
    <col min="8178" max="8414" width="9.140625" style="3"/>
    <col min="8415" max="8415" width="9" style="3" bestFit="1" customWidth="1"/>
    <col min="8416" max="8416" width="9.85546875" style="3" bestFit="1" customWidth="1"/>
    <col min="8417" max="8417" width="9.140625" style="3" bestFit="1" customWidth="1"/>
    <col min="8418" max="8418" width="16" style="3" bestFit="1" customWidth="1"/>
    <col min="8419" max="8419" width="9" style="3" bestFit="1" customWidth="1"/>
    <col min="8420" max="8420" width="7.85546875" style="3" bestFit="1" customWidth="1"/>
    <col min="8421" max="8421" width="11.7109375" style="3" bestFit="1" customWidth="1"/>
    <col min="8422" max="8422" width="14.28515625" style="3" customWidth="1"/>
    <col min="8423" max="8423" width="11.7109375" style="3" bestFit="1" customWidth="1"/>
    <col min="8424" max="8424" width="14.140625" style="3" bestFit="1" customWidth="1"/>
    <col min="8425" max="8425" width="16.7109375" style="3" customWidth="1"/>
    <col min="8426" max="8426" width="16.5703125" style="3" customWidth="1"/>
    <col min="8427" max="8428" width="7.85546875" style="3" bestFit="1" customWidth="1"/>
    <col min="8429" max="8429" width="8" style="3" bestFit="1" customWidth="1"/>
    <col min="8430" max="8431" width="7.85546875" style="3" bestFit="1" customWidth="1"/>
    <col min="8432" max="8432" width="9.7109375" style="3" customWidth="1"/>
    <col min="8433" max="8433" width="12.85546875" style="3" customWidth="1"/>
    <col min="8434" max="8670" width="9.140625" style="3"/>
    <col min="8671" max="8671" width="9" style="3" bestFit="1" customWidth="1"/>
    <col min="8672" max="8672" width="9.85546875" style="3" bestFit="1" customWidth="1"/>
    <col min="8673" max="8673" width="9.140625" style="3" bestFit="1" customWidth="1"/>
    <col min="8674" max="8674" width="16" style="3" bestFit="1" customWidth="1"/>
    <col min="8675" max="8675" width="9" style="3" bestFit="1" customWidth="1"/>
    <col min="8676" max="8676" width="7.85546875" style="3" bestFit="1" customWidth="1"/>
    <col min="8677" max="8677" width="11.7109375" style="3" bestFit="1" customWidth="1"/>
    <col min="8678" max="8678" width="14.28515625" style="3" customWidth="1"/>
    <col min="8679" max="8679" width="11.7109375" style="3" bestFit="1" customWidth="1"/>
    <col min="8680" max="8680" width="14.140625" style="3" bestFit="1" customWidth="1"/>
    <col min="8681" max="8681" width="16.7109375" style="3" customWidth="1"/>
    <col min="8682" max="8682" width="16.5703125" style="3" customWidth="1"/>
    <col min="8683" max="8684" width="7.85546875" style="3" bestFit="1" customWidth="1"/>
    <col min="8685" max="8685" width="8" style="3" bestFit="1" customWidth="1"/>
    <col min="8686" max="8687" width="7.85546875" style="3" bestFit="1" customWidth="1"/>
    <col min="8688" max="8688" width="9.7109375" style="3" customWidth="1"/>
    <col min="8689" max="8689" width="12.85546875" style="3" customWidth="1"/>
    <col min="8690" max="8926" width="9.140625" style="3"/>
    <col min="8927" max="8927" width="9" style="3" bestFit="1" customWidth="1"/>
    <col min="8928" max="8928" width="9.85546875" style="3" bestFit="1" customWidth="1"/>
    <col min="8929" max="8929" width="9.140625" style="3" bestFit="1" customWidth="1"/>
    <col min="8930" max="8930" width="16" style="3" bestFit="1" customWidth="1"/>
    <col min="8931" max="8931" width="9" style="3" bestFit="1" customWidth="1"/>
    <col min="8932" max="8932" width="7.85546875" style="3" bestFit="1" customWidth="1"/>
    <col min="8933" max="8933" width="11.7109375" style="3" bestFit="1" customWidth="1"/>
    <col min="8934" max="8934" width="14.28515625" style="3" customWidth="1"/>
    <col min="8935" max="8935" width="11.7109375" style="3" bestFit="1" customWidth="1"/>
    <col min="8936" max="8936" width="14.140625" style="3" bestFit="1" customWidth="1"/>
    <col min="8937" max="8937" width="16.7109375" style="3" customWidth="1"/>
    <col min="8938" max="8938" width="16.5703125" style="3" customWidth="1"/>
    <col min="8939" max="8940" width="7.85546875" style="3" bestFit="1" customWidth="1"/>
    <col min="8941" max="8941" width="8" style="3" bestFit="1" customWidth="1"/>
    <col min="8942" max="8943" width="7.85546875" style="3" bestFit="1" customWidth="1"/>
    <col min="8944" max="8944" width="9.7109375" style="3" customWidth="1"/>
    <col min="8945" max="8945" width="12.85546875" style="3" customWidth="1"/>
    <col min="8946" max="9182" width="9.140625" style="3"/>
    <col min="9183" max="9183" width="9" style="3" bestFit="1" customWidth="1"/>
    <col min="9184" max="9184" width="9.85546875" style="3" bestFit="1" customWidth="1"/>
    <col min="9185" max="9185" width="9.140625" style="3" bestFit="1" customWidth="1"/>
    <col min="9186" max="9186" width="16" style="3" bestFit="1" customWidth="1"/>
    <col min="9187" max="9187" width="9" style="3" bestFit="1" customWidth="1"/>
    <col min="9188" max="9188" width="7.85546875" style="3" bestFit="1" customWidth="1"/>
    <col min="9189" max="9189" width="11.7109375" style="3" bestFit="1" customWidth="1"/>
    <col min="9190" max="9190" width="14.28515625" style="3" customWidth="1"/>
    <col min="9191" max="9191" width="11.7109375" style="3" bestFit="1" customWidth="1"/>
    <col min="9192" max="9192" width="14.140625" style="3" bestFit="1" customWidth="1"/>
    <col min="9193" max="9193" width="16.7109375" style="3" customWidth="1"/>
    <col min="9194" max="9194" width="16.5703125" style="3" customWidth="1"/>
    <col min="9195" max="9196" width="7.85546875" style="3" bestFit="1" customWidth="1"/>
    <col min="9197" max="9197" width="8" style="3" bestFit="1" customWidth="1"/>
    <col min="9198" max="9199" width="7.85546875" style="3" bestFit="1" customWidth="1"/>
    <col min="9200" max="9200" width="9.7109375" style="3" customWidth="1"/>
    <col min="9201" max="9201" width="12.85546875" style="3" customWidth="1"/>
    <col min="9202" max="9438" width="9.140625" style="3"/>
    <col min="9439" max="9439" width="9" style="3" bestFit="1" customWidth="1"/>
    <col min="9440" max="9440" width="9.85546875" style="3" bestFit="1" customWidth="1"/>
    <col min="9441" max="9441" width="9.140625" style="3" bestFit="1" customWidth="1"/>
    <col min="9442" max="9442" width="16" style="3" bestFit="1" customWidth="1"/>
    <col min="9443" max="9443" width="9" style="3" bestFit="1" customWidth="1"/>
    <col min="9444" max="9444" width="7.85546875" style="3" bestFit="1" customWidth="1"/>
    <col min="9445" max="9445" width="11.7109375" style="3" bestFit="1" customWidth="1"/>
    <col min="9446" max="9446" width="14.28515625" style="3" customWidth="1"/>
    <col min="9447" max="9447" width="11.7109375" style="3" bestFit="1" customWidth="1"/>
    <col min="9448" max="9448" width="14.140625" style="3" bestFit="1" customWidth="1"/>
    <col min="9449" max="9449" width="16.7109375" style="3" customWidth="1"/>
    <col min="9450" max="9450" width="16.5703125" style="3" customWidth="1"/>
    <col min="9451" max="9452" width="7.85546875" style="3" bestFit="1" customWidth="1"/>
    <col min="9453" max="9453" width="8" style="3" bestFit="1" customWidth="1"/>
    <col min="9454" max="9455" width="7.85546875" style="3" bestFit="1" customWidth="1"/>
    <col min="9456" max="9456" width="9.7109375" style="3" customWidth="1"/>
    <col min="9457" max="9457" width="12.85546875" style="3" customWidth="1"/>
    <col min="9458" max="9694" width="9.140625" style="3"/>
    <col min="9695" max="9695" width="9" style="3" bestFit="1" customWidth="1"/>
    <col min="9696" max="9696" width="9.85546875" style="3" bestFit="1" customWidth="1"/>
    <col min="9697" max="9697" width="9.140625" style="3" bestFit="1" customWidth="1"/>
    <col min="9698" max="9698" width="16" style="3" bestFit="1" customWidth="1"/>
    <col min="9699" max="9699" width="9" style="3" bestFit="1" customWidth="1"/>
    <col min="9700" max="9700" width="7.85546875" style="3" bestFit="1" customWidth="1"/>
    <col min="9701" max="9701" width="11.7109375" style="3" bestFit="1" customWidth="1"/>
    <col min="9702" max="9702" width="14.28515625" style="3" customWidth="1"/>
    <col min="9703" max="9703" width="11.7109375" style="3" bestFit="1" customWidth="1"/>
    <col min="9704" max="9704" width="14.140625" style="3" bestFit="1" customWidth="1"/>
    <col min="9705" max="9705" width="16.7109375" style="3" customWidth="1"/>
    <col min="9706" max="9706" width="16.5703125" style="3" customWidth="1"/>
    <col min="9707" max="9708" width="7.85546875" style="3" bestFit="1" customWidth="1"/>
    <col min="9709" max="9709" width="8" style="3" bestFit="1" customWidth="1"/>
    <col min="9710" max="9711" width="7.85546875" style="3" bestFit="1" customWidth="1"/>
    <col min="9712" max="9712" width="9.7109375" style="3" customWidth="1"/>
    <col min="9713" max="9713" width="12.85546875" style="3" customWidth="1"/>
    <col min="9714" max="9950" width="9.140625" style="3"/>
    <col min="9951" max="9951" width="9" style="3" bestFit="1" customWidth="1"/>
    <col min="9952" max="9952" width="9.85546875" style="3" bestFit="1" customWidth="1"/>
    <col min="9953" max="9953" width="9.140625" style="3" bestFit="1" customWidth="1"/>
    <col min="9954" max="9954" width="16" style="3" bestFit="1" customWidth="1"/>
    <col min="9955" max="9955" width="9" style="3" bestFit="1" customWidth="1"/>
    <col min="9956" max="9956" width="7.85546875" style="3" bestFit="1" customWidth="1"/>
    <col min="9957" max="9957" width="11.7109375" style="3" bestFit="1" customWidth="1"/>
    <col min="9958" max="9958" width="14.28515625" style="3" customWidth="1"/>
    <col min="9959" max="9959" width="11.7109375" style="3" bestFit="1" customWidth="1"/>
    <col min="9960" max="9960" width="14.140625" style="3" bestFit="1" customWidth="1"/>
    <col min="9961" max="9961" width="16.7109375" style="3" customWidth="1"/>
    <col min="9962" max="9962" width="16.5703125" style="3" customWidth="1"/>
    <col min="9963" max="9964" width="7.85546875" style="3" bestFit="1" customWidth="1"/>
    <col min="9965" max="9965" width="8" style="3" bestFit="1" customWidth="1"/>
    <col min="9966" max="9967" width="7.85546875" style="3" bestFit="1" customWidth="1"/>
    <col min="9968" max="9968" width="9.7109375" style="3" customWidth="1"/>
    <col min="9969" max="9969" width="12.85546875" style="3" customWidth="1"/>
    <col min="9970" max="10206" width="9.140625" style="3"/>
    <col min="10207" max="10207" width="9" style="3" bestFit="1" customWidth="1"/>
    <col min="10208" max="10208" width="9.85546875" style="3" bestFit="1" customWidth="1"/>
    <col min="10209" max="10209" width="9.140625" style="3" bestFit="1" customWidth="1"/>
    <col min="10210" max="10210" width="16" style="3" bestFit="1" customWidth="1"/>
    <col min="10211" max="10211" width="9" style="3" bestFit="1" customWidth="1"/>
    <col min="10212" max="10212" width="7.85546875" style="3" bestFit="1" customWidth="1"/>
    <col min="10213" max="10213" width="11.7109375" style="3" bestFit="1" customWidth="1"/>
    <col min="10214" max="10214" width="14.28515625" style="3" customWidth="1"/>
    <col min="10215" max="10215" width="11.7109375" style="3" bestFit="1" customWidth="1"/>
    <col min="10216" max="10216" width="14.140625" style="3" bestFit="1" customWidth="1"/>
    <col min="10217" max="10217" width="16.7109375" style="3" customWidth="1"/>
    <col min="10218" max="10218" width="16.5703125" style="3" customWidth="1"/>
    <col min="10219" max="10220" width="7.85546875" style="3" bestFit="1" customWidth="1"/>
    <col min="10221" max="10221" width="8" style="3" bestFit="1" customWidth="1"/>
    <col min="10222" max="10223" width="7.85546875" style="3" bestFit="1" customWidth="1"/>
    <col min="10224" max="10224" width="9.7109375" style="3" customWidth="1"/>
    <col min="10225" max="10225" width="12.85546875" style="3" customWidth="1"/>
    <col min="10226" max="10462" width="9.140625" style="3"/>
    <col min="10463" max="10463" width="9" style="3" bestFit="1" customWidth="1"/>
    <col min="10464" max="10464" width="9.85546875" style="3" bestFit="1" customWidth="1"/>
    <col min="10465" max="10465" width="9.140625" style="3" bestFit="1" customWidth="1"/>
    <col min="10466" max="10466" width="16" style="3" bestFit="1" customWidth="1"/>
    <col min="10467" max="10467" width="9" style="3" bestFit="1" customWidth="1"/>
    <col min="10468" max="10468" width="7.85546875" style="3" bestFit="1" customWidth="1"/>
    <col min="10469" max="10469" width="11.7109375" style="3" bestFit="1" customWidth="1"/>
    <col min="10470" max="10470" width="14.28515625" style="3" customWidth="1"/>
    <col min="10471" max="10471" width="11.7109375" style="3" bestFit="1" customWidth="1"/>
    <col min="10472" max="10472" width="14.140625" style="3" bestFit="1" customWidth="1"/>
    <col min="10473" max="10473" width="16.7109375" style="3" customWidth="1"/>
    <col min="10474" max="10474" width="16.5703125" style="3" customWidth="1"/>
    <col min="10475" max="10476" width="7.85546875" style="3" bestFit="1" customWidth="1"/>
    <col min="10477" max="10477" width="8" style="3" bestFit="1" customWidth="1"/>
    <col min="10478" max="10479" width="7.85546875" style="3" bestFit="1" customWidth="1"/>
    <col min="10480" max="10480" width="9.7109375" style="3" customWidth="1"/>
    <col min="10481" max="10481" width="12.85546875" style="3" customWidth="1"/>
    <col min="10482" max="10718" width="9.140625" style="3"/>
    <col min="10719" max="10719" width="9" style="3" bestFit="1" customWidth="1"/>
    <col min="10720" max="10720" width="9.85546875" style="3" bestFit="1" customWidth="1"/>
    <col min="10721" max="10721" width="9.140625" style="3" bestFit="1" customWidth="1"/>
    <col min="10722" max="10722" width="16" style="3" bestFit="1" customWidth="1"/>
    <col min="10723" max="10723" width="9" style="3" bestFit="1" customWidth="1"/>
    <col min="10724" max="10724" width="7.85546875" style="3" bestFit="1" customWidth="1"/>
    <col min="10725" max="10725" width="11.7109375" style="3" bestFit="1" customWidth="1"/>
    <col min="10726" max="10726" width="14.28515625" style="3" customWidth="1"/>
    <col min="10727" max="10727" width="11.7109375" style="3" bestFit="1" customWidth="1"/>
    <col min="10728" max="10728" width="14.140625" style="3" bestFit="1" customWidth="1"/>
    <col min="10729" max="10729" width="16.7109375" style="3" customWidth="1"/>
    <col min="10730" max="10730" width="16.5703125" style="3" customWidth="1"/>
    <col min="10731" max="10732" width="7.85546875" style="3" bestFit="1" customWidth="1"/>
    <col min="10733" max="10733" width="8" style="3" bestFit="1" customWidth="1"/>
    <col min="10734" max="10735" width="7.85546875" style="3" bestFit="1" customWidth="1"/>
    <col min="10736" max="10736" width="9.7109375" style="3" customWidth="1"/>
    <col min="10737" max="10737" width="12.85546875" style="3" customWidth="1"/>
    <col min="10738" max="10974" width="9.140625" style="3"/>
    <col min="10975" max="10975" width="9" style="3" bestFit="1" customWidth="1"/>
    <col min="10976" max="10976" width="9.85546875" style="3" bestFit="1" customWidth="1"/>
    <col min="10977" max="10977" width="9.140625" style="3" bestFit="1" customWidth="1"/>
    <col min="10978" max="10978" width="16" style="3" bestFit="1" customWidth="1"/>
    <col min="10979" max="10979" width="9" style="3" bestFit="1" customWidth="1"/>
    <col min="10980" max="10980" width="7.85546875" style="3" bestFit="1" customWidth="1"/>
    <col min="10981" max="10981" width="11.7109375" style="3" bestFit="1" customWidth="1"/>
    <col min="10982" max="10982" width="14.28515625" style="3" customWidth="1"/>
    <col min="10983" max="10983" width="11.7109375" style="3" bestFit="1" customWidth="1"/>
    <col min="10984" max="10984" width="14.140625" style="3" bestFit="1" customWidth="1"/>
    <col min="10985" max="10985" width="16.7109375" style="3" customWidth="1"/>
    <col min="10986" max="10986" width="16.5703125" style="3" customWidth="1"/>
    <col min="10987" max="10988" width="7.85546875" style="3" bestFit="1" customWidth="1"/>
    <col min="10989" max="10989" width="8" style="3" bestFit="1" customWidth="1"/>
    <col min="10990" max="10991" width="7.85546875" style="3" bestFit="1" customWidth="1"/>
    <col min="10992" max="10992" width="9.7109375" style="3" customWidth="1"/>
    <col min="10993" max="10993" width="12.85546875" style="3" customWidth="1"/>
    <col min="10994" max="11230" width="9.140625" style="3"/>
    <col min="11231" max="11231" width="9" style="3" bestFit="1" customWidth="1"/>
    <col min="11232" max="11232" width="9.85546875" style="3" bestFit="1" customWidth="1"/>
    <col min="11233" max="11233" width="9.140625" style="3" bestFit="1" customWidth="1"/>
    <col min="11234" max="11234" width="16" style="3" bestFit="1" customWidth="1"/>
    <col min="11235" max="11235" width="9" style="3" bestFit="1" customWidth="1"/>
    <col min="11236" max="11236" width="7.85546875" style="3" bestFit="1" customWidth="1"/>
    <col min="11237" max="11237" width="11.7109375" style="3" bestFit="1" customWidth="1"/>
    <col min="11238" max="11238" width="14.28515625" style="3" customWidth="1"/>
    <col min="11239" max="11239" width="11.7109375" style="3" bestFit="1" customWidth="1"/>
    <col min="11240" max="11240" width="14.140625" style="3" bestFit="1" customWidth="1"/>
    <col min="11241" max="11241" width="16.7109375" style="3" customWidth="1"/>
    <col min="11242" max="11242" width="16.5703125" style="3" customWidth="1"/>
    <col min="11243" max="11244" width="7.85546875" style="3" bestFit="1" customWidth="1"/>
    <col min="11245" max="11245" width="8" style="3" bestFit="1" customWidth="1"/>
    <col min="11246" max="11247" width="7.85546875" style="3" bestFit="1" customWidth="1"/>
    <col min="11248" max="11248" width="9.7109375" style="3" customWidth="1"/>
    <col min="11249" max="11249" width="12.85546875" style="3" customWidth="1"/>
    <col min="11250" max="11486" width="9.140625" style="3"/>
    <col min="11487" max="11487" width="9" style="3" bestFit="1" customWidth="1"/>
    <col min="11488" max="11488" width="9.85546875" style="3" bestFit="1" customWidth="1"/>
    <col min="11489" max="11489" width="9.140625" style="3" bestFit="1" customWidth="1"/>
    <col min="11490" max="11490" width="16" style="3" bestFit="1" customWidth="1"/>
    <col min="11491" max="11491" width="9" style="3" bestFit="1" customWidth="1"/>
    <col min="11492" max="11492" width="7.85546875" style="3" bestFit="1" customWidth="1"/>
    <col min="11493" max="11493" width="11.7109375" style="3" bestFit="1" customWidth="1"/>
    <col min="11494" max="11494" width="14.28515625" style="3" customWidth="1"/>
    <col min="11495" max="11495" width="11.7109375" style="3" bestFit="1" customWidth="1"/>
    <col min="11496" max="11496" width="14.140625" style="3" bestFit="1" customWidth="1"/>
    <col min="11497" max="11497" width="16.7109375" style="3" customWidth="1"/>
    <col min="11498" max="11498" width="16.5703125" style="3" customWidth="1"/>
    <col min="11499" max="11500" width="7.85546875" style="3" bestFit="1" customWidth="1"/>
    <col min="11501" max="11501" width="8" style="3" bestFit="1" customWidth="1"/>
    <col min="11502" max="11503" width="7.85546875" style="3" bestFit="1" customWidth="1"/>
    <col min="11504" max="11504" width="9.7109375" style="3" customWidth="1"/>
    <col min="11505" max="11505" width="12.85546875" style="3" customWidth="1"/>
    <col min="11506" max="11742" width="9.140625" style="3"/>
    <col min="11743" max="11743" width="9" style="3" bestFit="1" customWidth="1"/>
    <col min="11744" max="11744" width="9.85546875" style="3" bestFit="1" customWidth="1"/>
    <col min="11745" max="11745" width="9.140625" style="3" bestFit="1" customWidth="1"/>
    <col min="11746" max="11746" width="16" style="3" bestFit="1" customWidth="1"/>
    <col min="11747" max="11747" width="9" style="3" bestFit="1" customWidth="1"/>
    <col min="11748" max="11748" width="7.85546875" style="3" bestFit="1" customWidth="1"/>
    <col min="11749" max="11749" width="11.7109375" style="3" bestFit="1" customWidth="1"/>
    <col min="11750" max="11750" width="14.28515625" style="3" customWidth="1"/>
    <col min="11751" max="11751" width="11.7109375" style="3" bestFit="1" customWidth="1"/>
    <col min="11752" max="11752" width="14.140625" style="3" bestFit="1" customWidth="1"/>
    <col min="11753" max="11753" width="16.7109375" style="3" customWidth="1"/>
    <col min="11754" max="11754" width="16.5703125" style="3" customWidth="1"/>
    <col min="11755" max="11756" width="7.85546875" style="3" bestFit="1" customWidth="1"/>
    <col min="11757" max="11757" width="8" style="3" bestFit="1" customWidth="1"/>
    <col min="11758" max="11759" width="7.85546875" style="3" bestFit="1" customWidth="1"/>
    <col min="11760" max="11760" width="9.7109375" style="3" customWidth="1"/>
    <col min="11761" max="11761" width="12.85546875" style="3" customWidth="1"/>
    <col min="11762" max="11998" width="9.140625" style="3"/>
    <col min="11999" max="11999" width="9" style="3" bestFit="1" customWidth="1"/>
    <col min="12000" max="12000" width="9.85546875" style="3" bestFit="1" customWidth="1"/>
    <col min="12001" max="12001" width="9.140625" style="3" bestFit="1" customWidth="1"/>
    <col min="12002" max="12002" width="16" style="3" bestFit="1" customWidth="1"/>
    <col min="12003" max="12003" width="9" style="3" bestFit="1" customWidth="1"/>
    <col min="12004" max="12004" width="7.85546875" style="3" bestFit="1" customWidth="1"/>
    <col min="12005" max="12005" width="11.7109375" style="3" bestFit="1" customWidth="1"/>
    <col min="12006" max="12006" width="14.28515625" style="3" customWidth="1"/>
    <col min="12007" max="12007" width="11.7109375" style="3" bestFit="1" customWidth="1"/>
    <col min="12008" max="12008" width="14.140625" style="3" bestFit="1" customWidth="1"/>
    <col min="12009" max="12009" width="16.7109375" style="3" customWidth="1"/>
    <col min="12010" max="12010" width="16.5703125" style="3" customWidth="1"/>
    <col min="12011" max="12012" width="7.85546875" style="3" bestFit="1" customWidth="1"/>
    <col min="12013" max="12013" width="8" style="3" bestFit="1" customWidth="1"/>
    <col min="12014" max="12015" width="7.85546875" style="3" bestFit="1" customWidth="1"/>
    <col min="12016" max="12016" width="9.7109375" style="3" customWidth="1"/>
    <col min="12017" max="12017" width="12.85546875" style="3" customWidth="1"/>
    <col min="12018" max="12254" width="9.140625" style="3"/>
    <col min="12255" max="12255" width="9" style="3" bestFit="1" customWidth="1"/>
    <col min="12256" max="12256" width="9.85546875" style="3" bestFit="1" customWidth="1"/>
    <col min="12257" max="12257" width="9.140625" style="3" bestFit="1" customWidth="1"/>
    <col min="12258" max="12258" width="16" style="3" bestFit="1" customWidth="1"/>
    <col min="12259" max="12259" width="9" style="3" bestFit="1" customWidth="1"/>
    <col min="12260" max="12260" width="7.85546875" style="3" bestFit="1" customWidth="1"/>
    <col min="12261" max="12261" width="11.7109375" style="3" bestFit="1" customWidth="1"/>
    <col min="12262" max="12262" width="14.28515625" style="3" customWidth="1"/>
    <col min="12263" max="12263" width="11.7109375" style="3" bestFit="1" customWidth="1"/>
    <col min="12264" max="12264" width="14.140625" style="3" bestFit="1" customWidth="1"/>
    <col min="12265" max="12265" width="16.7109375" style="3" customWidth="1"/>
    <col min="12266" max="12266" width="16.5703125" style="3" customWidth="1"/>
    <col min="12267" max="12268" width="7.85546875" style="3" bestFit="1" customWidth="1"/>
    <col min="12269" max="12269" width="8" style="3" bestFit="1" customWidth="1"/>
    <col min="12270" max="12271" width="7.85546875" style="3" bestFit="1" customWidth="1"/>
    <col min="12272" max="12272" width="9.7109375" style="3" customWidth="1"/>
    <col min="12273" max="12273" width="12.85546875" style="3" customWidth="1"/>
    <col min="12274" max="12510" width="9.140625" style="3"/>
    <col min="12511" max="12511" width="9" style="3" bestFit="1" customWidth="1"/>
    <col min="12512" max="12512" width="9.85546875" style="3" bestFit="1" customWidth="1"/>
    <col min="12513" max="12513" width="9.140625" style="3" bestFit="1" customWidth="1"/>
    <col min="12514" max="12514" width="16" style="3" bestFit="1" customWidth="1"/>
    <col min="12515" max="12515" width="9" style="3" bestFit="1" customWidth="1"/>
    <col min="12516" max="12516" width="7.85546875" style="3" bestFit="1" customWidth="1"/>
    <col min="12517" max="12517" width="11.7109375" style="3" bestFit="1" customWidth="1"/>
    <col min="12518" max="12518" width="14.28515625" style="3" customWidth="1"/>
    <col min="12519" max="12519" width="11.7109375" style="3" bestFit="1" customWidth="1"/>
    <col min="12520" max="12520" width="14.140625" style="3" bestFit="1" customWidth="1"/>
    <col min="12521" max="12521" width="16.7109375" style="3" customWidth="1"/>
    <col min="12522" max="12522" width="16.5703125" style="3" customWidth="1"/>
    <col min="12523" max="12524" width="7.85546875" style="3" bestFit="1" customWidth="1"/>
    <col min="12525" max="12525" width="8" style="3" bestFit="1" customWidth="1"/>
    <col min="12526" max="12527" width="7.85546875" style="3" bestFit="1" customWidth="1"/>
    <col min="12528" max="12528" width="9.7109375" style="3" customWidth="1"/>
    <col min="12529" max="12529" width="12.85546875" style="3" customWidth="1"/>
    <col min="12530" max="12766" width="9.140625" style="3"/>
    <col min="12767" max="12767" width="9" style="3" bestFit="1" customWidth="1"/>
    <col min="12768" max="12768" width="9.85546875" style="3" bestFit="1" customWidth="1"/>
    <col min="12769" max="12769" width="9.140625" style="3" bestFit="1" customWidth="1"/>
    <col min="12770" max="12770" width="16" style="3" bestFit="1" customWidth="1"/>
    <col min="12771" max="12771" width="9" style="3" bestFit="1" customWidth="1"/>
    <col min="12772" max="12772" width="7.85546875" style="3" bestFit="1" customWidth="1"/>
    <col min="12773" max="12773" width="11.7109375" style="3" bestFit="1" customWidth="1"/>
    <col min="12774" max="12774" width="14.28515625" style="3" customWidth="1"/>
    <col min="12775" max="12775" width="11.7109375" style="3" bestFit="1" customWidth="1"/>
    <col min="12776" max="12776" width="14.140625" style="3" bestFit="1" customWidth="1"/>
    <col min="12777" max="12777" width="16.7109375" style="3" customWidth="1"/>
    <col min="12778" max="12778" width="16.5703125" style="3" customWidth="1"/>
    <col min="12779" max="12780" width="7.85546875" style="3" bestFit="1" customWidth="1"/>
    <col min="12781" max="12781" width="8" style="3" bestFit="1" customWidth="1"/>
    <col min="12782" max="12783" width="7.85546875" style="3" bestFit="1" customWidth="1"/>
    <col min="12784" max="12784" width="9.7109375" style="3" customWidth="1"/>
    <col min="12785" max="12785" width="12.85546875" style="3" customWidth="1"/>
    <col min="12786" max="13022" width="9.140625" style="3"/>
    <col min="13023" max="13023" width="9" style="3" bestFit="1" customWidth="1"/>
    <col min="13024" max="13024" width="9.85546875" style="3" bestFit="1" customWidth="1"/>
    <col min="13025" max="13025" width="9.140625" style="3" bestFit="1" customWidth="1"/>
    <col min="13026" max="13026" width="16" style="3" bestFit="1" customWidth="1"/>
    <col min="13027" max="13027" width="9" style="3" bestFit="1" customWidth="1"/>
    <col min="13028" max="13028" width="7.85546875" style="3" bestFit="1" customWidth="1"/>
    <col min="13029" max="13029" width="11.7109375" style="3" bestFit="1" customWidth="1"/>
    <col min="13030" max="13030" width="14.28515625" style="3" customWidth="1"/>
    <col min="13031" max="13031" width="11.7109375" style="3" bestFit="1" customWidth="1"/>
    <col min="13032" max="13032" width="14.140625" style="3" bestFit="1" customWidth="1"/>
    <col min="13033" max="13033" width="16.7109375" style="3" customWidth="1"/>
    <col min="13034" max="13034" width="16.5703125" style="3" customWidth="1"/>
    <col min="13035" max="13036" width="7.85546875" style="3" bestFit="1" customWidth="1"/>
    <col min="13037" max="13037" width="8" style="3" bestFit="1" customWidth="1"/>
    <col min="13038" max="13039" width="7.85546875" style="3" bestFit="1" customWidth="1"/>
    <col min="13040" max="13040" width="9.7109375" style="3" customWidth="1"/>
    <col min="13041" max="13041" width="12.85546875" style="3" customWidth="1"/>
    <col min="13042" max="13278" width="9.140625" style="3"/>
    <col min="13279" max="13279" width="9" style="3" bestFit="1" customWidth="1"/>
    <col min="13280" max="13280" width="9.85546875" style="3" bestFit="1" customWidth="1"/>
    <col min="13281" max="13281" width="9.140625" style="3" bestFit="1" customWidth="1"/>
    <col min="13282" max="13282" width="16" style="3" bestFit="1" customWidth="1"/>
    <col min="13283" max="13283" width="9" style="3" bestFit="1" customWidth="1"/>
    <col min="13284" max="13284" width="7.85546875" style="3" bestFit="1" customWidth="1"/>
    <col min="13285" max="13285" width="11.7109375" style="3" bestFit="1" customWidth="1"/>
    <col min="13286" max="13286" width="14.28515625" style="3" customWidth="1"/>
    <col min="13287" max="13287" width="11.7109375" style="3" bestFit="1" customWidth="1"/>
    <col min="13288" max="13288" width="14.140625" style="3" bestFit="1" customWidth="1"/>
    <col min="13289" max="13289" width="16.7109375" style="3" customWidth="1"/>
    <col min="13290" max="13290" width="16.5703125" style="3" customWidth="1"/>
    <col min="13291" max="13292" width="7.85546875" style="3" bestFit="1" customWidth="1"/>
    <col min="13293" max="13293" width="8" style="3" bestFit="1" customWidth="1"/>
    <col min="13294" max="13295" width="7.85546875" style="3" bestFit="1" customWidth="1"/>
    <col min="13296" max="13296" width="9.7109375" style="3" customWidth="1"/>
    <col min="13297" max="13297" width="12.85546875" style="3" customWidth="1"/>
    <col min="13298" max="13534" width="9.140625" style="3"/>
    <col min="13535" max="13535" width="9" style="3" bestFit="1" customWidth="1"/>
    <col min="13536" max="13536" width="9.85546875" style="3" bestFit="1" customWidth="1"/>
    <col min="13537" max="13537" width="9.140625" style="3" bestFit="1" customWidth="1"/>
    <col min="13538" max="13538" width="16" style="3" bestFit="1" customWidth="1"/>
    <col min="13539" max="13539" width="9" style="3" bestFit="1" customWidth="1"/>
    <col min="13540" max="13540" width="7.85546875" style="3" bestFit="1" customWidth="1"/>
    <col min="13541" max="13541" width="11.7109375" style="3" bestFit="1" customWidth="1"/>
    <col min="13542" max="13542" width="14.28515625" style="3" customWidth="1"/>
    <col min="13543" max="13543" width="11.7109375" style="3" bestFit="1" customWidth="1"/>
    <col min="13544" max="13544" width="14.140625" style="3" bestFit="1" customWidth="1"/>
    <col min="13545" max="13545" width="16.7109375" style="3" customWidth="1"/>
    <col min="13546" max="13546" width="16.5703125" style="3" customWidth="1"/>
    <col min="13547" max="13548" width="7.85546875" style="3" bestFit="1" customWidth="1"/>
    <col min="13549" max="13549" width="8" style="3" bestFit="1" customWidth="1"/>
    <col min="13550" max="13551" width="7.85546875" style="3" bestFit="1" customWidth="1"/>
    <col min="13552" max="13552" width="9.7109375" style="3" customWidth="1"/>
    <col min="13553" max="13553" width="12.85546875" style="3" customWidth="1"/>
    <col min="13554" max="13790" width="9.140625" style="3"/>
    <col min="13791" max="13791" width="9" style="3" bestFit="1" customWidth="1"/>
    <col min="13792" max="13792" width="9.85546875" style="3" bestFit="1" customWidth="1"/>
    <col min="13793" max="13793" width="9.140625" style="3" bestFit="1" customWidth="1"/>
    <col min="13794" max="13794" width="16" style="3" bestFit="1" customWidth="1"/>
    <col min="13795" max="13795" width="9" style="3" bestFit="1" customWidth="1"/>
    <col min="13796" max="13796" width="7.85546875" style="3" bestFit="1" customWidth="1"/>
    <col min="13797" max="13797" width="11.7109375" style="3" bestFit="1" customWidth="1"/>
    <col min="13798" max="13798" width="14.28515625" style="3" customWidth="1"/>
    <col min="13799" max="13799" width="11.7109375" style="3" bestFit="1" customWidth="1"/>
    <col min="13800" max="13800" width="14.140625" style="3" bestFit="1" customWidth="1"/>
    <col min="13801" max="13801" width="16.7109375" style="3" customWidth="1"/>
    <col min="13802" max="13802" width="16.5703125" style="3" customWidth="1"/>
    <col min="13803" max="13804" width="7.85546875" style="3" bestFit="1" customWidth="1"/>
    <col min="13805" max="13805" width="8" style="3" bestFit="1" customWidth="1"/>
    <col min="13806" max="13807" width="7.85546875" style="3" bestFit="1" customWidth="1"/>
    <col min="13808" max="13808" width="9.7109375" style="3" customWidth="1"/>
    <col min="13809" max="13809" width="12.85546875" style="3" customWidth="1"/>
    <col min="13810" max="14046" width="9.140625" style="3"/>
    <col min="14047" max="14047" width="9" style="3" bestFit="1" customWidth="1"/>
    <col min="14048" max="14048" width="9.85546875" style="3" bestFit="1" customWidth="1"/>
    <col min="14049" max="14049" width="9.140625" style="3" bestFit="1" customWidth="1"/>
    <col min="14050" max="14050" width="16" style="3" bestFit="1" customWidth="1"/>
    <col min="14051" max="14051" width="9" style="3" bestFit="1" customWidth="1"/>
    <col min="14052" max="14052" width="7.85546875" style="3" bestFit="1" customWidth="1"/>
    <col min="14053" max="14053" width="11.7109375" style="3" bestFit="1" customWidth="1"/>
    <col min="14054" max="14054" width="14.28515625" style="3" customWidth="1"/>
    <col min="14055" max="14055" width="11.7109375" style="3" bestFit="1" customWidth="1"/>
    <col min="14056" max="14056" width="14.140625" style="3" bestFit="1" customWidth="1"/>
    <col min="14057" max="14057" width="16.7109375" style="3" customWidth="1"/>
    <col min="14058" max="14058" width="16.5703125" style="3" customWidth="1"/>
    <col min="14059" max="14060" width="7.85546875" style="3" bestFit="1" customWidth="1"/>
    <col min="14061" max="14061" width="8" style="3" bestFit="1" customWidth="1"/>
    <col min="14062" max="14063" width="7.85546875" style="3" bestFit="1" customWidth="1"/>
    <col min="14064" max="14064" width="9.7109375" style="3" customWidth="1"/>
    <col min="14065" max="14065" width="12.85546875" style="3" customWidth="1"/>
    <col min="14066" max="14302" width="9.140625" style="3"/>
    <col min="14303" max="14303" width="9" style="3" bestFit="1" customWidth="1"/>
    <col min="14304" max="14304" width="9.85546875" style="3" bestFit="1" customWidth="1"/>
    <col min="14305" max="14305" width="9.140625" style="3" bestFit="1" customWidth="1"/>
    <col min="14306" max="14306" width="16" style="3" bestFit="1" customWidth="1"/>
    <col min="14307" max="14307" width="9" style="3" bestFit="1" customWidth="1"/>
    <col min="14308" max="14308" width="7.85546875" style="3" bestFit="1" customWidth="1"/>
    <col min="14309" max="14309" width="11.7109375" style="3" bestFit="1" customWidth="1"/>
    <col min="14310" max="14310" width="14.28515625" style="3" customWidth="1"/>
    <col min="14311" max="14311" width="11.7109375" style="3" bestFit="1" customWidth="1"/>
    <col min="14312" max="14312" width="14.140625" style="3" bestFit="1" customWidth="1"/>
    <col min="14313" max="14313" width="16.7109375" style="3" customWidth="1"/>
    <col min="14314" max="14314" width="16.5703125" style="3" customWidth="1"/>
    <col min="14315" max="14316" width="7.85546875" style="3" bestFit="1" customWidth="1"/>
    <col min="14317" max="14317" width="8" style="3" bestFit="1" customWidth="1"/>
    <col min="14318" max="14319" width="7.85546875" style="3" bestFit="1" customWidth="1"/>
    <col min="14320" max="14320" width="9.7109375" style="3" customWidth="1"/>
    <col min="14321" max="14321" width="12.85546875" style="3" customWidth="1"/>
    <col min="14322" max="14558" width="9.140625" style="3"/>
    <col min="14559" max="14559" width="9" style="3" bestFit="1" customWidth="1"/>
    <col min="14560" max="14560" width="9.85546875" style="3" bestFit="1" customWidth="1"/>
    <col min="14561" max="14561" width="9.140625" style="3" bestFit="1" customWidth="1"/>
    <col min="14562" max="14562" width="16" style="3" bestFit="1" customWidth="1"/>
    <col min="14563" max="14563" width="9" style="3" bestFit="1" customWidth="1"/>
    <col min="14564" max="14564" width="7.85546875" style="3" bestFit="1" customWidth="1"/>
    <col min="14565" max="14565" width="11.7109375" style="3" bestFit="1" customWidth="1"/>
    <col min="14566" max="14566" width="14.28515625" style="3" customWidth="1"/>
    <col min="14567" max="14567" width="11.7109375" style="3" bestFit="1" customWidth="1"/>
    <col min="14568" max="14568" width="14.140625" style="3" bestFit="1" customWidth="1"/>
    <col min="14569" max="14569" width="16.7109375" style="3" customWidth="1"/>
    <col min="14570" max="14570" width="16.5703125" style="3" customWidth="1"/>
    <col min="14571" max="14572" width="7.85546875" style="3" bestFit="1" customWidth="1"/>
    <col min="14573" max="14573" width="8" style="3" bestFit="1" customWidth="1"/>
    <col min="14574" max="14575" width="7.85546875" style="3" bestFit="1" customWidth="1"/>
    <col min="14576" max="14576" width="9.7109375" style="3" customWidth="1"/>
    <col min="14577" max="14577" width="12.85546875" style="3" customWidth="1"/>
    <col min="14578" max="14814" width="9.140625" style="3"/>
    <col min="14815" max="14815" width="9" style="3" bestFit="1" customWidth="1"/>
    <col min="14816" max="14816" width="9.85546875" style="3" bestFit="1" customWidth="1"/>
    <col min="14817" max="14817" width="9.140625" style="3" bestFit="1" customWidth="1"/>
    <col min="14818" max="14818" width="16" style="3" bestFit="1" customWidth="1"/>
    <col min="14819" max="14819" width="9" style="3" bestFit="1" customWidth="1"/>
    <col min="14820" max="14820" width="7.85546875" style="3" bestFit="1" customWidth="1"/>
    <col min="14821" max="14821" width="11.7109375" style="3" bestFit="1" customWidth="1"/>
    <col min="14822" max="14822" width="14.28515625" style="3" customWidth="1"/>
    <col min="14823" max="14823" width="11.7109375" style="3" bestFit="1" customWidth="1"/>
    <col min="14824" max="14824" width="14.140625" style="3" bestFit="1" customWidth="1"/>
    <col min="14825" max="14825" width="16.7109375" style="3" customWidth="1"/>
    <col min="14826" max="14826" width="16.5703125" style="3" customWidth="1"/>
    <col min="14827" max="14828" width="7.85546875" style="3" bestFit="1" customWidth="1"/>
    <col min="14829" max="14829" width="8" style="3" bestFit="1" customWidth="1"/>
    <col min="14830" max="14831" width="7.85546875" style="3" bestFit="1" customWidth="1"/>
    <col min="14832" max="14832" width="9.7109375" style="3" customWidth="1"/>
    <col min="14833" max="14833" width="12.85546875" style="3" customWidth="1"/>
    <col min="14834" max="15070" width="9.140625" style="3"/>
    <col min="15071" max="15071" width="9" style="3" bestFit="1" customWidth="1"/>
    <col min="15072" max="15072" width="9.85546875" style="3" bestFit="1" customWidth="1"/>
    <col min="15073" max="15073" width="9.140625" style="3" bestFit="1" customWidth="1"/>
    <col min="15074" max="15074" width="16" style="3" bestFit="1" customWidth="1"/>
    <col min="15075" max="15075" width="9" style="3" bestFit="1" customWidth="1"/>
    <col min="15076" max="15076" width="7.85546875" style="3" bestFit="1" customWidth="1"/>
    <col min="15077" max="15077" width="11.7109375" style="3" bestFit="1" customWidth="1"/>
    <col min="15078" max="15078" width="14.28515625" style="3" customWidth="1"/>
    <col min="15079" max="15079" width="11.7109375" style="3" bestFit="1" customWidth="1"/>
    <col min="15080" max="15080" width="14.140625" style="3" bestFit="1" customWidth="1"/>
    <col min="15081" max="15081" width="16.7109375" style="3" customWidth="1"/>
    <col min="15082" max="15082" width="16.5703125" style="3" customWidth="1"/>
    <col min="15083" max="15084" width="7.85546875" style="3" bestFit="1" customWidth="1"/>
    <col min="15085" max="15085" width="8" style="3" bestFit="1" customWidth="1"/>
    <col min="15086" max="15087" width="7.85546875" style="3" bestFit="1" customWidth="1"/>
    <col min="15088" max="15088" width="9.7109375" style="3" customWidth="1"/>
    <col min="15089" max="15089" width="12.85546875" style="3" customWidth="1"/>
    <col min="15090" max="15326" width="9.140625" style="3"/>
    <col min="15327" max="15327" width="9" style="3" bestFit="1" customWidth="1"/>
    <col min="15328" max="15328" width="9.85546875" style="3" bestFit="1" customWidth="1"/>
    <col min="15329" max="15329" width="9.140625" style="3" bestFit="1" customWidth="1"/>
    <col min="15330" max="15330" width="16" style="3" bestFit="1" customWidth="1"/>
    <col min="15331" max="15331" width="9" style="3" bestFit="1" customWidth="1"/>
    <col min="15332" max="15332" width="7.85546875" style="3" bestFit="1" customWidth="1"/>
    <col min="15333" max="15333" width="11.7109375" style="3" bestFit="1" customWidth="1"/>
    <col min="15334" max="15334" width="14.28515625" style="3" customWidth="1"/>
    <col min="15335" max="15335" width="11.7109375" style="3" bestFit="1" customWidth="1"/>
    <col min="15336" max="15336" width="14.140625" style="3" bestFit="1" customWidth="1"/>
    <col min="15337" max="15337" width="16.7109375" style="3" customWidth="1"/>
    <col min="15338" max="15338" width="16.5703125" style="3" customWidth="1"/>
    <col min="15339" max="15340" width="7.85546875" style="3" bestFit="1" customWidth="1"/>
    <col min="15341" max="15341" width="8" style="3" bestFit="1" customWidth="1"/>
    <col min="15342" max="15343" width="7.85546875" style="3" bestFit="1" customWidth="1"/>
    <col min="15344" max="15344" width="9.7109375" style="3" customWidth="1"/>
    <col min="15345" max="15345" width="12.85546875" style="3" customWidth="1"/>
    <col min="15346" max="15582" width="9.140625" style="3"/>
    <col min="15583" max="15583" width="9" style="3" bestFit="1" customWidth="1"/>
    <col min="15584" max="15584" width="9.85546875" style="3" bestFit="1" customWidth="1"/>
    <col min="15585" max="15585" width="9.140625" style="3" bestFit="1" customWidth="1"/>
    <col min="15586" max="15586" width="16" style="3" bestFit="1" customWidth="1"/>
    <col min="15587" max="15587" width="9" style="3" bestFit="1" customWidth="1"/>
    <col min="15588" max="15588" width="7.85546875" style="3" bestFit="1" customWidth="1"/>
    <col min="15589" max="15589" width="11.7109375" style="3" bestFit="1" customWidth="1"/>
    <col min="15590" max="15590" width="14.28515625" style="3" customWidth="1"/>
    <col min="15591" max="15591" width="11.7109375" style="3" bestFit="1" customWidth="1"/>
    <col min="15592" max="15592" width="14.140625" style="3" bestFit="1" customWidth="1"/>
    <col min="15593" max="15593" width="16.7109375" style="3" customWidth="1"/>
    <col min="15594" max="15594" width="16.5703125" style="3" customWidth="1"/>
    <col min="15595" max="15596" width="7.85546875" style="3" bestFit="1" customWidth="1"/>
    <col min="15597" max="15597" width="8" style="3" bestFit="1" customWidth="1"/>
    <col min="15598" max="15599" width="7.85546875" style="3" bestFit="1" customWidth="1"/>
    <col min="15600" max="15600" width="9.7109375" style="3" customWidth="1"/>
    <col min="15601" max="15601" width="12.85546875" style="3" customWidth="1"/>
    <col min="15602" max="15838" width="9.140625" style="3"/>
    <col min="15839" max="15839" width="9" style="3" bestFit="1" customWidth="1"/>
    <col min="15840" max="15840" width="9.85546875" style="3" bestFit="1" customWidth="1"/>
    <col min="15841" max="15841" width="9.140625" style="3" bestFit="1" customWidth="1"/>
    <col min="15842" max="15842" width="16" style="3" bestFit="1" customWidth="1"/>
    <col min="15843" max="15843" width="9" style="3" bestFit="1" customWidth="1"/>
    <col min="15844" max="15844" width="7.85546875" style="3" bestFit="1" customWidth="1"/>
    <col min="15845" max="15845" width="11.7109375" style="3" bestFit="1" customWidth="1"/>
    <col min="15846" max="15846" width="14.28515625" style="3" customWidth="1"/>
    <col min="15847" max="15847" width="11.7109375" style="3" bestFit="1" customWidth="1"/>
    <col min="15848" max="15848" width="14.140625" style="3" bestFit="1" customWidth="1"/>
    <col min="15849" max="15849" width="16.7109375" style="3" customWidth="1"/>
    <col min="15850" max="15850" width="16.5703125" style="3" customWidth="1"/>
    <col min="15851" max="15852" width="7.85546875" style="3" bestFit="1" customWidth="1"/>
    <col min="15853" max="15853" width="8" style="3" bestFit="1" customWidth="1"/>
    <col min="15854" max="15855" width="7.85546875" style="3" bestFit="1" customWidth="1"/>
    <col min="15856" max="15856" width="9.7109375" style="3" customWidth="1"/>
    <col min="15857" max="15857" width="12.85546875" style="3" customWidth="1"/>
    <col min="15858" max="16094" width="9.140625" style="3"/>
    <col min="16095" max="16095" width="9" style="3" bestFit="1" customWidth="1"/>
    <col min="16096" max="16096" width="9.85546875" style="3" bestFit="1" customWidth="1"/>
    <col min="16097" max="16097" width="9.140625" style="3" bestFit="1" customWidth="1"/>
    <col min="16098" max="16098" width="16" style="3" bestFit="1" customWidth="1"/>
    <col min="16099" max="16099" width="9" style="3" bestFit="1" customWidth="1"/>
    <col min="16100" max="16100" width="7.85546875" style="3" bestFit="1" customWidth="1"/>
    <col min="16101" max="16101" width="11.7109375" style="3" bestFit="1" customWidth="1"/>
    <col min="16102" max="16102" width="14.28515625" style="3" customWidth="1"/>
    <col min="16103" max="16103" width="11.7109375" style="3" bestFit="1" customWidth="1"/>
    <col min="16104" max="16104" width="14.140625" style="3" bestFit="1" customWidth="1"/>
    <col min="16105" max="16105" width="16.7109375" style="3" customWidth="1"/>
    <col min="16106" max="16106" width="16.5703125" style="3" customWidth="1"/>
    <col min="16107" max="16108" width="7.85546875" style="3" bestFit="1" customWidth="1"/>
    <col min="16109" max="16109" width="8" style="3" bestFit="1" customWidth="1"/>
    <col min="16110" max="16111" width="7.85546875" style="3" bestFit="1" customWidth="1"/>
    <col min="16112" max="16112" width="9.7109375" style="3" customWidth="1"/>
    <col min="16113" max="16113" width="12.85546875" style="3" customWidth="1"/>
    <col min="16114" max="16384" width="9.140625" style="3"/>
  </cols>
  <sheetData>
    <row r="1" spans="1:16" s="59" customFormat="1" ht="15.75" customHeight="1">
      <c r="A1" s="376" t="s">
        <v>1</v>
      </c>
      <c r="B1" s="382" t="s">
        <v>0</v>
      </c>
      <c r="C1" s="385" t="s">
        <v>102</v>
      </c>
      <c r="D1" s="378" t="s">
        <v>3</v>
      </c>
      <c r="E1" s="379"/>
      <c r="F1" s="380" t="s">
        <v>98</v>
      </c>
      <c r="G1" s="381"/>
      <c r="H1" s="381"/>
      <c r="I1" s="381"/>
      <c r="J1" s="369" t="s">
        <v>29</v>
      </c>
      <c r="K1" s="370"/>
      <c r="L1" s="370"/>
      <c r="M1" s="370"/>
      <c r="N1" s="370"/>
      <c r="O1" s="370"/>
      <c r="P1" s="371"/>
    </row>
    <row r="2" spans="1:16" s="9" customFormat="1" ht="23.25" customHeight="1" thickBot="1">
      <c r="A2" s="377"/>
      <c r="B2" s="383"/>
      <c r="C2" s="386"/>
      <c r="D2" s="58"/>
      <c r="E2" s="76" t="s">
        <v>9</v>
      </c>
      <c r="F2" s="159">
        <v>5</v>
      </c>
      <c r="G2" s="159">
        <v>6</v>
      </c>
      <c r="H2" s="225" t="s">
        <v>171</v>
      </c>
      <c r="I2" s="162" t="s">
        <v>9</v>
      </c>
      <c r="J2" s="372"/>
      <c r="K2" s="373"/>
      <c r="L2" s="373"/>
      <c r="M2" s="373"/>
      <c r="N2" s="373"/>
      <c r="O2" s="373"/>
      <c r="P2" s="374"/>
    </row>
    <row r="3" spans="1:16" s="149" customFormat="1" ht="15">
      <c r="A3" s="146">
        <f>'1-συμβολαια'!A3</f>
        <v>0</v>
      </c>
      <c r="B3" s="152">
        <f>'1-συμβολαια'!C3</f>
        <v>0</v>
      </c>
      <c r="C3" s="158">
        <f>'1-συμβολαια'!D3</f>
        <v>0</v>
      </c>
      <c r="D3" s="153"/>
      <c r="E3" s="153"/>
      <c r="F3" s="154">
        <f t="shared" ref="F3:F12" si="0">(D3-1)*5</f>
        <v>-5</v>
      </c>
      <c r="G3" s="154">
        <f t="shared" ref="G3:G66" si="1">(D3-1)*6</f>
        <v>-6</v>
      </c>
      <c r="H3" s="154">
        <f t="shared" ref="H3:H66" si="2">F3+G3</f>
        <v>-11</v>
      </c>
      <c r="I3" s="147"/>
      <c r="J3" s="223" t="s">
        <v>302</v>
      </c>
      <c r="K3" s="223" t="s">
        <v>183</v>
      </c>
      <c r="L3" s="223" t="s">
        <v>303</v>
      </c>
      <c r="M3" s="155"/>
      <c r="N3" s="155"/>
      <c r="O3" s="155"/>
      <c r="P3" s="155"/>
    </row>
    <row r="4" spans="1:16" s="149" customFormat="1" ht="15">
      <c r="A4" s="146">
        <f>'1-συμβολαια'!A4</f>
        <v>0</v>
      </c>
      <c r="B4" s="152">
        <f>'1-συμβολαια'!C4</f>
        <v>0</v>
      </c>
      <c r="C4" s="158">
        <f>'1-συμβολαια'!D4</f>
        <v>0</v>
      </c>
      <c r="D4" s="153"/>
      <c r="E4" s="153"/>
      <c r="F4" s="154">
        <f t="shared" si="0"/>
        <v>-5</v>
      </c>
      <c r="G4" s="154">
        <f t="shared" si="1"/>
        <v>-6</v>
      </c>
      <c r="H4" s="154">
        <f t="shared" si="2"/>
        <v>-11</v>
      </c>
      <c r="I4" s="147"/>
      <c r="J4" s="223" t="s">
        <v>302</v>
      </c>
      <c r="K4" s="223" t="s">
        <v>183</v>
      </c>
      <c r="L4" s="223" t="s">
        <v>303</v>
      </c>
      <c r="M4" s="155"/>
      <c r="N4" s="155"/>
      <c r="O4" s="155"/>
      <c r="P4" s="155"/>
    </row>
    <row r="5" spans="1:16" s="149" customFormat="1" ht="15">
      <c r="A5" s="146">
        <f>'1-συμβολαια'!A5</f>
        <v>0</v>
      </c>
      <c r="B5" s="152">
        <f>'1-συμβολαια'!C5</f>
        <v>0</v>
      </c>
      <c r="C5" s="158">
        <f>'1-συμβολαια'!D5</f>
        <v>0</v>
      </c>
      <c r="D5" s="153"/>
      <c r="E5" s="153"/>
      <c r="F5" s="154">
        <f t="shared" si="0"/>
        <v>-5</v>
      </c>
      <c r="G5" s="154">
        <f t="shared" si="1"/>
        <v>-6</v>
      </c>
      <c r="H5" s="154">
        <f t="shared" si="2"/>
        <v>-11</v>
      </c>
      <c r="I5" s="147"/>
      <c r="J5" s="223" t="s">
        <v>302</v>
      </c>
      <c r="K5" s="223" t="s">
        <v>183</v>
      </c>
      <c r="L5" s="223" t="s">
        <v>303</v>
      </c>
      <c r="M5" s="155"/>
      <c r="N5" s="155"/>
      <c r="O5" s="155"/>
      <c r="P5" s="155"/>
    </row>
    <row r="6" spans="1:16" s="149" customFormat="1" ht="15">
      <c r="A6" s="146">
        <f>'1-συμβολαια'!A6</f>
        <v>0</v>
      </c>
      <c r="B6" s="152">
        <f>'1-συμβολαια'!C6</f>
        <v>0</v>
      </c>
      <c r="C6" s="158">
        <f>'1-συμβολαια'!D6</f>
        <v>0</v>
      </c>
      <c r="D6" s="153"/>
      <c r="E6" s="153"/>
      <c r="F6" s="154">
        <f t="shared" si="0"/>
        <v>-5</v>
      </c>
      <c r="G6" s="154">
        <f t="shared" si="1"/>
        <v>-6</v>
      </c>
      <c r="H6" s="154">
        <f t="shared" si="2"/>
        <v>-11</v>
      </c>
      <c r="I6" s="147"/>
      <c r="J6" s="223" t="s">
        <v>302</v>
      </c>
      <c r="K6" s="223" t="s">
        <v>183</v>
      </c>
      <c r="L6" s="223" t="s">
        <v>303</v>
      </c>
      <c r="M6" s="155"/>
      <c r="N6" s="155"/>
      <c r="O6" s="155"/>
      <c r="P6" s="155"/>
    </row>
    <row r="7" spans="1:16" s="149" customFormat="1" ht="15">
      <c r="A7" s="146">
        <f>'1-συμβολαια'!A7</f>
        <v>0</v>
      </c>
      <c r="B7" s="152">
        <f>'1-συμβολαια'!C7</f>
        <v>0</v>
      </c>
      <c r="C7" s="158">
        <f>'1-συμβολαια'!D7</f>
        <v>0</v>
      </c>
      <c r="D7" s="153"/>
      <c r="E7" s="153"/>
      <c r="F7" s="154">
        <f t="shared" si="0"/>
        <v>-5</v>
      </c>
      <c r="G7" s="154">
        <f t="shared" si="1"/>
        <v>-6</v>
      </c>
      <c r="H7" s="154">
        <f t="shared" si="2"/>
        <v>-11</v>
      </c>
      <c r="I7" s="147"/>
      <c r="J7" s="223" t="s">
        <v>302</v>
      </c>
      <c r="K7" s="223" t="s">
        <v>183</v>
      </c>
      <c r="L7" s="223" t="s">
        <v>303</v>
      </c>
      <c r="M7" s="155"/>
      <c r="N7" s="155"/>
      <c r="O7" s="155"/>
      <c r="P7" s="155"/>
    </row>
    <row r="8" spans="1:16" s="149" customFormat="1" ht="15">
      <c r="A8" s="146">
        <f>'1-συμβολαια'!A8</f>
        <v>0</v>
      </c>
      <c r="B8" s="152">
        <f>'1-συμβολαια'!C8</f>
        <v>0</v>
      </c>
      <c r="C8" s="158">
        <f>'1-συμβολαια'!D8</f>
        <v>0</v>
      </c>
      <c r="D8" s="153"/>
      <c r="E8" s="153"/>
      <c r="F8" s="154">
        <f t="shared" si="0"/>
        <v>-5</v>
      </c>
      <c r="G8" s="154">
        <f t="shared" si="1"/>
        <v>-6</v>
      </c>
      <c r="H8" s="154">
        <f t="shared" si="2"/>
        <v>-11</v>
      </c>
      <c r="I8" s="147"/>
      <c r="J8" s="223" t="s">
        <v>302</v>
      </c>
      <c r="K8" s="223" t="s">
        <v>183</v>
      </c>
      <c r="L8" s="223" t="s">
        <v>303</v>
      </c>
      <c r="M8" s="155"/>
      <c r="N8" s="155"/>
      <c r="O8" s="155"/>
      <c r="P8" s="155"/>
    </row>
    <row r="9" spans="1:16" s="149" customFormat="1" ht="15">
      <c r="A9" s="146">
        <f>'1-συμβολαια'!A9</f>
        <v>0</v>
      </c>
      <c r="B9" s="152">
        <f>'1-συμβολαια'!C9</f>
        <v>0</v>
      </c>
      <c r="C9" s="158">
        <f>'1-συμβολαια'!D9</f>
        <v>0</v>
      </c>
      <c r="D9" s="153"/>
      <c r="E9" s="153"/>
      <c r="F9" s="154">
        <f t="shared" si="0"/>
        <v>-5</v>
      </c>
      <c r="G9" s="154">
        <f t="shared" si="1"/>
        <v>-6</v>
      </c>
      <c r="H9" s="154">
        <f t="shared" si="2"/>
        <v>-11</v>
      </c>
      <c r="I9" s="147"/>
      <c r="J9" s="223" t="s">
        <v>302</v>
      </c>
      <c r="K9" s="223" t="s">
        <v>183</v>
      </c>
      <c r="L9" s="223" t="s">
        <v>303</v>
      </c>
      <c r="M9" s="155"/>
      <c r="N9" s="155"/>
      <c r="O9" s="155"/>
      <c r="P9" s="155"/>
    </row>
    <row r="10" spans="1:16" s="149" customFormat="1" ht="15">
      <c r="A10" s="146">
        <f>'1-συμβολαια'!A10</f>
        <v>0</v>
      </c>
      <c r="B10" s="152">
        <f>'1-συμβολαια'!C10</f>
        <v>0</v>
      </c>
      <c r="C10" s="158">
        <f>'1-συμβολαια'!D10</f>
        <v>0</v>
      </c>
      <c r="D10" s="153"/>
      <c r="E10" s="153"/>
      <c r="F10" s="154">
        <f t="shared" si="0"/>
        <v>-5</v>
      </c>
      <c r="G10" s="154">
        <f t="shared" si="1"/>
        <v>-6</v>
      </c>
      <c r="H10" s="154">
        <f t="shared" si="2"/>
        <v>-11</v>
      </c>
      <c r="I10" s="147"/>
      <c r="J10" s="223" t="s">
        <v>302</v>
      </c>
      <c r="K10" s="223" t="s">
        <v>183</v>
      </c>
      <c r="L10" s="223" t="s">
        <v>303</v>
      </c>
      <c r="M10" s="155"/>
      <c r="N10" s="155"/>
      <c r="O10" s="155"/>
      <c r="P10" s="155"/>
    </row>
    <row r="11" spans="1:16" s="149" customFormat="1" ht="15">
      <c r="A11" s="146">
        <f>'1-συμβολαια'!A11</f>
        <v>0</v>
      </c>
      <c r="B11" s="152">
        <f>'1-συμβολαια'!C11</f>
        <v>0</v>
      </c>
      <c r="C11" s="158">
        <f>'1-συμβολαια'!D11</f>
        <v>0</v>
      </c>
      <c r="D11" s="153"/>
      <c r="E11" s="153"/>
      <c r="F11" s="154">
        <f t="shared" si="0"/>
        <v>-5</v>
      </c>
      <c r="G11" s="154">
        <f t="shared" si="1"/>
        <v>-6</v>
      </c>
      <c r="H11" s="154">
        <f t="shared" si="2"/>
        <v>-11</v>
      </c>
      <c r="I11" s="147"/>
      <c r="J11" s="223" t="s">
        <v>302</v>
      </c>
      <c r="K11" s="223" t="s">
        <v>183</v>
      </c>
      <c r="L11" s="223" t="s">
        <v>303</v>
      </c>
      <c r="M11" s="155"/>
      <c r="N11" s="155"/>
      <c r="O11" s="155"/>
      <c r="P11" s="155"/>
    </row>
    <row r="12" spans="1:16" s="149" customFormat="1" ht="15">
      <c r="A12" s="146">
        <f>'1-συμβολαια'!A12</f>
        <v>0</v>
      </c>
      <c r="B12" s="152">
        <f>'1-συμβολαια'!C12</f>
        <v>0</v>
      </c>
      <c r="C12" s="158">
        <f>'1-συμβολαια'!D12</f>
        <v>0</v>
      </c>
      <c r="D12" s="153"/>
      <c r="E12" s="153"/>
      <c r="F12" s="154">
        <f t="shared" si="0"/>
        <v>-5</v>
      </c>
      <c r="G12" s="154">
        <f t="shared" si="1"/>
        <v>-6</v>
      </c>
      <c r="H12" s="154">
        <f t="shared" si="2"/>
        <v>-11</v>
      </c>
      <c r="I12" s="147"/>
      <c r="J12" s="223" t="s">
        <v>302</v>
      </c>
      <c r="K12" s="223" t="s">
        <v>183</v>
      </c>
      <c r="L12" s="223" t="s">
        <v>303</v>
      </c>
      <c r="M12" s="155"/>
      <c r="N12" s="155"/>
      <c r="O12" s="155"/>
      <c r="P12" s="155"/>
    </row>
    <row r="13" spans="1:16" s="149" customFormat="1" ht="15">
      <c r="A13" s="146">
        <f>'1-συμβολαια'!A13</f>
        <v>0</v>
      </c>
      <c r="B13" s="152">
        <f>'1-συμβολαια'!C13</f>
        <v>0</v>
      </c>
      <c r="C13" s="158">
        <f>'1-συμβολαια'!D13</f>
        <v>0</v>
      </c>
      <c r="D13" s="156"/>
      <c r="E13" s="156"/>
      <c r="F13" s="154">
        <f t="shared" ref="F13:F73" si="3">(D13-1)*5</f>
        <v>-5</v>
      </c>
      <c r="G13" s="154">
        <f t="shared" si="1"/>
        <v>-6</v>
      </c>
      <c r="H13" s="154">
        <f t="shared" si="2"/>
        <v>-11</v>
      </c>
      <c r="I13" s="157"/>
      <c r="J13" s="223" t="s">
        <v>302</v>
      </c>
      <c r="K13" s="223" t="s">
        <v>183</v>
      </c>
      <c r="L13" s="223" t="s">
        <v>303</v>
      </c>
      <c r="M13" s="155"/>
      <c r="N13" s="155"/>
      <c r="O13" s="155"/>
      <c r="P13" s="155"/>
    </row>
    <row r="14" spans="1:16" s="149" customFormat="1" ht="15">
      <c r="A14" s="146">
        <f>'1-συμβολαια'!A14</f>
        <v>0</v>
      </c>
      <c r="B14" s="152">
        <f>'1-συμβολαια'!C14</f>
        <v>0</v>
      </c>
      <c r="C14" s="158">
        <f>'1-συμβολαια'!D14</f>
        <v>0</v>
      </c>
      <c r="D14" s="156"/>
      <c r="E14" s="156"/>
      <c r="F14" s="154">
        <f t="shared" si="3"/>
        <v>-5</v>
      </c>
      <c r="G14" s="154">
        <f t="shared" si="1"/>
        <v>-6</v>
      </c>
      <c r="H14" s="154">
        <f t="shared" si="2"/>
        <v>-11</v>
      </c>
      <c r="I14" s="157"/>
      <c r="J14" s="223" t="s">
        <v>302</v>
      </c>
      <c r="K14" s="223" t="s">
        <v>183</v>
      </c>
      <c r="L14" s="223" t="s">
        <v>303</v>
      </c>
      <c r="M14" s="155"/>
      <c r="N14" s="155"/>
      <c r="O14" s="155"/>
      <c r="P14" s="155"/>
    </row>
    <row r="15" spans="1:16" s="149" customFormat="1" ht="15">
      <c r="A15" s="146">
        <f>'1-συμβολαια'!A15</f>
        <v>0</v>
      </c>
      <c r="B15" s="152">
        <f>'1-συμβολαια'!C15</f>
        <v>0</v>
      </c>
      <c r="C15" s="158">
        <f>'1-συμβολαια'!D15</f>
        <v>0</v>
      </c>
      <c r="D15" s="156"/>
      <c r="E15" s="156"/>
      <c r="F15" s="154">
        <f t="shared" si="3"/>
        <v>-5</v>
      </c>
      <c r="G15" s="154">
        <f t="shared" si="1"/>
        <v>-6</v>
      </c>
      <c r="H15" s="154">
        <f t="shared" si="2"/>
        <v>-11</v>
      </c>
      <c r="I15" s="157"/>
      <c r="J15" s="223" t="s">
        <v>302</v>
      </c>
      <c r="K15" s="223" t="s">
        <v>183</v>
      </c>
      <c r="L15" s="223" t="s">
        <v>303</v>
      </c>
      <c r="M15" s="155"/>
      <c r="N15" s="155"/>
      <c r="O15" s="155"/>
      <c r="P15" s="155"/>
    </row>
    <row r="16" spans="1:16" s="149" customFormat="1" ht="15">
      <c r="A16" s="146">
        <f>'1-συμβολαια'!A16</f>
        <v>0</v>
      </c>
      <c r="B16" s="152">
        <f>'1-συμβολαια'!C16</f>
        <v>0</v>
      </c>
      <c r="C16" s="158">
        <f>'1-συμβολαια'!D16</f>
        <v>0</v>
      </c>
      <c r="D16" s="156"/>
      <c r="E16" s="156"/>
      <c r="F16" s="154">
        <f t="shared" si="3"/>
        <v>-5</v>
      </c>
      <c r="G16" s="154">
        <f t="shared" si="1"/>
        <v>-6</v>
      </c>
      <c r="H16" s="154">
        <f t="shared" si="2"/>
        <v>-11</v>
      </c>
      <c r="I16" s="157"/>
      <c r="J16" s="223" t="s">
        <v>302</v>
      </c>
      <c r="K16" s="223" t="s">
        <v>183</v>
      </c>
      <c r="L16" s="223" t="s">
        <v>303</v>
      </c>
      <c r="M16" s="155"/>
      <c r="N16" s="155"/>
      <c r="O16" s="155"/>
      <c r="P16" s="155"/>
    </row>
    <row r="17" spans="1:16" s="149" customFormat="1" ht="15">
      <c r="A17" s="146">
        <f>'1-συμβολαια'!A17</f>
        <v>0</v>
      </c>
      <c r="B17" s="152">
        <f>'1-συμβολαια'!C17</f>
        <v>0</v>
      </c>
      <c r="C17" s="158">
        <f>'1-συμβολαια'!D17</f>
        <v>0</v>
      </c>
      <c r="D17" s="156"/>
      <c r="E17" s="156"/>
      <c r="F17" s="154">
        <f t="shared" si="3"/>
        <v>-5</v>
      </c>
      <c r="G17" s="154">
        <f t="shared" si="1"/>
        <v>-6</v>
      </c>
      <c r="H17" s="154">
        <f t="shared" si="2"/>
        <v>-11</v>
      </c>
      <c r="I17" s="157"/>
      <c r="J17" s="223" t="s">
        <v>302</v>
      </c>
      <c r="K17" s="223" t="s">
        <v>183</v>
      </c>
      <c r="L17" s="223" t="s">
        <v>303</v>
      </c>
      <c r="M17" s="155"/>
      <c r="N17" s="155"/>
      <c r="O17" s="155"/>
      <c r="P17" s="155"/>
    </row>
    <row r="18" spans="1:16" s="149" customFormat="1" ht="15">
      <c r="A18" s="146">
        <f>'1-συμβολαια'!A18</f>
        <v>0</v>
      </c>
      <c r="B18" s="152">
        <f>'1-συμβολαια'!C18</f>
        <v>0</v>
      </c>
      <c r="C18" s="158">
        <f>'1-συμβολαια'!D18</f>
        <v>0</v>
      </c>
      <c r="D18" s="156"/>
      <c r="E18" s="156"/>
      <c r="F18" s="154">
        <f t="shared" si="3"/>
        <v>-5</v>
      </c>
      <c r="G18" s="154">
        <f t="shared" si="1"/>
        <v>-6</v>
      </c>
      <c r="H18" s="154">
        <f t="shared" si="2"/>
        <v>-11</v>
      </c>
      <c r="I18" s="157"/>
      <c r="J18" s="223" t="s">
        <v>302</v>
      </c>
      <c r="K18" s="223" t="s">
        <v>183</v>
      </c>
      <c r="L18" s="223" t="s">
        <v>303</v>
      </c>
      <c r="M18" s="155"/>
      <c r="N18" s="155"/>
      <c r="O18" s="155"/>
      <c r="P18" s="155"/>
    </row>
    <row r="19" spans="1:16" s="149" customFormat="1" ht="15">
      <c r="A19" s="146">
        <f>'1-συμβολαια'!A19</f>
        <v>0</v>
      </c>
      <c r="B19" s="152">
        <f>'1-συμβολαια'!C19</f>
        <v>0</v>
      </c>
      <c r="C19" s="158">
        <f>'1-συμβολαια'!D19</f>
        <v>0</v>
      </c>
      <c r="D19" s="156"/>
      <c r="E19" s="156"/>
      <c r="F19" s="154">
        <f t="shared" si="3"/>
        <v>-5</v>
      </c>
      <c r="G19" s="154">
        <f t="shared" si="1"/>
        <v>-6</v>
      </c>
      <c r="H19" s="154">
        <f t="shared" si="2"/>
        <v>-11</v>
      </c>
      <c r="I19" s="157"/>
      <c r="J19" s="223" t="s">
        <v>302</v>
      </c>
      <c r="K19" s="223" t="s">
        <v>183</v>
      </c>
      <c r="L19" s="223" t="s">
        <v>303</v>
      </c>
      <c r="M19" s="155"/>
      <c r="N19" s="155"/>
      <c r="O19" s="155"/>
      <c r="P19" s="155"/>
    </row>
    <row r="20" spans="1:16" s="149" customFormat="1" ht="15">
      <c r="A20" s="146">
        <f>'1-συμβολαια'!A20</f>
        <v>0</v>
      </c>
      <c r="B20" s="152">
        <f>'1-συμβολαια'!C20</f>
        <v>0</v>
      </c>
      <c r="C20" s="158">
        <f>'1-συμβολαια'!D20</f>
        <v>0</v>
      </c>
      <c r="D20" s="156"/>
      <c r="E20" s="156"/>
      <c r="F20" s="154">
        <f t="shared" si="3"/>
        <v>-5</v>
      </c>
      <c r="G20" s="154">
        <f t="shared" si="1"/>
        <v>-6</v>
      </c>
      <c r="H20" s="154">
        <f t="shared" si="2"/>
        <v>-11</v>
      </c>
      <c r="I20" s="157"/>
      <c r="J20" s="223" t="s">
        <v>302</v>
      </c>
      <c r="K20" s="223" t="s">
        <v>183</v>
      </c>
      <c r="L20" s="223" t="s">
        <v>303</v>
      </c>
      <c r="M20" s="155"/>
      <c r="N20" s="155"/>
      <c r="O20" s="155"/>
      <c r="P20" s="155"/>
    </row>
    <row r="21" spans="1:16" s="149" customFormat="1" ht="15">
      <c r="A21" s="146">
        <f>'1-συμβολαια'!A21</f>
        <v>0</v>
      </c>
      <c r="B21" s="152">
        <f>'1-συμβολαια'!C21</f>
        <v>0</v>
      </c>
      <c r="C21" s="158">
        <f>'1-συμβολαια'!D21</f>
        <v>0</v>
      </c>
      <c r="D21" s="156"/>
      <c r="E21" s="156"/>
      <c r="F21" s="154">
        <f t="shared" si="3"/>
        <v>-5</v>
      </c>
      <c r="G21" s="154">
        <f t="shared" si="1"/>
        <v>-6</v>
      </c>
      <c r="H21" s="154">
        <f t="shared" si="2"/>
        <v>-11</v>
      </c>
      <c r="I21" s="157"/>
      <c r="J21" s="223" t="s">
        <v>302</v>
      </c>
      <c r="K21" s="223" t="s">
        <v>183</v>
      </c>
      <c r="L21" s="223" t="s">
        <v>303</v>
      </c>
      <c r="M21" s="155"/>
      <c r="N21" s="155"/>
      <c r="O21" s="155"/>
      <c r="P21" s="155"/>
    </row>
    <row r="22" spans="1:16" s="149" customFormat="1" ht="15">
      <c r="A22" s="146">
        <f>'1-συμβολαια'!A22</f>
        <v>0</v>
      </c>
      <c r="B22" s="152">
        <f>'1-συμβολαια'!C22</f>
        <v>0</v>
      </c>
      <c r="C22" s="158">
        <f>'1-συμβολαια'!D22</f>
        <v>0</v>
      </c>
      <c r="D22" s="156"/>
      <c r="E22" s="156"/>
      <c r="F22" s="154">
        <f t="shared" si="3"/>
        <v>-5</v>
      </c>
      <c r="G22" s="154">
        <f t="shared" si="1"/>
        <v>-6</v>
      </c>
      <c r="H22" s="154">
        <f t="shared" si="2"/>
        <v>-11</v>
      </c>
      <c r="I22" s="157"/>
      <c r="J22" s="223" t="s">
        <v>302</v>
      </c>
      <c r="K22" s="223" t="s">
        <v>183</v>
      </c>
      <c r="L22" s="223" t="s">
        <v>303</v>
      </c>
      <c r="M22" s="155"/>
      <c r="N22" s="155"/>
      <c r="O22" s="155"/>
      <c r="P22" s="155"/>
    </row>
    <row r="23" spans="1:16" s="149" customFormat="1" ht="15">
      <c r="A23" s="146">
        <f>'1-συμβολαια'!A23</f>
        <v>0</v>
      </c>
      <c r="B23" s="152">
        <f>'1-συμβολαια'!C23</f>
        <v>0</v>
      </c>
      <c r="C23" s="158">
        <f>'1-συμβολαια'!D23</f>
        <v>0</v>
      </c>
      <c r="D23" s="156"/>
      <c r="E23" s="156"/>
      <c r="F23" s="154">
        <f t="shared" si="3"/>
        <v>-5</v>
      </c>
      <c r="G23" s="154">
        <f t="shared" si="1"/>
        <v>-6</v>
      </c>
      <c r="H23" s="154">
        <f t="shared" si="2"/>
        <v>-11</v>
      </c>
      <c r="I23" s="157"/>
      <c r="J23" s="223" t="s">
        <v>302</v>
      </c>
      <c r="K23" s="223" t="s">
        <v>183</v>
      </c>
      <c r="L23" s="223" t="s">
        <v>303</v>
      </c>
      <c r="M23" s="155"/>
      <c r="N23" s="155"/>
      <c r="O23" s="155"/>
      <c r="P23" s="155"/>
    </row>
    <row r="24" spans="1:16" s="149" customFormat="1" ht="15">
      <c r="A24" s="146">
        <f>'1-συμβολαια'!A24</f>
        <v>0</v>
      </c>
      <c r="B24" s="152">
        <f>'1-συμβολαια'!C24</f>
        <v>0</v>
      </c>
      <c r="C24" s="158">
        <f>'1-συμβολαια'!D24</f>
        <v>0</v>
      </c>
      <c r="D24" s="156"/>
      <c r="E24" s="156"/>
      <c r="F24" s="154">
        <f t="shared" si="3"/>
        <v>-5</v>
      </c>
      <c r="G24" s="154">
        <f t="shared" si="1"/>
        <v>-6</v>
      </c>
      <c r="H24" s="154">
        <f t="shared" si="2"/>
        <v>-11</v>
      </c>
      <c r="I24" s="157"/>
      <c r="J24" s="223" t="s">
        <v>302</v>
      </c>
      <c r="K24" s="223" t="s">
        <v>183</v>
      </c>
      <c r="L24" s="223" t="s">
        <v>303</v>
      </c>
      <c r="M24" s="155"/>
      <c r="N24" s="155"/>
      <c r="O24" s="155"/>
      <c r="P24" s="155"/>
    </row>
    <row r="25" spans="1:16" s="149" customFormat="1" ht="15">
      <c r="A25" s="146">
        <f>'1-συμβολαια'!A25</f>
        <v>0</v>
      </c>
      <c r="B25" s="152">
        <f>'1-συμβολαια'!C25</f>
        <v>0</v>
      </c>
      <c r="C25" s="158">
        <f>'1-συμβολαια'!D25</f>
        <v>0</v>
      </c>
      <c r="D25" s="156"/>
      <c r="E25" s="156"/>
      <c r="F25" s="154">
        <f t="shared" si="3"/>
        <v>-5</v>
      </c>
      <c r="G25" s="154">
        <f t="shared" si="1"/>
        <v>-6</v>
      </c>
      <c r="H25" s="154">
        <f t="shared" si="2"/>
        <v>-11</v>
      </c>
      <c r="I25" s="157"/>
      <c r="J25" s="223" t="s">
        <v>302</v>
      </c>
      <c r="K25" s="223" t="s">
        <v>183</v>
      </c>
      <c r="L25" s="223" t="s">
        <v>303</v>
      </c>
      <c r="M25" s="155"/>
      <c r="N25" s="155"/>
      <c r="O25" s="155"/>
      <c r="P25" s="155"/>
    </row>
    <row r="26" spans="1:16" s="149" customFormat="1" ht="15">
      <c r="A26" s="146">
        <f>'1-συμβολαια'!A26</f>
        <v>0</v>
      </c>
      <c r="B26" s="152">
        <f>'1-συμβολαια'!C26</f>
        <v>0</v>
      </c>
      <c r="C26" s="158">
        <f>'1-συμβολαια'!D26</f>
        <v>0</v>
      </c>
      <c r="D26" s="156"/>
      <c r="E26" s="156"/>
      <c r="F26" s="154">
        <f t="shared" si="3"/>
        <v>-5</v>
      </c>
      <c r="G26" s="154">
        <f t="shared" si="1"/>
        <v>-6</v>
      </c>
      <c r="H26" s="154">
        <f t="shared" si="2"/>
        <v>-11</v>
      </c>
      <c r="I26" s="157"/>
      <c r="J26" s="223" t="s">
        <v>302</v>
      </c>
      <c r="K26" s="223" t="s">
        <v>183</v>
      </c>
      <c r="L26" s="223" t="s">
        <v>303</v>
      </c>
      <c r="M26" s="155"/>
      <c r="N26" s="155"/>
      <c r="O26" s="155"/>
      <c r="P26" s="155"/>
    </row>
    <row r="27" spans="1:16" s="149" customFormat="1" ht="15">
      <c r="A27" s="146">
        <f>'1-συμβολαια'!A27</f>
        <v>0</v>
      </c>
      <c r="B27" s="152">
        <f>'1-συμβολαια'!C27</f>
        <v>0</v>
      </c>
      <c r="C27" s="158">
        <f>'1-συμβολαια'!D27</f>
        <v>0</v>
      </c>
      <c r="D27" s="156"/>
      <c r="E27" s="156"/>
      <c r="F27" s="154">
        <f t="shared" si="3"/>
        <v>-5</v>
      </c>
      <c r="G27" s="154">
        <f t="shared" si="1"/>
        <v>-6</v>
      </c>
      <c r="H27" s="154">
        <f t="shared" si="2"/>
        <v>-11</v>
      </c>
      <c r="I27" s="157"/>
      <c r="J27" s="223" t="s">
        <v>302</v>
      </c>
      <c r="K27" s="223" t="s">
        <v>183</v>
      </c>
      <c r="L27" s="223" t="s">
        <v>303</v>
      </c>
      <c r="M27" s="155"/>
      <c r="N27" s="155"/>
      <c r="O27" s="155"/>
      <c r="P27" s="155"/>
    </row>
    <row r="28" spans="1:16" s="149" customFormat="1" ht="15">
      <c r="A28" s="146">
        <f>'1-συμβολαια'!A28</f>
        <v>0</v>
      </c>
      <c r="B28" s="152">
        <f>'1-συμβολαια'!C28</f>
        <v>0</v>
      </c>
      <c r="C28" s="158">
        <f>'1-συμβολαια'!D28</f>
        <v>0</v>
      </c>
      <c r="D28" s="156"/>
      <c r="E28" s="156"/>
      <c r="F28" s="154">
        <f t="shared" si="3"/>
        <v>-5</v>
      </c>
      <c r="G28" s="154">
        <f t="shared" si="1"/>
        <v>-6</v>
      </c>
      <c r="H28" s="154">
        <f t="shared" si="2"/>
        <v>-11</v>
      </c>
      <c r="I28" s="157"/>
      <c r="J28" s="223" t="s">
        <v>302</v>
      </c>
      <c r="K28" s="223" t="s">
        <v>183</v>
      </c>
      <c r="L28" s="223" t="s">
        <v>303</v>
      </c>
      <c r="M28" s="155"/>
      <c r="N28" s="155"/>
      <c r="O28" s="155"/>
      <c r="P28" s="155"/>
    </row>
    <row r="29" spans="1:16" s="149" customFormat="1" ht="15">
      <c r="A29" s="146">
        <f>'1-συμβολαια'!A29</f>
        <v>0</v>
      </c>
      <c r="B29" s="152">
        <f>'1-συμβολαια'!C29</f>
        <v>0</v>
      </c>
      <c r="C29" s="158">
        <f>'1-συμβολαια'!D29</f>
        <v>0</v>
      </c>
      <c r="D29" s="156"/>
      <c r="E29" s="156"/>
      <c r="F29" s="154">
        <f t="shared" si="3"/>
        <v>-5</v>
      </c>
      <c r="G29" s="154">
        <f t="shared" si="1"/>
        <v>-6</v>
      </c>
      <c r="H29" s="154">
        <f t="shared" si="2"/>
        <v>-11</v>
      </c>
      <c r="I29" s="157"/>
      <c r="J29" s="223" t="s">
        <v>302</v>
      </c>
      <c r="K29" s="223" t="s">
        <v>183</v>
      </c>
      <c r="L29" s="223" t="s">
        <v>303</v>
      </c>
      <c r="M29" s="155"/>
      <c r="N29" s="155"/>
      <c r="O29" s="155"/>
      <c r="P29" s="155"/>
    </row>
    <row r="30" spans="1:16" s="149" customFormat="1" ht="15">
      <c r="A30" s="146">
        <f>'1-συμβολαια'!A30</f>
        <v>0</v>
      </c>
      <c r="B30" s="152">
        <f>'1-συμβολαια'!C30</f>
        <v>0</v>
      </c>
      <c r="C30" s="158">
        <f>'1-συμβολαια'!D30</f>
        <v>0</v>
      </c>
      <c r="D30" s="156"/>
      <c r="E30" s="156"/>
      <c r="F30" s="154">
        <f t="shared" si="3"/>
        <v>-5</v>
      </c>
      <c r="G30" s="154">
        <f t="shared" si="1"/>
        <v>-6</v>
      </c>
      <c r="H30" s="154">
        <f t="shared" si="2"/>
        <v>-11</v>
      </c>
      <c r="I30" s="157"/>
      <c r="J30" s="223" t="s">
        <v>302</v>
      </c>
      <c r="K30" s="223" t="s">
        <v>183</v>
      </c>
      <c r="L30" s="223" t="s">
        <v>303</v>
      </c>
      <c r="M30" s="155"/>
      <c r="N30" s="155"/>
      <c r="O30" s="155"/>
      <c r="P30" s="155"/>
    </row>
    <row r="31" spans="1:16" s="149" customFormat="1" ht="15">
      <c r="A31" s="146">
        <f>'1-συμβολαια'!A31</f>
        <v>0</v>
      </c>
      <c r="B31" s="152">
        <f>'1-συμβολαια'!C31</f>
        <v>0</v>
      </c>
      <c r="C31" s="158">
        <f>'1-συμβολαια'!D31</f>
        <v>0</v>
      </c>
      <c r="D31" s="156"/>
      <c r="E31" s="156"/>
      <c r="F31" s="154">
        <f t="shared" si="3"/>
        <v>-5</v>
      </c>
      <c r="G31" s="154">
        <f t="shared" si="1"/>
        <v>-6</v>
      </c>
      <c r="H31" s="154">
        <f t="shared" si="2"/>
        <v>-11</v>
      </c>
      <c r="I31" s="157"/>
      <c r="J31" s="223" t="s">
        <v>302</v>
      </c>
      <c r="K31" s="223" t="s">
        <v>183</v>
      </c>
      <c r="L31" s="223" t="s">
        <v>303</v>
      </c>
      <c r="M31" s="155"/>
      <c r="N31" s="155"/>
      <c r="O31" s="155"/>
      <c r="P31" s="155"/>
    </row>
    <row r="32" spans="1:16" s="149" customFormat="1" ht="15">
      <c r="A32" s="146">
        <f>'1-συμβολαια'!A32</f>
        <v>0</v>
      </c>
      <c r="B32" s="152">
        <f>'1-συμβολαια'!C32</f>
        <v>0</v>
      </c>
      <c r="C32" s="158">
        <f>'1-συμβολαια'!D32</f>
        <v>0</v>
      </c>
      <c r="D32" s="156"/>
      <c r="E32" s="156"/>
      <c r="F32" s="154">
        <f t="shared" si="3"/>
        <v>-5</v>
      </c>
      <c r="G32" s="154">
        <f t="shared" si="1"/>
        <v>-6</v>
      </c>
      <c r="H32" s="154">
        <f t="shared" si="2"/>
        <v>-11</v>
      </c>
      <c r="I32" s="157"/>
      <c r="J32" s="223" t="s">
        <v>302</v>
      </c>
      <c r="K32" s="223" t="s">
        <v>183</v>
      </c>
      <c r="L32" s="223" t="s">
        <v>303</v>
      </c>
      <c r="M32" s="155"/>
      <c r="N32" s="155"/>
      <c r="O32" s="155"/>
      <c r="P32" s="155"/>
    </row>
    <row r="33" spans="1:16" s="149" customFormat="1" ht="15">
      <c r="A33" s="146">
        <f>'1-συμβολαια'!A33</f>
        <v>0</v>
      </c>
      <c r="B33" s="152">
        <f>'1-συμβολαια'!C33</f>
        <v>0</v>
      </c>
      <c r="C33" s="158">
        <f>'1-συμβολαια'!D33</f>
        <v>0</v>
      </c>
      <c r="D33" s="156"/>
      <c r="E33" s="156"/>
      <c r="F33" s="154">
        <f t="shared" si="3"/>
        <v>-5</v>
      </c>
      <c r="G33" s="154">
        <f t="shared" si="1"/>
        <v>-6</v>
      </c>
      <c r="H33" s="154">
        <f t="shared" si="2"/>
        <v>-11</v>
      </c>
      <c r="I33" s="157"/>
      <c r="J33" s="223" t="s">
        <v>302</v>
      </c>
      <c r="K33" s="223" t="s">
        <v>183</v>
      </c>
      <c r="L33" s="223" t="s">
        <v>303</v>
      </c>
      <c r="M33" s="155"/>
      <c r="N33" s="155"/>
      <c r="O33" s="155"/>
      <c r="P33" s="155"/>
    </row>
    <row r="34" spans="1:16" s="149" customFormat="1" ht="15">
      <c r="A34" s="146">
        <f>'1-συμβολαια'!A34</f>
        <v>0</v>
      </c>
      <c r="B34" s="152">
        <f>'1-συμβολαια'!C34</f>
        <v>0</v>
      </c>
      <c r="C34" s="158">
        <f>'1-συμβολαια'!D34</f>
        <v>0</v>
      </c>
      <c r="D34" s="156"/>
      <c r="E34" s="156"/>
      <c r="F34" s="154">
        <f t="shared" si="3"/>
        <v>-5</v>
      </c>
      <c r="G34" s="154">
        <f t="shared" si="1"/>
        <v>-6</v>
      </c>
      <c r="H34" s="154">
        <f t="shared" si="2"/>
        <v>-11</v>
      </c>
      <c r="I34" s="157"/>
      <c r="J34" s="223" t="s">
        <v>302</v>
      </c>
      <c r="K34" s="223" t="s">
        <v>183</v>
      </c>
      <c r="L34" s="223" t="s">
        <v>303</v>
      </c>
      <c r="M34" s="155"/>
      <c r="N34" s="155"/>
      <c r="O34" s="155"/>
      <c r="P34" s="155"/>
    </row>
    <row r="35" spans="1:16" s="149" customFormat="1" ht="15">
      <c r="A35" s="146">
        <f>'1-συμβολαια'!A35</f>
        <v>0</v>
      </c>
      <c r="B35" s="152">
        <f>'1-συμβολαια'!C35</f>
        <v>0</v>
      </c>
      <c r="C35" s="158">
        <f>'1-συμβολαια'!D35</f>
        <v>0</v>
      </c>
      <c r="D35" s="156"/>
      <c r="E35" s="156"/>
      <c r="F35" s="154">
        <f t="shared" si="3"/>
        <v>-5</v>
      </c>
      <c r="G35" s="154">
        <f t="shared" si="1"/>
        <v>-6</v>
      </c>
      <c r="H35" s="154">
        <f t="shared" si="2"/>
        <v>-11</v>
      </c>
      <c r="I35" s="157"/>
      <c r="J35" s="223" t="s">
        <v>302</v>
      </c>
      <c r="K35" s="223" t="s">
        <v>183</v>
      </c>
      <c r="L35" s="223" t="s">
        <v>303</v>
      </c>
      <c r="M35" s="155"/>
      <c r="N35" s="155"/>
      <c r="O35" s="155"/>
      <c r="P35" s="155"/>
    </row>
    <row r="36" spans="1:16" s="149" customFormat="1" ht="15">
      <c r="A36" s="146">
        <f>'1-συμβολαια'!A36</f>
        <v>0</v>
      </c>
      <c r="B36" s="152">
        <f>'1-συμβολαια'!C36</f>
        <v>0</v>
      </c>
      <c r="C36" s="158">
        <f>'1-συμβολαια'!D36</f>
        <v>0</v>
      </c>
      <c r="D36" s="156"/>
      <c r="E36" s="156"/>
      <c r="F36" s="154">
        <f t="shared" si="3"/>
        <v>-5</v>
      </c>
      <c r="G36" s="154">
        <f t="shared" si="1"/>
        <v>-6</v>
      </c>
      <c r="H36" s="154">
        <f t="shared" si="2"/>
        <v>-11</v>
      </c>
      <c r="I36" s="157"/>
      <c r="J36" s="223" t="s">
        <v>302</v>
      </c>
      <c r="K36" s="223" t="s">
        <v>183</v>
      </c>
      <c r="L36" s="223" t="s">
        <v>303</v>
      </c>
      <c r="M36" s="155"/>
      <c r="N36" s="155"/>
      <c r="O36" s="155"/>
      <c r="P36" s="155"/>
    </row>
    <row r="37" spans="1:16" s="149" customFormat="1" ht="15">
      <c r="A37" s="146">
        <f>'1-συμβολαια'!A37</f>
        <v>0</v>
      </c>
      <c r="B37" s="152">
        <f>'1-συμβολαια'!C37</f>
        <v>0</v>
      </c>
      <c r="C37" s="158">
        <f>'1-συμβολαια'!D37</f>
        <v>0</v>
      </c>
      <c r="D37" s="156"/>
      <c r="E37" s="156"/>
      <c r="F37" s="154">
        <f t="shared" si="3"/>
        <v>-5</v>
      </c>
      <c r="G37" s="154">
        <f t="shared" si="1"/>
        <v>-6</v>
      </c>
      <c r="H37" s="154">
        <f t="shared" si="2"/>
        <v>-11</v>
      </c>
      <c r="I37" s="157"/>
      <c r="J37" s="223" t="s">
        <v>302</v>
      </c>
      <c r="K37" s="223" t="s">
        <v>183</v>
      </c>
      <c r="L37" s="223" t="s">
        <v>303</v>
      </c>
      <c r="M37" s="155"/>
      <c r="N37" s="155"/>
      <c r="O37" s="155"/>
      <c r="P37" s="155"/>
    </row>
    <row r="38" spans="1:16" s="149" customFormat="1" ht="15">
      <c r="A38" s="146">
        <f>'1-συμβολαια'!A38</f>
        <v>0</v>
      </c>
      <c r="B38" s="152">
        <f>'1-συμβολαια'!C38</f>
        <v>0</v>
      </c>
      <c r="C38" s="158">
        <f>'1-συμβολαια'!D38</f>
        <v>0</v>
      </c>
      <c r="D38" s="156"/>
      <c r="E38" s="156"/>
      <c r="F38" s="154">
        <f t="shared" si="3"/>
        <v>-5</v>
      </c>
      <c r="G38" s="154">
        <f t="shared" si="1"/>
        <v>-6</v>
      </c>
      <c r="H38" s="154">
        <f t="shared" si="2"/>
        <v>-11</v>
      </c>
      <c r="I38" s="157"/>
      <c r="J38" s="223" t="s">
        <v>302</v>
      </c>
      <c r="K38" s="223" t="s">
        <v>183</v>
      </c>
      <c r="L38" s="223" t="s">
        <v>303</v>
      </c>
      <c r="M38" s="155"/>
      <c r="N38" s="155"/>
      <c r="O38" s="155"/>
      <c r="P38" s="155"/>
    </row>
    <row r="39" spans="1:16" s="149" customFormat="1" ht="15">
      <c r="A39" s="146">
        <f>'1-συμβολαια'!A39</f>
        <v>0</v>
      </c>
      <c r="B39" s="152">
        <f>'1-συμβολαια'!C39</f>
        <v>0</v>
      </c>
      <c r="C39" s="158">
        <f>'1-συμβολαια'!D39</f>
        <v>0</v>
      </c>
      <c r="D39" s="156"/>
      <c r="E39" s="156"/>
      <c r="F39" s="154">
        <f t="shared" si="3"/>
        <v>-5</v>
      </c>
      <c r="G39" s="154">
        <f t="shared" si="1"/>
        <v>-6</v>
      </c>
      <c r="H39" s="154">
        <f t="shared" si="2"/>
        <v>-11</v>
      </c>
      <c r="I39" s="157"/>
      <c r="J39" s="223" t="s">
        <v>302</v>
      </c>
      <c r="K39" s="223" t="s">
        <v>183</v>
      </c>
      <c r="L39" s="223" t="s">
        <v>303</v>
      </c>
      <c r="M39" s="155"/>
      <c r="N39" s="155"/>
      <c r="O39" s="155"/>
      <c r="P39" s="155"/>
    </row>
    <row r="40" spans="1:16" s="149" customFormat="1" ht="15">
      <c r="A40" s="146">
        <f>'1-συμβολαια'!A40</f>
        <v>0</v>
      </c>
      <c r="B40" s="152">
        <f>'1-συμβολαια'!C40</f>
        <v>0</v>
      </c>
      <c r="C40" s="158">
        <f>'1-συμβολαια'!D40</f>
        <v>0</v>
      </c>
      <c r="D40" s="156"/>
      <c r="E40" s="156"/>
      <c r="F40" s="154">
        <f t="shared" si="3"/>
        <v>-5</v>
      </c>
      <c r="G40" s="154">
        <f t="shared" si="1"/>
        <v>-6</v>
      </c>
      <c r="H40" s="154">
        <f t="shared" si="2"/>
        <v>-11</v>
      </c>
      <c r="I40" s="157"/>
      <c r="J40" s="223" t="s">
        <v>302</v>
      </c>
      <c r="K40" s="223" t="s">
        <v>183</v>
      </c>
      <c r="L40" s="223" t="s">
        <v>303</v>
      </c>
      <c r="M40" s="155"/>
      <c r="N40" s="155"/>
      <c r="O40" s="155"/>
      <c r="P40" s="155"/>
    </row>
    <row r="41" spans="1:16" s="149" customFormat="1" ht="15">
      <c r="A41" s="146">
        <f>'1-συμβολαια'!A41</f>
        <v>0</v>
      </c>
      <c r="B41" s="152">
        <f>'1-συμβολαια'!C41</f>
        <v>0</v>
      </c>
      <c r="C41" s="158">
        <f>'1-συμβολαια'!D41</f>
        <v>0</v>
      </c>
      <c r="D41" s="156"/>
      <c r="E41" s="156"/>
      <c r="F41" s="154">
        <f t="shared" si="3"/>
        <v>-5</v>
      </c>
      <c r="G41" s="154">
        <f t="shared" si="1"/>
        <v>-6</v>
      </c>
      <c r="H41" s="154">
        <f t="shared" si="2"/>
        <v>-11</v>
      </c>
      <c r="I41" s="157"/>
      <c r="J41" s="223" t="s">
        <v>302</v>
      </c>
      <c r="K41" s="223" t="s">
        <v>183</v>
      </c>
      <c r="L41" s="223" t="s">
        <v>303</v>
      </c>
      <c r="M41" s="155"/>
      <c r="N41" s="155"/>
      <c r="O41" s="155"/>
      <c r="P41" s="155"/>
    </row>
    <row r="42" spans="1:16" s="149" customFormat="1" ht="15">
      <c r="A42" s="146">
        <f>'1-συμβολαια'!A42</f>
        <v>0</v>
      </c>
      <c r="B42" s="152">
        <f>'1-συμβολαια'!C42</f>
        <v>0</v>
      </c>
      <c r="C42" s="158">
        <f>'1-συμβολαια'!D42</f>
        <v>0</v>
      </c>
      <c r="D42" s="156"/>
      <c r="E42" s="156"/>
      <c r="F42" s="154">
        <f t="shared" si="3"/>
        <v>-5</v>
      </c>
      <c r="G42" s="154">
        <f t="shared" si="1"/>
        <v>-6</v>
      </c>
      <c r="H42" s="154">
        <f t="shared" si="2"/>
        <v>-11</v>
      </c>
      <c r="I42" s="157"/>
      <c r="J42" s="223" t="s">
        <v>302</v>
      </c>
      <c r="K42" s="223" t="s">
        <v>183</v>
      </c>
      <c r="L42" s="223" t="s">
        <v>303</v>
      </c>
      <c r="M42" s="155"/>
      <c r="N42" s="155"/>
      <c r="O42" s="155"/>
      <c r="P42" s="155"/>
    </row>
    <row r="43" spans="1:16" s="149" customFormat="1" ht="15">
      <c r="A43" s="146">
        <f>'1-συμβολαια'!A43</f>
        <v>0</v>
      </c>
      <c r="B43" s="152">
        <f>'1-συμβολαια'!C43</f>
        <v>0</v>
      </c>
      <c r="C43" s="158">
        <f>'1-συμβολαια'!D43</f>
        <v>0</v>
      </c>
      <c r="D43" s="156"/>
      <c r="E43" s="156"/>
      <c r="F43" s="154">
        <f t="shared" si="3"/>
        <v>-5</v>
      </c>
      <c r="G43" s="154">
        <f t="shared" si="1"/>
        <v>-6</v>
      </c>
      <c r="H43" s="154">
        <f t="shared" si="2"/>
        <v>-11</v>
      </c>
      <c r="I43" s="157"/>
      <c r="J43" s="223" t="s">
        <v>302</v>
      </c>
      <c r="K43" s="223" t="s">
        <v>183</v>
      </c>
      <c r="L43" s="223" t="s">
        <v>303</v>
      </c>
      <c r="M43" s="155"/>
      <c r="N43" s="155"/>
      <c r="O43" s="155"/>
      <c r="P43" s="155"/>
    </row>
    <row r="44" spans="1:16" s="149" customFormat="1" ht="15">
      <c r="A44" s="146">
        <f>'1-συμβολαια'!A44</f>
        <v>0</v>
      </c>
      <c r="B44" s="152">
        <f>'1-συμβολαια'!C44</f>
        <v>0</v>
      </c>
      <c r="C44" s="158">
        <f>'1-συμβολαια'!D44</f>
        <v>0</v>
      </c>
      <c r="D44" s="156"/>
      <c r="E44" s="156"/>
      <c r="F44" s="154">
        <f t="shared" si="3"/>
        <v>-5</v>
      </c>
      <c r="G44" s="154">
        <f t="shared" si="1"/>
        <v>-6</v>
      </c>
      <c r="H44" s="154">
        <f t="shared" si="2"/>
        <v>-11</v>
      </c>
      <c r="I44" s="157"/>
      <c r="J44" s="223" t="s">
        <v>302</v>
      </c>
      <c r="K44" s="223" t="s">
        <v>183</v>
      </c>
      <c r="L44" s="223" t="s">
        <v>303</v>
      </c>
      <c r="M44" s="155"/>
      <c r="N44" s="155"/>
      <c r="O44" s="155"/>
      <c r="P44" s="155"/>
    </row>
    <row r="45" spans="1:16" s="149" customFormat="1" ht="15">
      <c r="A45" s="146">
        <f>'1-συμβολαια'!A45</f>
        <v>0</v>
      </c>
      <c r="B45" s="152">
        <f>'1-συμβολαια'!C45</f>
        <v>0</v>
      </c>
      <c r="C45" s="158">
        <f>'1-συμβολαια'!D45</f>
        <v>0</v>
      </c>
      <c r="D45" s="156"/>
      <c r="E45" s="156"/>
      <c r="F45" s="154">
        <f t="shared" si="3"/>
        <v>-5</v>
      </c>
      <c r="G45" s="154">
        <f t="shared" si="1"/>
        <v>-6</v>
      </c>
      <c r="H45" s="154">
        <f t="shared" si="2"/>
        <v>-11</v>
      </c>
      <c r="I45" s="157"/>
      <c r="J45" s="223" t="s">
        <v>302</v>
      </c>
      <c r="K45" s="223" t="s">
        <v>183</v>
      </c>
      <c r="L45" s="223" t="s">
        <v>303</v>
      </c>
      <c r="M45" s="155"/>
      <c r="N45" s="155"/>
      <c r="O45" s="155"/>
      <c r="P45" s="155"/>
    </row>
    <row r="46" spans="1:16" s="149" customFormat="1" ht="15">
      <c r="A46" s="146">
        <f>'1-συμβολαια'!A46</f>
        <v>0</v>
      </c>
      <c r="B46" s="152">
        <f>'1-συμβολαια'!C46</f>
        <v>0</v>
      </c>
      <c r="C46" s="158">
        <f>'1-συμβολαια'!D46</f>
        <v>0</v>
      </c>
      <c r="D46" s="156"/>
      <c r="E46" s="156"/>
      <c r="F46" s="154">
        <f t="shared" si="3"/>
        <v>-5</v>
      </c>
      <c r="G46" s="154">
        <f t="shared" si="1"/>
        <v>-6</v>
      </c>
      <c r="H46" s="154">
        <f t="shared" si="2"/>
        <v>-11</v>
      </c>
      <c r="I46" s="157"/>
      <c r="J46" s="223" t="s">
        <v>302</v>
      </c>
      <c r="K46" s="223" t="s">
        <v>183</v>
      </c>
      <c r="L46" s="223" t="s">
        <v>303</v>
      </c>
      <c r="M46" s="155"/>
      <c r="N46" s="155"/>
      <c r="O46" s="155"/>
      <c r="P46" s="155"/>
    </row>
    <row r="47" spans="1:16" s="149" customFormat="1" ht="15">
      <c r="A47" s="146">
        <f>'1-συμβολαια'!A47</f>
        <v>0</v>
      </c>
      <c r="B47" s="152">
        <f>'1-συμβολαια'!C47</f>
        <v>0</v>
      </c>
      <c r="C47" s="158">
        <f>'1-συμβολαια'!D47</f>
        <v>0</v>
      </c>
      <c r="D47" s="156"/>
      <c r="E47" s="156"/>
      <c r="F47" s="154">
        <f t="shared" si="3"/>
        <v>-5</v>
      </c>
      <c r="G47" s="154">
        <f t="shared" si="1"/>
        <v>-6</v>
      </c>
      <c r="H47" s="154">
        <f t="shared" si="2"/>
        <v>-11</v>
      </c>
      <c r="I47" s="157"/>
      <c r="J47" s="223" t="s">
        <v>302</v>
      </c>
      <c r="K47" s="223" t="s">
        <v>183</v>
      </c>
      <c r="L47" s="223" t="s">
        <v>303</v>
      </c>
      <c r="M47" s="155"/>
      <c r="N47" s="155"/>
      <c r="O47" s="155"/>
      <c r="P47" s="155"/>
    </row>
    <row r="48" spans="1:16" s="149" customFormat="1" ht="15">
      <c r="A48" s="146">
        <f>'1-συμβολαια'!A48</f>
        <v>0</v>
      </c>
      <c r="B48" s="152">
        <f>'1-συμβολαια'!C48</f>
        <v>0</v>
      </c>
      <c r="C48" s="158">
        <f>'1-συμβολαια'!D48</f>
        <v>0</v>
      </c>
      <c r="D48" s="156"/>
      <c r="E48" s="156"/>
      <c r="F48" s="154">
        <f t="shared" si="3"/>
        <v>-5</v>
      </c>
      <c r="G48" s="154">
        <f t="shared" si="1"/>
        <v>-6</v>
      </c>
      <c r="H48" s="154">
        <f t="shared" si="2"/>
        <v>-11</v>
      </c>
      <c r="I48" s="157"/>
      <c r="J48" s="223" t="s">
        <v>302</v>
      </c>
      <c r="K48" s="223" t="s">
        <v>183</v>
      </c>
      <c r="L48" s="223" t="s">
        <v>303</v>
      </c>
      <c r="M48" s="155"/>
      <c r="N48" s="155"/>
      <c r="O48" s="155"/>
      <c r="P48" s="155"/>
    </row>
    <row r="49" spans="1:16" s="149" customFormat="1" ht="15">
      <c r="A49" s="146">
        <f>'1-συμβολαια'!A49</f>
        <v>0</v>
      </c>
      <c r="B49" s="152">
        <f>'1-συμβολαια'!C49</f>
        <v>0</v>
      </c>
      <c r="C49" s="158">
        <f>'1-συμβολαια'!D49</f>
        <v>0</v>
      </c>
      <c r="D49" s="156"/>
      <c r="E49" s="156"/>
      <c r="F49" s="154">
        <f t="shared" si="3"/>
        <v>-5</v>
      </c>
      <c r="G49" s="154">
        <f t="shared" si="1"/>
        <v>-6</v>
      </c>
      <c r="H49" s="154">
        <f t="shared" si="2"/>
        <v>-11</v>
      </c>
      <c r="I49" s="157"/>
      <c r="J49" s="223" t="s">
        <v>302</v>
      </c>
      <c r="K49" s="223" t="s">
        <v>183</v>
      </c>
      <c r="L49" s="223" t="s">
        <v>303</v>
      </c>
      <c r="M49" s="155"/>
      <c r="N49" s="155"/>
      <c r="O49" s="155"/>
      <c r="P49" s="155"/>
    </row>
    <row r="50" spans="1:16" s="149" customFormat="1" ht="15">
      <c r="A50" s="146">
        <f>'1-συμβολαια'!A50</f>
        <v>0</v>
      </c>
      <c r="B50" s="152">
        <f>'1-συμβολαια'!C50</f>
        <v>0</v>
      </c>
      <c r="C50" s="158">
        <f>'1-συμβολαια'!D50</f>
        <v>0</v>
      </c>
      <c r="D50" s="156"/>
      <c r="E50" s="156"/>
      <c r="F50" s="154">
        <f t="shared" si="3"/>
        <v>-5</v>
      </c>
      <c r="G50" s="154">
        <f t="shared" si="1"/>
        <v>-6</v>
      </c>
      <c r="H50" s="154">
        <f t="shared" si="2"/>
        <v>-11</v>
      </c>
      <c r="I50" s="157"/>
      <c r="J50" s="223" t="s">
        <v>302</v>
      </c>
      <c r="K50" s="223" t="s">
        <v>183</v>
      </c>
      <c r="L50" s="223" t="s">
        <v>303</v>
      </c>
      <c r="M50" s="155"/>
      <c r="N50" s="155"/>
      <c r="O50" s="155"/>
      <c r="P50" s="155"/>
    </row>
    <row r="51" spans="1:16" s="149" customFormat="1" ht="15">
      <c r="A51" s="146">
        <f>'1-συμβολαια'!A51</f>
        <v>0</v>
      </c>
      <c r="B51" s="152">
        <f>'1-συμβολαια'!C51</f>
        <v>0</v>
      </c>
      <c r="C51" s="158">
        <f>'1-συμβολαια'!D51</f>
        <v>0</v>
      </c>
      <c r="D51" s="156"/>
      <c r="E51" s="156"/>
      <c r="F51" s="154">
        <f t="shared" si="3"/>
        <v>-5</v>
      </c>
      <c r="G51" s="154">
        <f t="shared" si="1"/>
        <v>-6</v>
      </c>
      <c r="H51" s="154">
        <f t="shared" si="2"/>
        <v>-11</v>
      </c>
      <c r="I51" s="157"/>
      <c r="J51" s="223" t="s">
        <v>302</v>
      </c>
      <c r="K51" s="223" t="s">
        <v>183</v>
      </c>
      <c r="L51" s="223" t="s">
        <v>303</v>
      </c>
      <c r="M51" s="155"/>
      <c r="N51" s="155"/>
      <c r="O51" s="155"/>
      <c r="P51" s="155"/>
    </row>
    <row r="52" spans="1:16" s="149" customFormat="1" ht="15">
      <c r="A52" s="146">
        <f>'1-συμβολαια'!A52</f>
        <v>0</v>
      </c>
      <c r="B52" s="152">
        <f>'1-συμβολαια'!C52</f>
        <v>0</v>
      </c>
      <c r="C52" s="158">
        <f>'1-συμβολαια'!D52</f>
        <v>0</v>
      </c>
      <c r="D52" s="156"/>
      <c r="E52" s="156"/>
      <c r="F52" s="154">
        <f t="shared" si="3"/>
        <v>-5</v>
      </c>
      <c r="G52" s="154">
        <f t="shared" si="1"/>
        <v>-6</v>
      </c>
      <c r="H52" s="154">
        <f t="shared" si="2"/>
        <v>-11</v>
      </c>
      <c r="I52" s="157"/>
      <c r="J52" s="223" t="s">
        <v>302</v>
      </c>
      <c r="K52" s="223" t="s">
        <v>183</v>
      </c>
      <c r="L52" s="223" t="s">
        <v>303</v>
      </c>
      <c r="M52" s="155"/>
      <c r="N52" s="155"/>
      <c r="O52" s="155"/>
      <c r="P52" s="155"/>
    </row>
    <row r="53" spans="1:16" s="149" customFormat="1" ht="15">
      <c r="A53" s="146">
        <f>'1-συμβολαια'!A53</f>
        <v>0</v>
      </c>
      <c r="B53" s="152">
        <f>'1-συμβολαια'!C53</f>
        <v>0</v>
      </c>
      <c r="C53" s="158">
        <f>'1-συμβολαια'!D53</f>
        <v>0</v>
      </c>
      <c r="D53" s="156"/>
      <c r="E53" s="156"/>
      <c r="F53" s="154">
        <f t="shared" si="3"/>
        <v>-5</v>
      </c>
      <c r="G53" s="154">
        <f t="shared" si="1"/>
        <v>-6</v>
      </c>
      <c r="H53" s="154">
        <f t="shared" si="2"/>
        <v>-11</v>
      </c>
      <c r="I53" s="157"/>
      <c r="J53" s="223" t="s">
        <v>302</v>
      </c>
      <c r="K53" s="223" t="s">
        <v>183</v>
      </c>
      <c r="L53" s="223" t="s">
        <v>303</v>
      </c>
      <c r="M53" s="155"/>
      <c r="N53" s="155"/>
      <c r="O53" s="155"/>
      <c r="P53" s="155"/>
    </row>
    <row r="54" spans="1:16" s="149" customFormat="1" ht="15">
      <c r="A54" s="146">
        <f>'1-συμβολαια'!A54</f>
        <v>0</v>
      </c>
      <c r="B54" s="152">
        <f>'1-συμβολαια'!C54</f>
        <v>0</v>
      </c>
      <c r="C54" s="158">
        <f>'1-συμβολαια'!D54</f>
        <v>0</v>
      </c>
      <c r="D54" s="156"/>
      <c r="E54" s="156"/>
      <c r="F54" s="154">
        <f t="shared" si="3"/>
        <v>-5</v>
      </c>
      <c r="G54" s="154">
        <f t="shared" si="1"/>
        <v>-6</v>
      </c>
      <c r="H54" s="154">
        <f t="shared" si="2"/>
        <v>-11</v>
      </c>
      <c r="I54" s="157"/>
      <c r="J54" s="223" t="s">
        <v>302</v>
      </c>
      <c r="K54" s="223" t="s">
        <v>183</v>
      </c>
      <c r="L54" s="223" t="s">
        <v>303</v>
      </c>
      <c r="M54" s="155"/>
      <c r="N54" s="155"/>
      <c r="O54" s="155"/>
      <c r="P54" s="155"/>
    </row>
    <row r="55" spans="1:16" s="149" customFormat="1" ht="15">
      <c r="A55" s="146">
        <f>'1-συμβολαια'!A55</f>
        <v>0</v>
      </c>
      <c r="B55" s="152">
        <f>'1-συμβολαια'!C55</f>
        <v>0</v>
      </c>
      <c r="C55" s="158">
        <f>'1-συμβολαια'!D55</f>
        <v>0</v>
      </c>
      <c r="D55" s="156"/>
      <c r="E55" s="156"/>
      <c r="F55" s="154">
        <f t="shared" si="3"/>
        <v>-5</v>
      </c>
      <c r="G55" s="154">
        <f t="shared" si="1"/>
        <v>-6</v>
      </c>
      <c r="H55" s="154">
        <f t="shared" si="2"/>
        <v>-11</v>
      </c>
      <c r="I55" s="157"/>
      <c r="J55" s="223" t="s">
        <v>302</v>
      </c>
      <c r="K55" s="223" t="s">
        <v>183</v>
      </c>
      <c r="L55" s="223" t="s">
        <v>303</v>
      </c>
      <c r="M55" s="155"/>
      <c r="N55" s="155"/>
      <c r="O55" s="155"/>
      <c r="P55" s="155"/>
    </row>
    <row r="56" spans="1:16" s="149" customFormat="1" ht="15">
      <c r="A56" s="146">
        <f>'1-συμβολαια'!A56</f>
        <v>0</v>
      </c>
      <c r="B56" s="152">
        <f>'1-συμβολαια'!C56</f>
        <v>0</v>
      </c>
      <c r="C56" s="158">
        <f>'1-συμβολαια'!D56</f>
        <v>0</v>
      </c>
      <c r="D56" s="156"/>
      <c r="E56" s="156"/>
      <c r="F56" s="154">
        <f t="shared" si="3"/>
        <v>-5</v>
      </c>
      <c r="G56" s="154">
        <f t="shared" si="1"/>
        <v>-6</v>
      </c>
      <c r="H56" s="154">
        <f t="shared" si="2"/>
        <v>-11</v>
      </c>
      <c r="I56" s="157"/>
      <c r="J56" s="223" t="s">
        <v>302</v>
      </c>
      <c r="K56" s="223" t="s">
        <v>183</v>
      </c>
      <c r="L56" s="223" t="s">
        <v>303</v>
      </c>
      <c r="M56" s="155"/>
      <c r="N56" s="155"/>
      <c r="O56" s="155"/>
      <c r="P56" s="155"/>
    </row>
    <row r="57" spans="1:16" s="149" customFormat="1" ht="15">
      <c r="A57" s="146">
        <f>'1-συμβολαια'!A57</f>
        <v>0</v>
      </c>
      <c r="B57" s="152">
        <f>'1-συμβολαια'!C57</f>
        <v>0</v>
      </c>
      <c r="C57" s="158">
        <f>'1-συμβολαια'!D57</f>
        <v>0</v>
      </c>
      <c r="D57" s="156"/>
      <c r="E57" s="156"/>
      <c r="F57" s="154">
        <f t="shared" si="3"/>
        <v>-5</v>
      </c>
      <c r="G57" s="154">
        <f t="shared" si="1"/>
        <v>-6</v>
      </c>
      <c r="H57" s="154">
        <f t="shared" si="2"/>
        <v>-11</v>
      </c>
      <c r="I57" s="157"/>
      <c r="J57" s="223" t="s">
        <v>302</v>
      </c>
      <c r="K57" s="223" t="s">
        <v>183</v>
      </c>
      <c r="L57" s="223" t="s">
        <v>303</v>
      </c>
      <c r="M57" s="155"/>
      <c r="N57" s="155"/>
      <c r="O57" s="155"/>
      <c r="P57" s="155"/>
    </row>
    <row r="58" spans="1:16" s="149" customFormat="1" ht="15">
      <c r="A58" s="146">
        <f>'1-συμβολαια'!A58</f>
        <v>0</v>
      </c>
      <c r="B58" s="152">
        <f>'1-συμβολαια'!C58</f>
        <v>0</v>
      </c>
      <c r="C58" s="158">
        <f>'1-συμβολαια'!D58</f>
        <v>0</v>
      </c>
      <c r="D58" s="156"/>
      <c r="E58" s="156"/>
      <c r="F58" s="154">
        <f t="shared" si="3"/>
        <v>-5</v>
      </c>
      <c r="G58" s="154">
        <f t="shared" si="1"/>
        <v>-6</v>
      </c>
      <c r="H58" s="154">
        <f t="shared" si="2"/>
        <v>-11</v>
      </c>
      <c r="I58" s="157"/>
      <c r="J58" s="223" t="s">
        <v>302</v>
      </c>
      <c r="K58" s="223" t="s">
        <v>183</v>
      </c>
      <c r="L58" s="223" t="s">
        <v>303</v>
      </c>
      <c r="M58" s="155"/>
      <c r="N58" s="155"/>
      <c r="O58" s="155"/>
      <c r="P58" s="155"/>
    </row>
    <row r="59" spans="1:16" s="149" customFormat="1" ht="15">
      <c r="A59" s="146">
        <f>'1-συμβολαια'!A59</f>
        <v>0</v>
      </c>
      <c r="B59" s="152">
        <f>'1-συμβολαια'!C59</f>
        <v>0</v>
      </c>
      <c r="C59" s="158">
        <f>'1-συμβολαια'!D59</f>
        <v>0</v>
      </c>
      <c r="D59" s="156"/>
      <c r="E59" s="156"/>
      <c r="F59" s="154">
        <f t="shared" si="3"/>
        <v>-5</v>
      </c>
      <c r="G59" s="154">
        <f t="shared" si="1"/>
        <v>-6</v>
      </c>
      <c r="H59" s="154">
        <f t="shared" si="2"/>
        <v>-11</v>
      </c>
      <c r="I59" s="157"/>
      <c r="J59" s="223" t="s">
        <v>302</v>
      </c>
      <c r="K59" s="223" t="s">
        <v>183</v>
      </c>
      <c r="L59" s="223" t="s">
        <v>303</v>
      </c>
      <c r="M59" s="155"/>
      <c r="N59" s="155"/>
      <c r="O59" s="155"/>
      <c r="P59" s="155"/>
    </row>
    <row r="60" spans="1:16" s="149" customFormat="1" ht="15">
      <c r="A60" s="146">
        <f>'1-συμβολαια'!A60</f>
        <v>0</v>
      </c>
      <c r="B60" s="152">
        <f>'1-συμβολαια'!C60</f>
        <v>0</v>
      </c>
      <c r="C60" s="158">
        <f>'1-συμβολαια'!D60</f>
        <v>0</v>
      </c>
      <c r="D60" s="156"/>
      <c r="E60" s="156"/>
      <c r="F60" s="154">
        <f t="shared" si="3"/>
        <v>-5</v>
      </c>
      <c r="G60" s="154">
        <f t="shared" si="1"/>
        <v>-6</v>
      </c>
      <c r="H60" s="154">
        <f t="shared" si="2"/>
        <v>-11</v>
      </c>
      <c r="I60" s="157"/>
      <c r="J60" s="223" t="s">
        <v>302</v>
      </c>
      <c r="K60" s="223" t="s">
        <v>183</v>
      </c>
      <c r="L60" s="223" t="s">
        <v>303</v>
      </c>
      <c r="M60" s="155"/>
      <c r="N60" s="155"/>
      <c r="O60" s="155"/>
      <c r="P60" s="155"/>
    </row>
    <row r="61" spans="1:16" s="149" customFormat="1" ht="15">
      <c r="A61" s="146">
        <f>'1-συμβολαια'!A61</f>
        <v>0</v>
      </c>
      <c r="B61" s="152">
        <f>'1-συμβολαια'!C61</f>
        <v>0</v>
      </c>
      <c r="C61" s="158">
        <f>'1-συμβολαια'!D61</f>
        <v>0</v>
      </c>
      <c r="D61" s="156"/>
      <c r="E61" s="156"/>
      <c r="F61" s="154">
        <f t="shared" si="3"/>
        <v>-5</v>
      </c>
      <c r="G61" s="154">
        <f t="shared" si="1"/>
        <v>-6</v>
      </c>
      <c r="H61" s="154">
        <f t="shared" si="2"/>
        <v>-11</v>
      </c>
      <c r="I61" s="157"/>
      <c r="J61" s="223" t="s">
        <v>302</v>
      </c>
      <c r="K61" s="223" t="s">
        <v>183</v>
      </c>
      <c r="L61" s="223" t="s">
        <v>303</v>
      </c>
      <c r="M61" s="155"/>
      <c r="N61" s="155"/>
      <c r="O61" s="155"/>
      <c r="P61" s="155"/>
    </row>
    <row r="62" spans="1:16" s="149" customFormat="1" ht="15">
      <c r="A62" s="146">
        <f>'1-συμβολαια'!A62</f>
        <v>0</v>
      </c>
      <c r="B62" s="152">
        <f>'1-συμβολαια'!C62</f>
        <v>0</v>
      </c>
      <c r="C62" s="158">
        <f>'1-συμβολαια'!D62</f>
        <v>0</v>
      </c>
      <c r="D62" s="156"/>
      <c r="E62" s="156"/>
      <c r="F62" s="154">
        <f t="shared" si="3"/>
        <v>-5</v>
      </c>
      <c r="G62" s="154">
        <f t="shared" si="1"/>
        <v>-6</v>
      </c>
      <c r="H62" s="154">
        <f t="shared" si="2"/>
        <v>-11</v>
      </c>
      <c r="I62" s="157"/>
      <c r="J62" s="223" t="s">
        <v>302</v>
      </c>
      <c r="K62" s="223" t="s">
        <v>183</v>
      </c>
      <c r="L62" s="223" t="s">
        <v>303</v>
      </c>
      <c r="M62" s="155"/>
      <c r="N62" s="155"/>
      <c r="O62" s="155"/>
      <c r="P62" s="155"/>
    </row>
    <row r="63" spans="1:16" s="149" customFormat="1" ht="15">
      <c r="A63" s="146">
        <f>'1-συμβολαια'!A63</f>
        <v>0</v>
      </c>
      <c r="B63" s="152">
        <f>'1-συμβολαια'!C63</f>
        <v>0</v>
      </c>
      <c r="C63" s="158">
        <f>'1-συμβολαια'!D63</f>
        <v>0</v>
      </c>
      <c r="D63" s="156"/>
      <c r="E63" s="156"/>
      <c r="F63" s="154">
        <f t="shared" si="3"/>
        <v>-5</v>
      </c>
      <c r="G63" s="154">
        <f t="shared" si="1"/>
        <v>-6</v>
      </c>
      <c r="H63" s="154">
        <f t="shared" si="2"/>
        <v>-11</v>
      </c>
      <c r="I63" s="157"/>
      <c r="J63" s="223" t="s">
        <v>302</v>
      </c>
      <c r="K63" s="223" t="s">
        <v>183</v>
      </c>
      <c r="L63" s="223" t="s">
        <v>303</v>
      </c>
      <c r="M63" s="155"/>
      <c r="N63" s="155"/>
      <c r="O63" s="155"/>
      <c r="P63" s="155"/>
    </row>
    <row r="64" spans="1:16" s="149" customFormat="1" ht="15">
      <c r="A64" s="146">
        <f>'1-συμβολαια'!A64</f>
        <v>0</v>
      </c>
      <c r="B64" s="152">
        <f>'1-συμβολαια'!C64</f>
        <v>0</v>
      </c>
      <c r="C64" s="158">
        <f>'1-συμβολαια'!D64</f>
        <v>0</v>
      </c>
      <c r="D64" s="156"/>
      <c r="E64" s="156"/>
      <c r="F64" s="154">
        <f t="shared" si="3"/>
        <v>-5</v>
      </c>
      <c r="G64" s="154">
        <f t="shared" si="1"/>
        <v>-6</v>
      </c>
      <c r="H64" s="154">
        <f t="shared" si="2"/>
        <v>-11</v>
      </c>
      <c r="I64" s="157"/>
      <c r="J64" s="223" t="s">
        <v>302</v>
      </c>
      <c r="K64" s="223" t="s">
        <v>183</v>
      </c>
      <c r="L64" s="223" t="s">
        <v>303</v>
      </c>
      <c r="M64" s="155"/>
      <c r="N64" s="155"/>
      <c r="O64" s="155"/>
      <c r="P64" s="155"/>
    </row>
    <row r="65" spans="1:16" s="149" customFormat="1" ht="15">
      <c r="A65" s="146">
        <f>'1-συμβολαια'!A65</f>
        <v>0</v>
      </c>
      <c r="B65" s="152">
        <f>'1-συμβολαια'!C65</f>
        <v>0</v>
      </c>
      <c r="C65" s="158">
        <f>'1-συμβολαια'!D65</f>
        <v>0</v>
      </c>
      <c r="D65" s="156"/>
      <c r="E65" s="156"/>
      <c r="F65" s="154">
        <f t="shared" si="3"/>
        <v>-5</v>
      </c>
      <c r="G65" s="154">
        <f t="shared" si="1"/>
        <v>-6</v>
      </c>
      <c r="H65" s="154">
        <f t="shared" si="2"/>
        <v>-11</v>
      </c>
      <c r="I65" s="157"/>
      <c r="J65" s="223" t="s">
        <v>302</v>
      </c>
      <c r="K65" s="223" t="s">
        <v>183</v>
      </c>
      <c r="L65" s="223" t="s">
        <v>303</v>
      </c>
      <c r="M65" s="155"/>
      <c r="N65" s="155"/>
      <c r="O65" s="155"/>
      <c r="P65" s="155"/>
    </row>
    <row r="66" spans="1:16" s="149" customFormat="1" ht="15">
      <c r="A66" s="146">
        <f>'1-συμβολαια'!A66</f>
        <v>0</v>
      </c>
      <c r="B66" s="152">
        <f>'1-συμβολαια'!C66</f>
        <v>0</v>
      </c>
      <c r="C66" s="158">
        <f>'1-συμβολαια'!D66</f>
        <v>0</v>
      </c>
      <c r="D66" s="156"/>
      <c r="E66" s="156"/>
      <c r="F66" s="154">
        <f t="shared" si="3"/>
        <v>-5</v>
      </c>
      <c r="G66" s="154">
        <f t="shared" si="1"/>
        <v>-6</v>
      </c>
      <c r="H66" s="154">
        <f t="shared" si="2"/>
        <v>-11</v>
      </c>
      <c r="I66" s="157"/>
      <c r="J66" s="223" t="s">
        <v>302</v>
      </c>
      <c r="K66" s="223" t="s">
        <v>183</v>
      </c>
      <c r="L66" s="223" t="s">
        <v>303</v>
      </c>
      <c r="M66" s="155"/>
      <c r="N66" s="155"/>
      <c r="O66" s="155"/>
      <c r="P66" s="155"/>
    </row>
    <row r="67" spans="1:16" s="149" customFormat="1" ht="15">
      <c r="A67" s="146">
        <f>'1-συμβολαια'!A67</f>
        <v>0</v>
      </c>
      <c r="B67" s="152">
        <f>'1-συμβολαια'!C67</f>
        <v>0</v>
      </c>
      <c r="C67" s="158">
        <f>'1-συμβολαια'!D67</f>
        <v>0</v>
      </c>
      <c r="D67" s="156"/>
      <c r="E67" s="156"/>
      <c r="F67" s="154">
        <f t="shared" si="3"/>
        <v>-5</v>
      </c>
      <c r="G67" s="154">
        <f t="shared" ref="G67:G130" si="4">(D67-1)*6</f>
        <v>-6</v>
      </c>
      <c r="H67" s="154">
        <f t="shared" ref="H67:H130" si="5">F67+G67</f>
        <v>-11</v>
      </c>
      <c r="I67" s="157"/>
      <c r="J67" s="223" t="s">
        <v>302</v>
      </c>
      <c r="K67" s="223" t="s">
        <v>183</v>
      </c>
      <c r="L67" s="223" t="s">
        <v>303</v>
      </c>
      <c r="M67" s="155"/>
      <c r="N67" s="155"/>
      <c r="O67" s="155"/>
      <c r="P67" s="155"/>
    </row>
    <row r="68" spans="1:16" s="149" customFormat="1" ht="15">
      <c r="A68" s="146">
        <f>'1-συμβολαια'!A68</f>
        <v>0</v>
      </c>
      <c r="B68" s="152">
        <f>'1-συμβολαια'!C68</f>
        <v>0</v>
      </c>
      <c r="C68" s="158">
        <f>'1-συμβολαια'!D68</f>
        <v>0</v>
      </c>
      <c r="D68" s="156"/>
      <c r="E68" s="156"/>
      <c r="F68" s="154">
        <f t="shared" si="3"/>
        <v>-5</v>
      </c>
      <c r="G68" s="154">
        <f t="shared" si="4"/>
        <v>-6</v>
      </c>
      <c r="H68" s="154">
        <f t="shared" si="5"/>
        <v>-11</v>
      </c>
      <c r="I68" s="157"/>
      <c r="J68" s="223" t="s">
        <v>302</v>
      </c>
      <c r="K68" s="223" t="s">
        <v>183</v>
      </c>
      <c r="L68" s="223" t="s">
        <v>303</v>
      </c>
      <c r="M68" s="155"/>
      <c r="N68" s="155"/>
      <c r="O68" s="155"/>
      <c r="P68" s="155"/>
    </row>
    <row r="69" spans="1:16" s="149" customFormat="1" ht="15">
      <c r="A69" s="146">
        <f>'1-συμβολαια'!A69</f>
        <v>0</v>
      </c>
      <c r="B69" s="152">
        <f>'1-συμβολαια'!C69</f>
        <v>0</v>
      </c>
      <c r="C69" s="158">
        <f>'1-συμβολαια'!D69</f>
        <v>0</v>
      </c>
      <c r="D69" s="156"/>
      <c r="E69" s="156"/>
      <c r="F69" s="154">
        <f t="shared" si="3"/>
        <v>-5</v>
      </c>
      <c r="G69" s="154">
        <f t="shared" si="4"/>
        <v>-6</v>
      </c>
      <c r="H69" s="154">
        <f t="shared" si="5"/>
        <v>-11</v>
      </c>
      <c r="I69" s="157"/>
      <c r="J69" s="223" t="s">
        <v>302</v>
      </c>
      <c r="K69" s="223" t="s">
        <v>183</v>
      </c>
      <c r="L69" s="223" t="s">
        <v>303</v>
      </c>
      <c r="M69" s="155"/>
      <c r="N69" s="155"/>
      <c r="O69" s="155"/>
      <c r="P69" s="155"/>
    </row>
    <row r="70" spans="1:16" s="149" customFormat="1" ht="15">
      <c r="A70" s="146">
        <f>'1-συμβολαια'!A70</f>
        <v>0</v>
      </c>
      <c r="B70" s="152">
        <f>'1-συμβολαια'!C70</f>
        <v>0</v>
      </c>
      <c r="C70" s="158">
        <f>'1-συμβολαια'!D70</f>
        <v>0</v>
      </c>
      <c r="D70" s="156"/>
      <c r="E70" s="156"/>
      <c r="F70" s="154">
        <f t="shared" si="3"/>
        <v>-5</v>
      </c>
      <c r="G70" s="154">
        <f t="shared" si="4"/>
        <v>-6</v>
      </c>
      <c r="H70" s="154">
        <f t="shared" si="5"/>
        <v>-11</v>
      </c>
      <c r="I70" s="157"/>
      <c r="J70" s="223" t="s">
        <v>302</v>
      </c>
      <c r="K70" s="223" t="s">
        <v>183</v>
      </c>
      <c r="L70" s="223" t="s">
        <v>303</v>
      </c>
      <c r="M70" s="155"/>
      <c r="N70" s="155"/>
      <c r="O70" s="155"/>
      <c r="P70" s="155"/>
    </row>
    <row r="71" spans="1:16" s="149" customFormat="1" ht="15">
      <c r="A71" s="146">
        <f>'1-συμβολαια'!A71</f>
        <v>0</v>
      </c>
      <c r="B71" s="152">
        <f>'1-συμβολαια'!C71</f>
        <v>0</v>
      </c>
      <c r="C71" s="158">
        <f>'1-συμβολαια'!D71</f>
        <v>0</v>
      </c>
      <c r="D71" s="156"/>
      <c r="E71" s="156"/>
      <c r="F71" s="154">
        <f t="shared" si="3"/>
        <v>-5</v>
      </c>
      <c r="G71" s="154">
        <f t="shared" si="4"/>
        <v>-6</v>
      </c>
      <c r="H71" s="154">
        <f t="shared" si="5"/>
        <v>-11</v>
      </c>
      <c r="I71" s="157"/>
      <c r="J71" s="223" t="s">
        <v>302</v>
      </c>
      <c r="K71" s="223" t="s">
        <v>183</v>
      </c>
      <c r="L71" s="223" t="s">
        <v>303</v>
      </c>
      <c r="M71" s="155"/>
      <c r="N71" s="155"/>
      <c r="O71" s="155"/>
      <c r="P71" s="155"/>
    </row>
    <row r="72" spans="1:16" s="149" customFormat="1" ht="15">
      <c r="A72" s="146">
        <f>'1-συμβολαια'!A72</f>
        <v>0</v>
      </c>
      <c r="B72" s="152">
        <f>'1-συμβολαια'!C72</f>
        <v>0</v>
      </c>
      <c r="C72" s="158">
        <f>'1-συμβολαια'!D72</f>
        <v>0</v>
      </c>
      <c r="D72" s="156"/>
      <c r="E72" s="156"/>
      <c r="F72" s="154">
        <f t="shared" si="3"/>
        <v>-5</v>
      </c>
      <c r="G72" s="154">
        <f t="shared" si="4"/>
        <v>-6</v>
      </c>
      <c r="H72" s="154">
        <f t="shared" si="5"/>
        <v>-11</v>
      </c>
      <c r="I72" s="157"/>
      <c r="J72" s="223" t="s">
        <v>302</v>
      </c>
      <c r="K72" s="223" t="s">
        <v>183</v>
      </c>
      <c r="L72" s="223" t="s">
        <v>303</v>
      </c>
      <c r="M72" s="155"/>
      <c r="N72" s="155"/>
      <c r="O72" s="155"/>
      <c r="P72" s="155"/>
    </row>
    <row r="73" spans="1:16" s="149" customFormat="1" ht="15">
      <c r="A73" s="146">
        <f>'1-συμβολαια'!A73</f>
        <v>0</v>
      </c>
      <c r="B73" s="152">
        <f>'1-συμβολαια'!C73</f>
        <v>0</v>
      </c>
      <c r="C73" s="158">
        <f>'1-συμβολαια'!D73</f>
        <v>0</v>
      </c>
      <c r="D73" s="156"/>
      <c r="E73" s="156"/>
      <c r="F73" s="154">
        <f t="shared" si="3"/>
        <v>-5</v>
      </c>
      <c r="G73" s="154">
        <f t="shared" si="4"/>
        <v>-6</v>
      </c>
      <c r="H73" s="154">
        <f t="shared" si="5"/>
        <v>-11</v>
      </c>
      <c r="I73" s="157"/>
      <c r="J73" s="223" t="s">
        <v>302</v>
      </c>
      <c r="K73" s="223" t="s">
        <v>183</v>
      </c>
      <c r="L73" s="223" t="s">
        <v>303</v>
      </c>
      <c r="M73" s="155"/>
      <c r="N73" s="155"/>
      <c r="O73" s="155"/>
      <c r="P73" s="155"/>
    </row>
    <row r="74" spans="1:16" s="149" customFormat="1" ht="15">
      <c r="A74" s="146">
        <f>'1-συμβολαια'!A74</f>
        <v>0</v>
      </c>
      <c r="B74" s="152">
        <f>'1-συμβολαια'!C74</f>
        <v>0</v>
      </c>
      <c r="C74" s="158">
        <f>'1-συμβολαια'!D74</f>
        <v>0</v>
      </c>
      <c r="D74" s="156"/>
      <c r="E74" s="156"/>
      <c r="F74" s="154">
        <f t="shared" ref="F74:F137" si="6">(D74-1)*5</f>
        <v>-5</v>
      </c>
      <c r="G74" s="154">
        <f t="shared" si="4"/>
        <v>-6</v>
      </c>
      <c r="H74" s="154">
        <f t="shared" si="5"/>
        <v>-11</v>
      </c>
      <c r="I74" s="157"/>
      <c r="J74" s="223" t="s">
        <v>302</v>
      </c>
      <c r="K74" s="223" t="s">
        <v>183</v>
      </c>
      <c r="L74" s="223" t="s">
        <v>303</v>
      </c>
      <c r="M74" s="155"/>
      <c r="N74" s="155"/>
      <c r="O74" s="155"/>
      <c r="P74" s="155"/>
    </row>
    <row r="75" spans="1:16" s="149" customFormat="1" ht="15">
      <c r="A75" s="146">
        <f>'1-συμβολαια'!A75</f>
        <v>0</v>
      </c>
      <c r="B75" s="152">
        <f>'1-συμβολαια'!C75</f>
        <v>0</v>
      </c>
      <c r="C75" s="158">
        <f>'1-συμβολαια'!D75</f>
        <v>0</v>
      </c>
      <c r="D75" s="156"/>
      <c r="E75" s="156"/>
      <c r="F75" s="154">
        <f t="shared" si="6"/>
        <v>-5</v>
      </c>
      <c r="G75" s="154">
        <f t="shared" si="4"/>
        <v>-6</v>
      </c>
      <c r="H75" s="154">
        <f t="shared" si="5"/>
        <v>-11</v>
      </c>
      <c r="I75" s="157"/>
      <c r="J75" s="223" t="s">
        <v>302</v>
      </c>
      <c r="K75" s="223" t="s">
        <v>183</v>
      </c>
      <c r="L75" s="223" t="s">
        <v>303</v>
      </c>
      <c r="M75" s="155"/>
      <c r="N75" s="155"/>
      <c r="O75" s="155"/>
      <c r="P75" s="155"/>
    </row>
    <row r="76" spans="1:16" s="149" customFormat="1" ht="15">
      <c r="A76" s="146">
        <f>'1-συμβολαια'!A76</f>
        <v>0</v>
      </c>
      <c r="B76" s="152">
        <f>'1-συμβολαια'!C76</f>
        <v>0</v>
      </c>
      <c r="C76" s="158">
        <f>'1-συμβολαια'!D76</f>
        <v>0</v>
      </c>
      <c r="D76" s="156"/>
      <c r="E76" s="156"/>
      <c r="F76" s="154">
        <f t="shared" si="6"/>
        <v>-5</v>
      </c>
      <c r="G76" s="154">
        <f t="shared" si="4"/>
        <v>-6</v>
      </c>
      <c r="H76" s="154">
        <f t="shared" si="5"/>
        <v>-11</v>
      </c>
      <c r="I76" s="157"/>
      <c r="J76" s="223" t="s">
        <v>302</v>
      </c>
      <c r="K76" s="223" t="s">
        <v>183</v>
      </c>
      <c r="L76" s="223" t="s">
        <v>303</v>
      </c>
      <c r="M76" s="155"/>
      <c r="N76" s="155"/>
      <c r="O76" s="155"/>
      <c r="P76" s="155"/>
    </row>
    <row r="77" spans="1:16" s="149" customFormat="1" ht="15">
      <c r="A77" s="146">
        <f>'1-συμβολαια'!A77</f>
        <v>0</v>
      </c>
      <c r="B77" s="152">
        <f>'1-συμβολαια'!C77</f>
        <v>0</v>
      </c>
      <c r="C77" s="158">
        <f>'1-συμβολαια'!D77</f>
        <v>0</v>
      </c>
      <c r="D77" s="156"/>
      <c r="E77" s="156"/>
      <c r="F77" s="154">
        <f t="shared" si="6"/>
        <v>-5</v>
      </c>
      <c r="G77" s="154">
        <f t="shared" si="4"/>
        <v>-6</v>
      </c>
      <c r="H77" s="154">
        <f t="shared" si="5"/>
        <v>-11</v>
      </c>
      <c r="I77" s="157"/>
      <c r="J77" s="223" t="s">
        <v>302</v>
      </c>
      <c r="K77" s="223" t="s">
        <v>183</v>
      </c>
      <c r="L77" s="223" t="s">
        <v>303</v>
      </c>
      <c r="M77" s="155"/>
      <c r="N77" s="155"/>
      <c r="O77" s="155"/>
      <c r="P77" s="155"/>
    </row>
    <row r="78" spans="1:16" s="149" customFormat="1" ht="15">
      <c r="A78" s="146">
        <f>'1-συμβολαια'!A78</f>
        <v>0</v>
      </c>
      <c r="B78" s="152">
        <f>'1-συμβολαια'!C78</f>
        <v>0</v>
      </c>
      <c r="C78" s="158">
        <f>'1-συμβολαια'!D78</f>
        <v>0</v>
      </c>
      <c r="D78" s="156"/>
      <c r="E78" s="156"/>
      <c r="F78" s="154">
        <f t="shared" si="6"/>
        <v>-5</v>
      </c>
      <c r="G78" s="154">
        <f t="shared" si="4"/>
        <v>-6</v>
      </c>
      <c r="H78" s="154">
        <f t="shared" si="5"/>
        <v>-11</v>
      </c>
      <c r="I78" s="157"/>
      <c r="J78" s="223" t="s">
        <v>302</v>
      </c>
      <c r="K78" s="223" t="s">
        <v>183</v>
      </c>
      <c r="L78" s="223" t="s">
        <v>303</v>
      </c>
      <c r="M78" s="155"/>
      <c r="N78" s="155"/>
      <c r="O78" s="155"/>
      <c r="P78" s="155"/>
    </row>
    <row r="79" spans="1:16" s="149" customFormat="1" ht="15">
      <c r="A79" s="146">
        <f>'1-συμβολαια'!A79</f>
        <v>0</v>
      </c>
      <c r="B79" s="152">
        <f>'1-συμβολαια'!C79</f>
        <v>0</v>
      </c>
      <c r="C79" s="158">
        <f>'1-συμβολαια'!D79</f>
        <v>0</v>
      </c>
      <c r="D79" s="156"/>
      <c r="E79" s="156"/>
      <c r="F79" s="154">
        <f t="shared" si="6"/>
        <v>-5</v>
      </c>
      <c r="G79" s="154">
        <f t="shared" si="4"/>
        <v>-6</v>
      </c>
      <c r="H79" s="154">
        <f t="shared" si="5"/>
        <v>-11</v>
      </c>
      <c r="I79" s="157"/>
      <c r="J79" s="223" t="s">
        <v>302</v>
      </c>
      <c r="K79" s="223" t="s">
        <v>183</v>
      </c>
      <c r="L79" s="223" t="s">
        <v>303</v>
      </c>
      <c r="M79" s="155"/>
      <c r="N79" s="155"/>
      <c r="O79" s="155"/>
      <c r="P79" s="155"/>
    </row>
    <row r="80" spans="1:16" s="149" customFormat="1" ht="15">
      <c r="A80" s="146">
        <f>'1-συμβολαια'!A80</f>
        <v>0</v>
      </c>
      <c r="B80" s="152">
        <f>'1-συμβολαια'!C80</f>
        <v>0</v>
      </c>
      <c r="C80" s="158">
        <f>'1-συμβολαια'!D80</f>
        <v>0</v>
      </c>
      <c r="D80" s="156"/>
      <c r="E80" s="156"/>
      <c r="F80" s="154">
        <f t="shared" si="6"/>
        <v>-5</v>
      </c>
      <c r="G80" s="154">
        <f t="shared" si="4"/>
        <v>-6</v>
      </c>
      <c r="H80" s="154">
        <f t="shared" si="5"/>
        <v>-11</v>
      </c>
      <c r="I80" s="157"/>
      <c r="J80" s="223" t="s">
        <v>302</v>
      </c>
      <c r="K80" s="223" t="s">
        <v>183</v>
      </c>
      <c r="L80" s="223" t="s">
        <v>303</v>
      </c>
      <c r="M80" s="155"/>
      <c r="N80" s="155"/>
      <c r="O80" s="155"/>
      <c r="P80" s="155"/>
    </row>
    <row r="81" spans="1:16" s="149" customFormat="1" ht="15">
      <c r="A81" s="146">
        <f>'1-συμβολαια'!A81</f>
        <v>0</v>
      </c>
      <c r="B81" s="152">
        <f>'1-συμβολαια'!C81</f>
        <v>0</v>
      </c>
      <c r="C81" s="158">
        <f>'1-συμβολαια'!D81</f>
        <v>0</v>
      </c>
      <c r="D81" s="156"/>
      <c r="E81" s="156"/>
      <c r="F81" s="154">
        <f t="shared" si="6"/>
        <v>-5</v>
      </c>
      <c r="G81" s="154">
        <f t="shared" si="4"/>
        <v>-6</v>
      </c>
      <c r="H81" s="154">
        <f t="shared" si="5"/>
        <v>-11</v>
      </c>
      <c r="I81" s="157"/>
      <c r="J81" s="223" t="s">
        <v>302</v>
      </c>
      <c r="K81" s="223" t="s">
        <v>183</v>
      </c>
      <c r="L81" s="223" t="s">
        <v>303</v>
      </c>
      <c r="M81" s="155"/>
      <c r="N81" s="155"/>
      <c r="O81" s="155"/>
      <c r="P81" s="155"/>
    </row>
    <row r="82" spans="1:16" s="149" customFormat="1" ht="15">
      <c r="A82" s="146">
        <f>'1-συμβολαια'!A82</f>
        <v>0</v>
      </c>
      <c r="B82" s="152">
        <f>'1-συμβολαια'!C82</f>
        <v>0</v>
      </c>
      <c r="C82" s="158">
        <f>'1-συμβολαια'!D82</f>
        <v>0</v>
      </c>
      <c r="D82" s="156"/>
      <c r="E82" s="156"/>
      <c r="F82" s="154">
        <f t="shared" si="6"/>
        <v>-5</v>
      </c>
      <c r="G82" s="154">
        <f t="shared" si="4"/>
        <v>-6</v>
      </c>
      <c r="H82" s="154">
        <f t="shared" si="5"/>
        <v>-11</v>
      </c>
      <c r="I82" s="157"/>
      <c r="J82" s="223" t="s">
        <v>302</v>
      </c>
      <c r="K82" s="223" t="s">
        <v>183</v>
      </c>
      <c r="L82" s="223" t="s">
        <v>303</v>
      </c>
      <c r="M82" s="155"/>
      <c r="N82" s="155"/>
      <c r="O82" s="155"/>
      <c r="P82" s="155"/>
    </row>
    <row r="83" spans="1:16" s="149" customFormat="1" ht="15">
      <c r="A83" s="146">
        <f>'1-συμβολαια'!A83</f>
        <v>0</v>
      </c>
      <c r="B83" s="152">
        <f>'1-συμβολαια'!C83</f>
        <v>0</v>
      </c>
      <c r="C83" s="158">
        <f>'1-συμβολαια'!D83</f>
        <v>0</v>
      </c>
      <c r="D83" s="156"/>
      <c r="E83" s="156"/>
      <c r="F83" s="154">
        <f t="shared" si="6"/>
        <v>-5</v>
      </c>
      <c r="G83" s="154">
        <f t="shared" si="4"/>
        <v>-6</v>
      </c>
      <c r="H83" s="154">
        <f t="shared" si="5"/>
        <v>-11</v>
      </c>
      <c r="I83" s="157"/>
      <c r="J83" s="223" t="s">
        <v>302</v>
      </c>
      <c r="K83" s="223" t="s">
        <v>183</v>
      </c>
      <c r="L83" s="223" t="s">
        <v>303</v>
      </c>
      <c r="M83" s="155"/>
      <c r="N83" s="155"/>
      <c r="O83" s="155"/>
      <c r="P83" s="155"/>
    </row>
    <row r="84" spans="1:16" s="149" customFormat="1" ht="15">
      <c r="A84" s="146">
        <f>'1-συμβολαια'!A84</f>
        <v>0</v>
      </c>
      <c r="B84" s="152">
        <f>'1-συμβολαια'!C84</f>
        <v>0</v>
      </c>
      <c r="C84" s="158">
        <f>'1-συμβολαια'!D84</f>
        <v>0</v>
      </c>
      <c r="D84" s="156"/>
      <c r="E84" s="156"/>
      <c r="F84" s="154">
        <f t="shared" si="6"/>
        <v>-5</v>
      </c>
      <c r="G84" s="154">
        <f t="shared" si="4"/>
        <v>-6</v>
      </c>
      <c r="H84" s="154">
        <f t="shared" si="5"/>
        <v>-11</v>
      </c>
      <c r="I84" s="157"/>
      <c r="J84" s="223" t="s">
        <v>302</v>
      </c>
      <c r="K84" s="223" t="s">
        <v>183</v>
      </c>
      <c r="L84" s="223" t="s">
        <v>303</v>
      </c>
      <c r="M84" s="155"/>
      <c r="N84" s="155"/>
      <c r="O84" s="155"/>
      <c r="P84" s="155"/>
    </row>
    <row r="85" spans="1:16" s="149" customFormat="1" ht="15">
      <c r="A85" s="146">
        <f>'1-συμβολαια'!A85</f>
        <v>0</v>
      </c>
      <c r="B85" s="152">
        <f>'1-συμβολαια'!C85</f>
        <v>0</v>
      </c>
      <c r="C85" s="158">
        <f>'1-συμβολαια'!D85</f>
        <v>0</v>
      </c>
      <c r="D85" s="156"/>
      <c r="E85" s="156"/>
      <c r="F85" s="154">
        <f t="shared" si="6"/>
        <v>-5</v>
      </c>
      <c r="G85" s="154">
        <f t="shared" si="4"/>
        <v>-6</v>
      </c>
      <c r="H85" s="154">
        <f t="shared" si="5"/>
        <v>-11</v>
      </c>
      <c r="I85" s="157"/>
      <c r="J85" s="223" t="s">
        <v>302</v>
      </c>
      <c r="K85" s="223" t="s">
        <v>183</v>
      </c>
      <c r="L85" s="223" t="s">
        <v>303</v>
      </c>
      <c r="M85" s="155"/>
      <c r="N85" s="155"/>
      <c r="O85" s="155"/>
      <c r="P85" s="155"/>
    </row>
    <row r="86" spans="1:16" s="149" customFormat="1" ht="15">
      <c r="A86" s="146">
        <f>'1-συμβολαια'!A86</f>
        <v>0</v>
      </c>
      <c r="B86" s="152">
        <f>'1-συμβολαια'!C86</f>
        <v>0</v>
      </c>
      <c r="C86" s="158">
        <f>'1-συμβολαια'!D86</f>
        <v>0</v>
      </c>
      <c r="D86" s="156"/>
      <c r="E86" s="156"/>
      <c r="F86" s="154">
        <f t="shared" si="6"/>
        <v>-5</v>
      </c>
      <c r="G86" s="154">
        <f t="shared" si="4"/>
        <v>-6</v>
      </c>
      <c r="H86" s="154">
        <f t="shared" si="5"/>
        <v>-11</v>
      </c>
      <c r="I86" s="157"/>
      <c r="J86" s="223" t="s">
        <v>302</v>
      </c>
      <c r="K86" s="223" t="s">
        <v>183</v>
      </c>
      <c r="L86" s="223" t="s">
        <v>303</v>
      </c>
      <c r="M86" s="155"/>
      <c r="N86" s="155"/>
      <c r="O86" s="155"/>
      <c r="P86" s="155"/>
    </row>
    <row r="87" spans="1:16" s="149" customFormat="1" ht="15">
      <c r="A87" s="146">
        <f>'1-συμβολαια'!A87</f>
        <v>0</v>
      </c>
      <c r="B87" s="152">
        <f>'1-συμβολαια'!C87</f>
        <v>0</v>
      </c>
      <c r="C87" s="158">
        <f>'1-συμβολαια'!D87</f>
        <v>0</v>
      </c>
      <c r="D87" s="156"/>
      <c r="E87" s="156"/>
      <c r="F87" s="154">
        <f t="shared" si="6"/>
        <v>-5</v>
      </c>
      <c r="G87" s="154">
        <f t="shared" si="4"/>
        <v>-6</v>
      </c>
      <c r="H87" s="154">
        <f t="shared" si="5"/>
        <v>-11</v>
      </c>
      <c r="I87" s="157"/>
      <c r="J87" s="223" t="s">
        <v>302</v>
      </c>
      <c r="K87" s="223" t="s">
        <v>183</v>
      </c>
      <c r="L87" s="223" t="s">
        <v>303</v>
      </c>
      <c r="M87" s="155"/>
      <c r="N87" s="155"/>
      <c r="O87" s="155"/>
      <c r="P87" s="155"/>
    </row>
    <row r="88" spans="1:16" s="149" customFormat="1" ht="15">
      <c r="A88" s="146">
        <f>'1-συμβολαια'!A88</f>
        <v>0</v>
      </c>
      <c r="B88" s="152">
        <f>'1-συμβολαια'!C88</f>
        <v>0</v>
      </c>
      <c r="C88" s="158">
        <f>'1-συμβολαια'!D88</f>
        <v>0</v>
      </c>
      <c r="D88" s="156"/>
      <c r="E88" s="156"/>
      <c r="F88" s="154">
        <f t="shared" si="6"/>
        <v>-5</v>
      </c>
      <c r="G88" s="154">
        <f t="shared" si="4"/>
        <v>-6</v>
      </c>
      <c r="H88" s="154">
        <f t="shared" si="5"/>
        <v>-11</v>
      </c>
      <c r="I88" s="157"/>
      <c r="J88" s="223" t="s">
        <v>302</v>
      </c>
      <c r="K88" s="223" t="s">
        <v>183</v>
      </c>
      <c r="L88" s="223" t="s">
        <v>303</v>
      </c>
      <c r="M88" s="155"/>
      <c r="N88" s="155"/>
      <c r="O88" s="155"/>
      <c r="P88" s="155"/>
    </row>
    <row r="89" spans="1:16" s="149" customFormat="1" ht="15">
      <c r="A89" s="146">
        <f>'1-συμβολαια'!A89</f>
        <v>0</v>
      </c>
      <c r="B89" s="152">
        <f>'1-συμβολαια'!C89</f>
        <v>0</v>
      </c>
      <c r="C89" s="158">
        <f>'1-συμβολαια'!D89</f>
        <v>0</v>
      </c>
      <c r="D89" s="156"/>
      <c r="E89" s="156"/>
      <c r="F89" s="154">
        <f t="shared" si="6"/>
        <v>-5</v>
      </c>
      <c r="G89" s="154">
        <f t="shared" si="4"/>
        <v>-6</v>
      </c>
      <c r="H89" s="154">
        <f t="shared" si="5"/>
        <v>-11</v>
      </c>
      <c r="I89" s="157"/>
      <c r="J89" s="223" t="s">
        <v>302</v>
      </c>
      <c r="K89" s="223" t="s">
        <v>183</v>
      </c>
      <c r="L89" s="223" t="s">
        <v>303</v>
      </c>
      <c r="M89" s="155"/>
      <c r="N89" s="155"/>
      <c r="O89" s="155"/>
      <c r="P89" s="155"/>
    </row>
    <row r="90" spans="1:16" s="149" customFormat="1" ht="15">
      <c r="A90" s="146">
        <f>'1-συμβολαια'!A90</f>
        <v>0</v>
      </c>
      <c r="B90" s="152">
        <f>'1-συμβολαια'!C90</f>
        <v>0</v>
      </c>
      <c r="C90" s="158">
        <f>'1-συμβολαια'!D90</f>
        <v>0</v>
      </c>
      <c r="D90" s="156"/>
      <c r="E90" s="156"/>
      <c r="F90" s="154">
        <f t="shared" si="6"/>
        <v>-5</v>
      </c>
      <c r="G90" s="154">
        <f t="shared" si="4"/>
        <v>-6</v>
      </c>
      <c r="H90" s="154">
        <f t="shared" si="5"/>
        <v>-11</v>
      </c>
      <c r="I90" s="157"/>
      <c r="J90" s="223" t="s">
        <v>302</v>
      </c>
      <c r="K90" s="223" t="s">
        <v>183</v>
      </c>
      <c r="L90" s="223" t="s">
        <v>303</v>
      </c>
      <c r="M90" s="155"/>
      <c r="N90" s="155"/>
      <c r="O90" s="155"/>
      <c r="P90" s="155"/>
    </row>
    <row r="91" spans="1:16" s="149" customFormat="1" ht="15">
      <c r="A91" s="146">
        <f>'1-συμβολαια'!A91</f>
        <v>0</v>
      </c>
      <c r="B91" s="152">
        <f>'1-συμβολαια'!C91</f>
        <v>0</v>
      </c>
      <c r="C91" s="158">
        <f>'1-συμβολαια'!D91</f>
        <v>0</v>
      </c>
      <c r="D91" s="156"/>
      <c r="E91" s="156"/>
      <c r="F91" s="154">
        <f t="shared" si="6"/>
        <v>-5</v>
      </c>
      <c r="G91" s="154">
        <f t="shared" si="4"/>
        <v>-6</v>
      </c>
      <c r="H91" s="154">
        <f t="shared" si="5"/>
        <v>-11</v>
      </c>
      <c r="I91" s="157"/>
      <c r="J91" s="223" t="s">
        <v>302</v>
      </c>
      <c r="K91" s="223" t="s">
        <v>183</v>
      </c>
      <c r="L91" s="223" t="s">
        <v>303</v>
      </c>
      <c r="M91" s="155"/>
      <c r="N91" s="155"/>
      <c r="O91" s="155"/>
      <c r="P91" s="155"/>
    </row>
    <row r="92" spans="1:16" s="149" customFormat="1" ht="15">
      <c r="A92" s="146">
        <f>'1-συμβολαια'!A92</f>
        <v>0</v>
      </c>
      <c r="B92" s="152">
        <f>'1-συμβολαια'!C92</f>
        <v>0</v>
      </c>
      <c r="C92" s="158">
        <f>'1-συμβολαια'!D92</f>
        <v>0</v>
      </c>
      <c r="D92" s="156"/>
      <c r="E92" s="156"/>
      <c r="F92" s="154">
        <f t="shared" si="6"/>
        <v>-5</v>
      </c>
      <c r="G92" s="154">
        <f t="shared" si="4"/>
        <v>-6</v>
      </c>
      <c r="H92" s="154">
        <f t="shared" si="5"/>
        <v>-11</v>
      </c>
      <c r="I92" s="157"/>
      <c r="J92" s="223" t="s">
        <v>302</v>
      </c>
      <c r="K92" s="223" t="s">
        <v>183</v>
      </c>
      <c r="L92" s="223" t="s">
        <v>303</v>
      </c>
      <c r="M92" s="155"/>
      <c r="N92" s="155"/>
      <c r="O92" s="155"/>
      <c r="P92" s="155"/>
    </row>
    <row r="93" spans="1:16" s="149" customFormat="1" ht="15">
      <c r="A93" s="146">
        <f>'1-συμβολαια'!A93</f>
        <v>0</v>
      </c>
      <c r="B93" s="152">
        <f>'1-συμβολαια'!C93</f>
        <v>0</v>
      </c>
      <c r="C93" s="158">
        <f>'1-συμβολαια'!D93</f>
        <v>0</v>
      </c>
      <c r="D93" s="156"/>
      <c r="E93" s="156"/>
      <c r="F93" s="154">
        <f t="shared" si="6"/>
        <v>-5</v>
      </c>
      <c r="G93" s="154">
        <f t="shared" si="4"/>
        <v>-6</v>
      </c>
      <c r="H93" s="154">
        <f t="shared" si="5"/>
        <v>-11</v>
      </c>
      <c r="I93" s="157"/>
      <c r="J93" s="223" t="s">
        <v>302</v>
      </c>
      <c r="K93" s="223" t="s">
        <v>183</v>
      </c>
      <c r="L93" s="223" t="s">
        <v>303</v>
      </c>
      <c r="M93" s="155"/>
      <c r="N93" s="155"/>
      <c r="O93" s="155"/>
      <c r="P93" s="155"/>
    </row>
    <row r="94" spans="1:16" s="149" customFormat="1" ht="15">
      <c r="A94" s="146">
        <f>'1-συμβολαια'!A94</f>
        <v>0</v>
      </c>
      <c r="B94" s="152">
        <f>'1-συμβολαια'!C94</f>
        <v>0</v>
      </c>
      <c r="C94" s="158">
        <f>'1-συμβολαια'!D94</f>
        <v>0</v>
      </c>
      <c r="D94" s="156"/>
      <c r="E94" s="156"/>
      <c r="F94" s="154">
        <f t="shared" si="6"/>
        <v>-5</v>
      </c>
      <c r="G94" s="154">
        <f t="shared" si="4"/>
        <v>-6</v>
      </c>
      <c r="H94" s="154">
        <f t="shared" si="5"/>
        <v>-11</v>
      </c>
      <c r="I94" s="157"/>
      <c r="J94" s="223" t="s">
        <v>302</v>
      </c>
      <c r="K94" s="223" t="s">
        <v>183</v>
      </c>
      <c r="L94" s="223" t="s">
        <v>303</v>
      </c>
      <c r="M94" s="155"/>
      <c r="N94" s="155"/>
      <c r="O94" s="155"/>
      <c r="P94" s="155"/>
    </row>
    <row r="95" spans="1:16" s="149" customFormat="1" ht="15">
      <c r="A95" s="146">
        <f>'1-συμβολαια'!A95</f>
        <v>0</v>
      </c>
      <c r="B95" s="152">
        <f>'1-συμβολαια'!C95</f>
        <v>0</v>
      </c>
      <c r="C95" s="158">
        <f>'1-συμβολαια'!D95</f>
        <v>0</v>
      </c>
      <c r="D95" s="156"/>
      <c r="E95" s="156"/>
      <c r="F95" s="154">
        <f t="shared" si="6"/>
        <v>-5</v>
      </c>
      <c r="G95" s="154">
        <f t="shared" si="4"/>
        <v>-6</v>
      </c>
      <c r="H95" s="154">
        <f t="shared" si="5"/>
        <v>-11</v>
      </c>
      <c r="I95" s="157"/>
      <c r="J95" s="223" t="s">
        <v>302</v>
      </c>
      <c r="K95" s="223" t="s">
        <v>183</v>
      </c>
      <c r="L95" s="223" t="s">
        <v>303</v>
      </c>
      <c r="M95" s="155"/>
      <c r="N95" s="155"/>
      <c r="O95" s="155"/>
      <c r="P95" s="155"/>
    </row>
    <row r="96" spans="1:16" s="149" customFormat="1" ht="15">
      <c r="A96" s="146">
        <f>'1-συμβολαια'!A96</f>
        <v>0</v>
      </c>
      <c r="B96" s="152">
        <f>'1-συμβολαια'!C96</f>
        <v>0</v>
      </c>
      <c r="C96" s="158">
        <f>'1-συμβολαια'!D96</f>
        <v>0</v>
      </c>
      <c r="D96" s="156"/>
      <c r="E96" s="156"/>
      <c r="F96" s="154">
        <f t="shared" si="6"/>
        <v>-5</v>
      </c>
      <c r="G96" s="154">
        <f t="shared" si="4"/>
        <v>-6</v>
      </c>
      <c r="H96" s="154">
        <f t="shared" si="5"/>
        <v>-11</v>
      </c>
      <c r="I96" s="157"/>
      <c r="J96" s="223" t="s">
        <v>302</v>
      </c>
      <c r="K96" s="223" t="s">
        <v>183</v>
      </c>
      <c r="L96" s="223" t="s">
        <v>303</v>
      </c>
      <c r="M96" s="155"/>
      <c r="N96" s="155"/>
      <c r="O96" s="155"/>
      <c r="P96" s="155"/>
    </row>
    <row r="97" spans="1:16" s="149" customFormat="1" ht="15">
      <c r="A97" s="146">
        <f>'1-συμβολαια'!A97</f>
        <v>0</v>
      </c>
      <c r="B97" s="152">
        <f>'1-συμβολαια'!C97</f>
        <v>0</v>
      </c>
      <c r="C97" s="158">
        <f>'1-συμβολαια'!D97</f>
        <v>0</v>
      </c>
      <c r="D97" s="156"/>
      <c r="E97" s="156"/>
      <c r="F97" s="154">
        <f t="shared" si="6"/>
        <v>-5</v>
      </c>
      <c r="G97" s="154">
        <f t="shared" si="4"/>
        <v>-6</v>
      </c>
      <c r="H97" s="154">
        <f t="shared" si="5"/>
        <v>-11</v>
      </c>
      <c r="I97" s="157"/>
      <c r="J97" s="223" t="s">
        <v>302</v>
      </c>
      <c r="K97" s="223" t="s">
        <v>183</v>
      </c>
      <c r="L97" s="223" t="s">
        <v>303</v>
      </c>
      <c r="M97" s="155"/>
      <c r="N97" s="155"/>
      <c r="O97" s="155"/>
      <c r="P97" s="155"/>
    </row>
    <row r="98" spans="1:16" s="149" customFormat="1" ht="15">
      <c r="A98" s="146">
        <f>'1-συμβολαια'!A98</f>
        <v>0</v>
      </c>
      <c r="B98" s="152">
        <f>'1-συμβολαια'!C98</f>
        <v>0</v>
      </c>
      <c r="C98" s="158">
        <f>'1-συμβολαια'!D98</f>
        <v>0</v>
      </c>
      <c r="D98" s="156"/>
      <c r="E98" s="156"/>
      <c r="F98" s="154">
        <f t="shared" si="6"/>
        <v>-5</v>
      </c>
      <c r="G98" s="154">
        <f t="shared" si="4"/>
        <v>-6</v>
      </c>
      <c r="H98" s="154">
        <f t="shared" si="5"/>
        <v>-11</v>
      </c>
      <c r="I98" s="157"/>
      <c r="J98" s="223" t="s">
        <v>302</v>
      </c>
      <c r="K98" s="223" t="s">
        <v>183</v>
      </c>
      <c r="L98" s="223" t="s">
        <v>303</v>
      </c>
      <c r="M98" s="155"/>
      <c r="N98" s="155"/>
      <c r="O98" s="155"/>
      <c r="P98" s="155"/>
    </row>
    <row r="99" spans="1:16" s="149" customFormat="1" ht="15">
      <c r="A99" s="146">
        <f>'1-συμβολαια'!A99</f>
        <v>0</v>
      </c>
      <c r="B99" s="152">
        <f>'1-συμβολαια'!C99</f>
        <v>0</v>
      </c>
      <c r="C99" s="158">
        <f>'1-συμβολαια'!D99</f>
        <v>0</v>
      </c>
      <c r="D99" s="156"/>
      <c r="E99" s="156"/>
      <c r="F99" s="154">
        <f t="shared" si="6"/>
        <v>-5</v>
      </c>
      <c r="G99" s="154">
        <f t="shared" si="4"/>
        <v>-6</v>
      </c>
      <c r="H99" s="154">
        <f t="shared" si="5"/>
        <v>-11</v>
      </c>
      <c r="I99" s="157"/>
      <c r="J99" s="223" t="s">
        <v>302</v>
      </c>
      <c r="K99" s="223" t="s">
        <v>183</v>
      </c>
      <c r="L99" s="223" t="s">
        <v>303</v>
      </c>
      <c r="M99" s="155"/>
      <c r="N99" s="155"/>
      <c r="O99" s="155"/>
      <c r="P99" s="155"/>
    </row>
    <row r="100" spans="1:16" s="149" customFormat="1" ht="15">
      <c r="A100" s="146">
        <f>'1-συμβολαια'!A100</f>
        <v>0</v>
      </c>
      <c r="B100" s="152">
        <f>'1-συμβολαια'!C100</f>
        <v>0</v>
      </c>
      <c r="C100" s="158">
        <f>'1-συμβολαια'!D100</f>
        <v>0</v>
      </c>
      <c r="D100" s="156"/>
      <c r="E100" s="156"/>
      <c r="F100" s="154">
        <f t="shared" si="6"/>
        <v>-5</v>
      </c>
      <c r="G100" s="154">
        <f t="shared" si="4"/>
        <v>-6</v>
      </c>
      <c r="H100" s="154">
        <f t="shared" si="5"/>
        <v>-11</v>
      </c>
      <c r="I100" s="157"/>
      <c r="J100" s="223" t="s">
        <v>302</v>
      </c>
      <c r="K100" s="223" t="s">
        <v>183</v>
      </c>
      <c r="L100" s="223" t="s">
        <v>303</v>
      </c>
      <c r="M100" s="155"/>
      <c r="N100" s="155"/>
      <c r="O100" s="155"/>
      <c r="P100" s="155"/>
    </row>
    <row r="101" spans="1:16" s="149" customFormat="1" ht="15">
      <c r="A101" s="146">
        <f>'1-συμβολαια'!A101</f>
        <v>0</v>
      </c>
      <c r="B101" s="152">
        <f>'1-συμβολαια'!C101</f>
        <v>0</v>
      </c>
      <c r="C101" s="158">
        <f>'1-συμβολαια'!D101</f>
        <v>0</v>
      </c>
      <c r="D101" s="156"/>
      <c r="E101" s="156"/>
      <c r="F101" s="154">
        <f t="shared" si="6"/>
        <v>-5</v>
      </c>
      <c r="G101" s="154">
        <f t="shared" si="4"/>
        <v>-6</v>
      </c>
      <c r="H101" s="154">
        <f t="shared" si="5"/>
        <v>-11</v>
      </c>
      <c r="I101" s="157"/>
      <c r="J101" s="223" t="s">
        <v>302</v>
      </c>
      <c r="K101" s="223" t="s">
        <v>183</v>
      </c>
      <c r="L101" s="223" t="s">
        <v>303</v>
      </c>
      <c r="M101" s="155"/>
      <c r="N101" s="155"/>
      <c r="O101" s="155"/>
      <c r="P101" s="155"/>
    </row>
    <row r="102" spans="1:16" s="149" customFormat="1" ht="15">
      <c r="A102" s="146">
        <f>'1-συμβολαια'!A102</f>
        <v>0</v>
      </c>
      <c r="B102" s="152">
        <f>'1-συμβολαια'!C102</f>
        <v>0</v>
      </c>
      <c r="C102" s="158">
        <f>'1-συμβολαια'!D102</f>
        <v>0</v>
      </c>
      <c r="D102" s="156"/>
      <c r="E102" s="156"/>
      <c r="F102" s="154">
        <f t="shared" si="6"/>
        <v>-5</v>
      </c>
      <c r="G102" s="154">
        <f t="shared" si="4"/>
        <v>-6</v>
      </c>
      <c r="H102" s="154">
        <f t="shared" si="5"/>
        <v>-11</v>
      </c>
      <c r="I102" s="157"/>
      <c r="J102" s="223" t="s">
        <v>302</v>
      </c>
      <c r="K102" s="223" t="s">
        <v>183</v>
      </c>
      <c r="L102" s="223" t="s">
        <v>303</v>
      </c>
      <c r="M102" s="155"/>
      <c r="N102" s="155"/>
      <c r="O102" s="155"/>
      <c r="P102" s="155"/>
    </row>
    <row r="103" spans="1:16" s="149" customFormat="1" ht="15">
      <c r="A103" s="146">
        <f>'1-συμβολαια'!A103</f>
        <v>0</v>
      </c>
      <c r="B103" s="152">
        <f>'1-συμβολαια'!C103</f>
        <v>0</v>
      </c>
      <c r="C103" s="158">
        <f>'1-συμβολαια'!D103</f>
        <v>0</v>
      </c>
      <c r="D103" s="156"/>
      <c r="E103" s="156"/>
      <c r="F103" s="154">
        <f t="shared" si="6"/>
        <v>-5</v>
      </c>
      <c r="G103" s="154">
        <f t="shared" si="4"/>
        <v>-6</v>
      </c>
      <c r="H103" s="154">
        <f t="shared" si="5"/>
        <v>-11</v>
      </c>
      <c r="I103" s="157"/>
      <c r="J103" s="223" t="s">
        <v>302</v>
      </c>
      <c r="K103" s="223" t="s">
        <v>183</v>
      </c>
      <c r="L103" s="223" t="s">
        <v>303</v>
      </c>
      <c r="M103" s="155"/>
      <c r="N103" s="155"/>
      <c r="O103" s="155"/>
      <c r="P103" s="155"/>
    </row>
    <row r="104" spans="1:16" s="149" customFormat="1" ht="15">
      <c r="A104" s="146">
        <f>'1-συμβολαια'!A104</f>
        <v>0</v>
      </c>
      <c r="B104" s="152">
        <f>'1-συμβολαια'!C104</f>
        <v>0</v>
      </c>
      <c r="C104" s="158">
        <f>'1-συμβολαια'!D104</f>
        <v>0</v>
      </c>
      <c r="D104" s="156"/>
      <c r="E104" s="156"/>
      <c r="F104" s="154">
        <f t="shared" si="6"/>
        <v>-5</v>
      </c>
      <c r="G104" s="154">
        <f t="shared" si="4"/>
        <v>-6</v>
      </c>
      <c r="H104" s="154">
        <f t="shared" si="5"/>
        <v>-11</v>
      </c>
      <c r="I104" s="157"/>
      <c r="J104" s="223" t="s">
        <v>302</v>
      </c>
      <c r="K104" s="223" t="s">
        <v>183</v>
      </c>
      <c r="L104" s="223" t="s">
        <v>303</v>
      </c>
      <c r="M104" s="155"/>
      <c r="N104" s="155"/>
      <c r="O104" s="155"/>
      <c r="P104" s="155"/>
    </row>
    <row r="105" spans="1:16" s="149" customFormat="1" ht="15">
      <c r="A105" s="146">
        <f>'1-συμβολαια'!A105</f>
        <v>0</v>
      </c>
      <c r="B105" s="152">
        <f>'1-συμβολαια'!C105</f>
        <v>0</v>
      </c>
      <c r="C105" s="158">
        <f>'1-συμβολαια'!D105</f>
        <v>0</v>
      </c>
      <c r="D105" s="156"/>
      <c r="E105" s="156"/>
      <c r="F105" s="154">
        <f t="shared" si="6"/>
        <v>-5</v>
      </c>
      <c r="G105" s="154">
        <f t="shared" si="4"/>
        <v>-6</v>
      </c>
      <c r="H105" s="154">
        <f t="shared" si="5"/>
        <v>-11</v>
      </c>
      <c r="I105" s="157"/>
      <c r="J105" s="223" t="s">
        <v>302</v>
      </c>
      <c r="K105" s="223" t="s">
        <v>183</v>
      </c>
      <c r="L105" s="223" t="s">
        <v>303</v>
      </c>
      <c r="M105" s="155"/>
      <c r="N105" s="155"/>
      <c r="O105" s="155"/>
      <c r="P105" s="155"/>
    </row>
    <row r="106" spans="1:16" s="149" customFormat="1" ht="15">
      <c r="A106" s="146">
        <f>'1-συμβολαια'!A106</f>
        <v>0</v>
      </c>
      <c r="B106" s="152">
        <f>'1-συμβολαια'!C106</f>
        <v>0</v>
      </c>
      <c r="C106" s="158">
        <f>'1-συμβολαια'!D106</f>
        <v>0</v>
      </c>
      <c r="D106" s="156"/>
      <c r="E106" s="156"/>
      <c r="F106" s="154">
        <f t="shared" si="6"/>
        <v>-5</v>
      </c>
      <c r="G106" s="154">
        <f t="shared" si="4"/>
        <v>-6</v>
      </c>
      <c r="H106" s="154">
        <f t="shared" si="5"/>
        <v>-11</v>
      </c>
      <c r="I106" s="157"/>
      <c r="J106" s="223" t="s">
        <v>302</v>
      </c>
      <c r="K106" s="223" t="s">
        <v>183</v>
      </c>
      <c r="L106" s="223" t="s">
        <v>303</v>
      </c>
      <c r="M106" s="155"/>
      <c r="N106" s="155"/>
      <c r="O106" s="155"/>
      <c r="P106" s="155"/>
    </row>
    <row r="107" spans="1:16" s="149" customFormat="1" ht="15">
      <c r="A107" s="146">
        <f>'1-συμβολαια'!A107</f>
        <v>0</v>
      </c>
      <c r="B107" s="152">
        <f>'1-συμβολαια'!C107</f>
        <v>0</v>
      </c>
      <c r="C107" s="158">
        <f>'1-συμβολαια'!D107</f>
        <v>0</v>
      </c>
      <c r="D107" s="156"/>
      <c r="E107" s="156"/>
      <c r="F107" s="154">
        <f t="shared" si="6"/>
        <v>-5</v>
      </c>
      <c r="G107" s="154">
        <f t="shared" si="4"/>
        <v>-6</v>
      </c>
      <c r="H107" s="154">
        <f t="shared" si="5"/>
        <v>-11</v>
      </c>
      <c r="I107" s="157"/>
      <c r="J107" s="223" t="s">
        <v>302</v>
      </c>
      <c r="K107" s="223" t="s">
        <v>183</v>
      </c>
      <c r="L107" s="223" t="s">
        <v>303</v>
      </c>
      <c r="M107" s="155"/>
      <c r="N107" s="155"/>
      <c r="O107" s="155"/>
      <c r="P107" s="155"/>
    </row>
    <row r="108" spans="1:16" s="149" customFormat="1" ht="15">
      <c r="A108" s="146">
        <f>'1-συμβολαια'!A108</f>
        <v>0</v>
      </c>
      <c r="B108" s="152">
        <f>'1-συμβολαια'!C108</f>
        <v>0</v>
      </c>
      <c r="C108" s="158">
        <f>'1-συμβολαια'!D108</f>
        <v>0</v>
      </c>
      <c r="D108" s="156"/>
      <c r="E108" s="156"/>
      <c r="F108" s="154">
        <f t="shared" si="6"/>
        <v>-5</v>
      </c>
      <c r="G108" s="154">
        <f t="shared" si="4"/>
        <v>-6</v>
      </c>
      <c r="H108" s="154">
        <f t="shared" si="5"/>
        <v>-11</v>
      </c>
      <c r="I108" s="157"/>
      <c r="J108" s="223" t="s">
        <v>302</v>
      </c>
      <c r="K108" s="223" t="s">
        <v>183</v>
      </c>
      <c r="L108" s="223" t="s">
        <v>303</v>
      </c>
      <c r="M108" s="155"/>
      <c r="N108" s="155"/>
      <c r="O108" s="155"/>
      <c r="P108" s="155"/>
    </row>
    <row r="109" spans="1:16" s="149" customFormat="1" ht="15">
      <c r="A109" s="146">
        <f>'1-συμβολαια'!A109</f>
        <v>0</v>
      </c>
      <c r="B109" s="152">
        <f>'1-συμβολαια'!C109</f>
        <v>0</v>
      </c>
      <c r="C109" s="158">
        <f>'1-συμβολαια'!D109</f>
        <v>0</v>
      </c>
      <c r="D109" s="156"/>
      <c r="E109" s="156"/>
      <c r="F109" s="154">
        <f t="shared" si="6"/>
        <v>-5</v>
      </c>
      <c r="G109" s="154">
        <f t="shared" si="4"/>
        <v>-6</v>
      </c>
      <c r="H109" s="154">
        <f t="shared" si="5"/>
        <v>-11</v>
      </c>
      <c r="I109" s="157"/>
      <c r="J109" s="223" t="s">
        <v>302</v>
      </c>
      <c r="K109" s="223" t="s">
        <v>183</v>
      </c>
      <c r="L109" s="223" t="s">
        <v>303</v>
      </c>
      <c r="M109" s="155"/>
      <c r="N109" s="155"/>
      <c r="O109" s="155"/>
      <c r="P109" s="155"/>
    </row>
    <row r="110" spans="1:16" s="149" customFormat="1" ht="15">
      <c r="A110" s="146">
        <f>'1-συμβολαια'!A110</f>
        <v>0</v>
      </c>
      <c r="B110" s="152">
        <f>'1-συμβολαια'!C110</f>
        <v>0</v>
      </c>
      <c r="C110" s="158">
        <f>'1-συμβολαια'!D110</f>
        <v>0</v>
      </c>
      <c r="D110" s="156"/>
      <c r="E110" s="156"/>
      <c r="F110" s="154">
        <f t="shared" si="6"/>
        <v>-5</v>
      </c>
      <c r="G110" s="154">
        <f t="shared" si="4"/>
        <v>-6</v>
      </c>
      <c r="H110" s="154">
        <f t="shared" si="5"/>
        <v>-11</v>
      </c>
      <c r="I110" s="157"/>
      <c r="J110" s="223" t="s">
        <v>302</v>
      </c>
      <c r="K110" s="223" t="s">
        <v>183</v>
      </c>
      <c r="L110" s="223" t="s">
        <v>303</v>
      </c>
      <c r="M110" s="155"/>
      <c r="N110" s="155"/>
      <c r="O110" s="155"/>
      <c r="P110" s="155"/>
    </row>
    <row r="111" spans="1:16" s="149" customFormat="1" ht="15">
      <c r="A111" s="146">
        <f>'1-συμβολαια'!A111</f>
        <v>0</v>
      </c>
      <c r="B111" s="152">
        <f>'1-συμβολαια'!C111</f>
        <v>0</v>
      </c>
      <c r="C111" s="158">
        <f>'1-συμβολαια'!D111</f>
        <v>0</v>
      </c>
      <c r="D111" s="156"/>
      <c r="E111" s="156"/>
      <c r="F111" s="154">
        <f t="shared" si="6"/>
        <v>-5</v>
      </c>
      <c r="G111" s="154">
        <f t="shared" si="4"/>
        <v>-6</v>
      </c>
      <c r="H111" s="154">
        <f t="shared" si="5"/>
        <v>-11</v>
      </c>
      <c r="I111" s="157"/>
      <c r="J111" s="223" t="s">
        <v>302</v>
      </c>
      <c r="K111" s="223" t="s">
        <v>183</v>
      </c>
      <c r="L111" s="223" t="s">
        <v>303</v>
      </c>
      <c r="M111" s="155"/>
      <c r="N111" s="155"/>
      <c r="O111" s="155"/>
      <c r="P111" s="155"/>
    </row>
    <row r="112" spans="1:16" s="149" customFormat="1" ht="15">
      <c r="A112" s="146">
        <f>'1-συμβολαια'!A112</f>
        <v>0</v>
      </c>
      <c r="B112" s="152">
        <f>'1-συμβολαια'!C112</f>
        <v>0</v>
      </c>
      <c r="C112" s="158">
        <f>'1-συμβολαια'!D112</f>
        <v>0</v>
      </c>
      <c r="D112" s="156"/>
      <c r="E112" s="156"/>
      <c r="F112" s="154">
        <f t="shared" si="6"/>
        <v>-5</v>
      </c>
      <c r="G112" s="154">
        <f t="shared" si="4"/>
        <v>-6</v>
      </c>
      <c r="H112" s="154">
        <f t="shared" si="5"/>
        <v>-11</v>
      </c>
      <c r="I112" s="157"/>
      <c r="J112" s="223" t="s">
        <v>302</v>
      </c>
      <c r="K112" s="223" t="s">
        <v>183</v>
      </c>
      <c r="L112" s="223" t="s">
        <v>303</v>
      </c>
      <c r="M112" s="155"/>
      <c r="N112" s="155"/>
      <c r="O112" s="155"/>
      <c r="P112" s="155"/>
    </row>
    <row r="113" spans="1:16" s="149" customFormat="1" ht="15">
      <c r="A113" s="146">
        <f>'1-συμβολαια'!A113</f>
        <v>0</v>
      </c>
      <c r="B113" s="152">
        <f>'1-συμβολαια'!C113</f>
        <v>0</v>
      </c>
      <c r="C113" s="158">
        <f>'1-συμβολαια'!D113</f>
        <v>0</v>
      </c>
      <c r="D113" s="156"/>
      <c r="E113" s="156"/>
      <c r="F113" s="154">
        <f t="shared" si="6"/>
        <v>-5</v>
      </c>
      <c r="G113" s="154">
        <f t="shared" si="4"/>
        <v>-6</v>
      </c>
      <c r="H113" s="154">
        <f t="shared" si="5"/>
        <v>-11</v>
      </c>
      <c r="I113" s="157"/>
      <c r="J113" s="223" t="s">
        <v>302</v>
      </c>
      <c r="K113" s="223" t="s">
        <v>183</v>
      </c>
      <c r="L113" s="223" t="s">
        <v>303</v>
      </c>
      <c r="M113" s="155"/>
      <c r="N113" s="155"/>
      <c r="O113" s="155"/>
      <c r="P113" s="155"/>
    </row>
    <row r="114" spans="1:16" s="149" customFormat="1" ht="15">
      <c r="A114" s="146">
        <f>'1-συμβολαια'!A114</f>
        <v>0</v>
      </c>
      <c r="B114" s="152">
        <f>'1-συμβολαια'!C114</f>
        <v>0</v>
      </c>
      <c r="C114" s="158">
        <f>'1-συμβολαια'!D114</f>
        <v>0</v>
      </c>
      <c r="D114" s="156"/>
      <c r="E114" s="156"/>
      <c r="F114" s="154">
        <f t="shared" si="6"/>
        <v>-5</v>
      </c>
      <c r="G114" s="154">
        <f t="shared" si="4"/>
        <v>-6</v>
      </c>
      <c r="H114" s="154">
        <f t="shared" si="5"/>
        <v>-11</v>
      </c>
      <c r="I114" s="157"/>
      <c r="J114" s="223" t="s">
        <v>302</v>
      </c>
      <c r="K114" s="223" t="s">
        <v>183</v>
      </c>
      <c r="L114" s="223" t="s">
        <v>303</v>
      </c>
      <c r="M114" s="155"/>
      <c r="N114" s="155"/>
      <c r="O114" s="155"/>
      <c r="P114" s="155"/>
    </row>
    <row r="115" spans="1:16" s="149" customFormat="1" ht="15">
      <c r="A115" s="146">
        <f>'1-συμβολαια'!A115</f>
        <v>0</v>
      </c>
      <c r="B115" s="152">
        <f>'1-συμβολαια'!C115</f>
        <v>0</v>
      </c>
      <c r="C115" s="158">
        <f>'1-συμβολαια'!D115</f>
        <v>0</v>
      </c>
      <c r="D115" s="156"/>
      <c r="E115" s="156"/>
      <c r="F115" s="154">
        <f t="shared" si="6"/>
        <v>-5</v>
      </c>
      <c r="G115" s="154">
        <f t="shared" si="4"/>
        <v>-6</v>
      </c>
      <c r="H115" s="154">
        <f t="shared" si="5"/>
        <v>-11</v>
      </c>
      <c r="I115" s="157"/>
      <c r="J115" s="223" t="s">
        <v>302</v>
      </c>
      <c r="K115" s="223" t="s">
        <v>183</v>
      </c>
      <c r="L115" s="223" t="s">
        <v>303</v>
      </c>
      <c r="M115" s="155"/>
      <c r="N115" s="155"/>
      <c r="O115" s="155"/>
      <c r="P115" s="155"/>
    </row>
    <row r="116" spans="1:16" s="149" customFormat="1" ht="15">
      <c r="A116" s="146">
        <f>'1-συμβολαια'!A116</f>
        <v>0</v>
      </c>
      <c r="B116" s="152">
        <f>'1-συμβολαια'!C116</f>
        <v>0</v>
      </c>
      <c r="C116" s="158">
        <f>'1-συμβολαια'!D116</f>
        <v>0</v>
      </c>
      <c r="D116" s="156"/>
      <c r="E116" s="156"/>
      <c r="F116" s="154">
        <f t="shared" si="6"/>
        <v>-5</v>
      </c>
      <c r="G116" s="154">
        <f t="shared" si="4"/>
        <v>-6</v>
      </c>
      <c r="H116" s="154">
        <f t="shared" si="5"/>
        <v>-11</v>
      </c>
      <c r="I116" s="157"/>
      <c r="J116" s="223" t="s">
        <v>302</v>
      </c>
      <c r="K116" s="223" t="s">
        <v>183</v>
      </c>
      <c r="L116" s="223" t="s">
        <v>303</v>
      </c>
      <c r="M116" s="155"/>
      <c r="N116" s="155"/>
      <c r="O116" s="155"/>
      <c r="P116" s="155"/>
    </row>
    <row r="117" spans="1:16" s="149" customFormat="1" ht="15">
      <c r="A117" s="146">
        <f>'1-συμβολαια'!A117</f>
        <v>0</v>
      </c>
      <c r="B117" s="152">
        <f>'1-συμβολαια'!C117</f>
        <v>0</v>
      </c>
      <c r="C117" s="158">
        <f>'1-συμβολαια'!D117</f>
        <v>0</v>
      </c>
      <c r="D117" s="156"/>
      <c r="E117" s="156"/>
      <c r="F117" s="154">
        <f t="shared" si="6"/>
        <v>-5</v>
      </c>
      <c r="G117" s="154">
        <f t="shared" si="4"/>
        <v>-6</v>
      </c>
      <c r="H117" s="154">
        <f t="shared" si="5"/>
        <v>-11</v>
      </c>
      <c r="I117" s="157"/>
      <c r="J117" s="223" t="s">
        <v>302</v>
      </c>
      <c r="K117" s="223" t="s">
        <v>183</v>
      </c>
      <c r="L117" s="223" t="s">
        <v>303</v>
      </c>
      <c r="M117" s="155"/>
      <c r="N117" s="155"/>
      <c r="O117" s="155"/>
      <c r="P117" s="155"/>
    </row>
    <row r="118" spans="1:16" s="149" customFormat="1" ht="15">
      <c r="A118" s="146">
        <f>'1-συμβολαια'!A118</f>
        <v>0</v>
      </c>
      <c r="B118" s="152">
        <f>'1-συμβολαια'!C118</f>
        <v>0</v>
      </c>
      <c r="C118" s="158">
        <f>'1-συμβολαια'!D118</f>
        <v>0</v>
      </c>
      <c r="D118" s="156"/>
      <c r="E118" s="156"/>
      <c r="F118" s="154">
        <f t="shared" si="6"/>
        <v>-5</v>
      </c>
      <c r="G118" s="154">
        <f t="shared" si="4"/>
        <v>-6</v>
      </c>
      <c r="H118" s="154">
        <f t="shared" si="5"/>
        <v>-11</v>
      </c>
      <c r="I118" s="157"/>
      <c r="J118" s="223" t="s">
        <v>302</v>
      </c>
      <c r="K118" s="223" t="s">
        <v>183</v>
      </c>
      <c r="L118" s="223" t="s">
        <v>303</v>
      </c>
      <c r="M118" s="155"/>
      <c r="N118" s="155"/>
      <c r="O118" s="155"/>
      <c r="P118" s="155"/>
    </row>
    <row r="119" spans="1:16" s="149" customFormat="1" ht="15">
      <c r="A119" s="146">
        <f>'1-συμβολαια'!A119</f>
        <v>0</v>
      </c>
      <c r="B119" s="152">
        <f>'1-συμβολαια'!C119</f>
        <v>0</v>
      </c>
      <c r="C119" s="158">
        <f>'1-συμβολαια'!D119</f>
        <v>0</v>
      </c>
      <c r="D119" s="156"/>
      <c r="E119" s="156"/>
      <c r="F119" s="154">
        <f t="shared" si="6"/>
        <v>-5</v>
      </c>
      <c r="G119" s="154">
        <f t="shared" si="4"/>
        <v>-6</v>
      </c>
      <c r="H119" s="154">
        <f t="shared" si="5"/>
        <v>-11</v>
      </c>
      <c r="I119" s="157"/>
      <c r="J119" s="223" t="s">
        <v>302</v>
      </c>
      <c r="K119" s="223" t="s">
        <v>183</v>
      </c>
      <c r="L119" s="223" t="s">
        <v>303</v>
      </c>
      <c r="M119" s="155"/>
      <c r="N119" s="155"/>
      <c r="O119" s="155"/>
      <c r="P119" s="155"/>
    </row>
    <row r="120" spans="1:16" s="149" customFormat="1" ht="15">
      <c r="A120" s="146">
        <f>'1-συμβολαια'!A120</f>
        <v>0</v>
      </c>
      <c r="B120" s="152">
        <f>'1-συμβολαια'!C120</f>
        <v>0</v>
      </c>
      <c r="C120" s="158">
        <f>'1-συμβολαια'!D120</f>
        <v>0</v>
      </c>
      <c r="D120" s="156"/>
      <c r="E120" s="156"/>
      <c r="F120" s="154">
        <f t="shared" si="6"/>
        <v>-5</v>
      </c>
      <c r="G120" s="154">
        <f t="shared" si="4"/>
        <v>-6</v>
      </c>
      <c r="H120" s="154">
        <f t="shared" si="5"/>
        <v>-11</v>
      </c>
      <c r="I120" s="157"/>
      <c r="J120" s="223" t="s">
        <v>302</v>
      </c>
      <c r="K120" s="223" t="s">
        <v>183</v>
      </c>
      <c r="L120" s="223" t="s">
        <v>303</v>
      </c>
      <c r="M120" s="155"/>
      <c r="N120" s="155"/>
      <c r="O120" s="155"/>
      <c r="P120" s="155"/>
    </row>
    <row r="121" spans="1:16" s="149" customFormat="1" ht="15">
      <c r="A121" s="146">
        <f>'1-συμβολαια'!A121</f>
        <v>0</v>
      </c>
      <c r="B121" s="152">
        <f>'1-συμβολαια'!C121</f>
        <v>0</v>
      </c>
      <c r="C121" s="158">
        <f>'1-συμβολαια'!D121</f>
        <v>0</v>
      </c>
      <c r="D121" s="156"/>
      <c r="E121" s="156"/>
      <c r="F121" s="154">
        <f t="shared" si="6"/>
        <v>-5</v>
      </c>
      <c r="G121" s="154">
        <f t="shared" si="4"/>
        <v>-6</v>
      </c>
      <c r="H121" s="154">
        <f t="shared" si="5"/>
        <v>-11</v>
      </c>
      <c r="I121" s="157"/>
      <c r="J121" s="223" t="s">
        <v>302</v>
      </c>
      <c r="K121" s="223" t="s">
        <v>183</v>
      </c>
      <c r="L121" s="223" t="s">
        <v>303</v>
      </c>
      <c r="M121" s="155"/>
      <c r="N121" s="155"/>
      <c r="O121" s="155"/>
      <c r="P121" s="155"/>
    </row>
    <row r="122" spans="1:16" s="149" customFormat="1" ht="15">
      <c r="A122" s="146">
        <f>'1-συμβολαια'!A122</f>
        <v>0</v>
      </c>
      <c r="B122" s="152">
        <f>'1-συμβολαια'!C122</f>
        <v>0</v>
      </c>
      <c r="C122" s="158">
        <f>'1-συμβολαια'!D122</f>
        <v>0</v>
      </c>
      <c r="D122" s="156"/>
      <c r="E122" s="156"/>
      <c r="F122" s="154">
        <f t="shared" si="6"/>
        <v>-5</v>
      </c>
      <c r="G122" s="154">
        <f t="shared" si="4"/>
        <v>-6</v>
      </c>
      <c r="H122" s="154">
        <f t="shared" si="5"/>
        <v>-11</v>
      </c>
      <c r="I122" s="157"/>
      <c r="J122" s="223" t="s">
        <v>302</v>
      </c>
      <c r="K122" s="223" t="s">
        <v>183</v>
      </c>
      <c r="L122" s="223" t="s">
        <v>303</v>
      </c>
      <c r="M122" s="155"/>
      <c r="N122" s="155"/>
      <c r="O122" s="155"/>
      <c r="P122" s="155"/>
    </row>
    <row r="123" spans="1:16" s="149" customFormat="1" ht="15">
      <c r="A123" s="146">
        <f>'1-συμβολαια'!A123</f>
        <v>0</v>
      </c>
      <c r="B123" s="152">
        <f>'1-συμβολαια'!C123</f>
        <v>0</v>
      </c>
      <c r="C123" s="158">
        <f>'1-συμβολαια'!D123</f>
        <v>0</v>
      </c>
      <c r="D123" s="156"/>
      <c r="E123" s="156"/>
      <c r="F123" s="154">
        <f t="shared" si="6"/>
        <v>-5</v>
      </c>
      <c r="G123" s="154">
        <f t="shared" si="4"/>
        <v>-6</v>
      </c>
      <c r="H123" s="154">
        <f t="shared" si="5"/>
        <v>-11</v>
      </c>
      <c r="I123" s="157"/>
      <c r="J123" s="223" t="s">
        <v>302</v>
      </c>
      <c r="K123" s="223" t="s">
        <v>183</v>
      </c>
      <c r="L123" s="223" t="s">
        <v>303</v>
      </c>
      <c r="M123" s="155"/>
      <c r="N123" s="155"/>
      <c r="O123" s="155"/>
      <c r="P123" s="155"/>
    </row>
    <row r="124" spans="1:16" s="149" customFormat="1" ht="15">
      <c r="A124" s="146">
        <f>'1-συμβολαια'!A124</f>
        <v>0</v>
      </c>
      <c r="B124" s="152">
        <f>'1-συμβολαια'!C124</f>
        <v>0</v>
      </c>
      <c r="C124" s="158">
        <f>'1-συμβολαια'!D124</f>
        <v>0</v>
      </c>
      <c r="D124" s="156"/>
      <c r="E124" s="156"/>
      <c r="F124" s="154">
        <f t="shared" si="6"/>
        <v>-5</v>
      </c>
      <c r="G124" s="154">
        <f t="shared" si="4"/>
        <v>-6</v>
      </c>
      <c r="H124" s="154">
        <f t="shared" si="5"/>
        <v>-11</v>
      </c>
      <c r="I124" s="157"/>
      <c r="J124" s="223" t="s">
        <v>302</v>
      </c>
      <c r="K124" s="223" t="s">
        <v>183</v>
      </c>
      <c r="L124" s="223" t="s">
        <v>303</v>
      </c>
      <c r="M124" s="155"/>
      <c r="N124" s="155"/>
      <c r="O124" s="155"/>
      <c r="P124" s="155"/>
    </row>
    <row r="125" spans="1:16" s="149" customFormat="1" ht="15">
      <c r="A125" s="146">
        <f>'1-συμβολαια'!A125</f>
        <v>0</v>
      </c>
      <c r="B125" s="152">
        <f>'1-συμβολαια'!C125</f>
        <v>0</v>
      </c>
      <c r="C125" s="158">
        <f>'1-συμβολαια'!D125</f>
        <v>0</v>
      </c>
      <c r="D125" s="156"/>
      <c r="E125" s="156"/>
      <c r="F125" s="154">
        <f t="shared" si="6"/>
        <v>-5</v>
      </c>
      <c r="G125" s="154">
        <f t="shared" si="4"/>
        <v>-6</v>
      </c>
      <c r="H125" s="154">
        <f t="shared" si="5"/>
        <v>-11</v>
      </c>
      <c r="I125" s="157"/>
      <c r="J125" s="223" t="s">
        <v>302</v>
      </c>
      <c r="K125" s="223" t="s">
        <v>183</v>
      </c>
      <c r="L125" s="223" t="s">
        <v>303</v>
      </c>
      <c r="M125" s="155"/>
      <c r="N125" s="155"/>
      <c r="O125" s="155"/>
      <c r="P125" s="155"/>
    </row>
    <row r="126" spans="1:16" s="149" customFormat="1" ht="15">
      <c r="A126" s="146">
        <f>'1-συμβολαια'!A126</f>
        <v>0</v>
      </c>
      <c r="B126" s="152">
        <f>'1-συμβολαια'!C126</f>
        <v>0</v>
      </c>
      <c r="C126" s="158">
        <f>'1-συμβολαια'!D126</f>
        <v>0</v>
      </c>
      <c r="D126" s="156"/>
      <c r="E126" s="156"/>
      <c r="F126" s="154">
        <f t="shared" si="6"/>
        <v>-5</v>
      </c>
      <c r="G126" s="154">
        <f t="shared" si="4"/>
        <v>-6</v>
      </c>
      <c r="H126" s="154">
        <f t="shared" si="5"/>
        <v>-11</v>
      </c>
      <c r="I126" s="157"/>
      <c r="J126" s="223" t="s">
        <v>302</v>
      </c>
      <c r="K126" s="223" t="s">
        <v>183</v>
      </c>
      <c r="L126" s="223" t="s">
        <v>303</v>
      </c>
      <c r="M126" s="155"/>
      <c r="N126" s="155"/>
      <c r="O126" s="155"/>
      <c r="P126" s="155"/>
    </row>
    <row r="127" spans="1:16" s="149" customFormat="1" ht="15">
      <c r="A127" s="146">
        <f>'1-συμβολαια'!A127</f>
        <v>0</v>
      </c>
      <c r="B127" s="152">
        <f>'1-συμβολαια'!C127</f>
        <v>0</v>
      </c>
      <c r="C127" s="158">
        <f>'1-συμβολαια'!D127</f>
        <v>0</v>
      </c>
      <c r="D127" s="156"/>
      <c r="E127" s="156"/>
      <c r="F127" s="154">
        <f t="shared" si="6"/>
        <v>-5</v>
      </c>
      <c r="G127" s="154">
        <f t="shared" si="4"/>
        <v>-6</v>
      </c>
      <c r="H127" s="154">
        <f t="shared" si="5"/>
        <v>-11</v>
      </c>
      <c r="I127" s="157"/>
      <c r="J127" s="223" t="s">
        <v>302</v>
      </c>
      <c r="K127" s="223" t="s">
        <v>183</v>
      </c>
      <c r="L127" s="223" t="s">
        <v>303</v>
      </c>
      <c r="M127" s="155"/>
      <c r="N127" s="155"/>
      <c r="O127" s="155"/>
      <c r="P127" s="155"/>
    </row>
    <row r="128" spans="1:16" s="149" customFormat="1" ht="15">
      <c r="A128" s="146">
        <f>'1-συμβολαια'!A128</f>
        <v>0</v>
      </c>
      <c r="B128" s="152">
        <f>'1-συμβολαια'!C128</f>
        <v>0</v>
      </c>
      <c r="C128" s="158">
        <f>'1-συμβολαια'!D128</f>
        <v>0</v>
      </c>
      <c r="D128" s="156"/>
      <c r="E128" s="156"/>
      <c r="F128" s="154">
        <f t="shared" si="6"/>
        <v>-5</v>
      </c>
      <c r="G128" s="154">
        <f t="shared" si="4"/>
        <v>-6</v>
      </c>
      <c r="H128" s="154">
        <f t="shared" si="5"/>
        <v>-11</v>
      </c>
      <c r="I128" s="157"/>
      <c r="J128" s="223" t="s">
        <v>302</v>
      </c>
      <c r="K128" s="223" t="s">
        <v>183</v>
      </c>
      <c r="L128" s="223" t="s">
        <v>303</v>
      </c>
      <c r="M128" s="155"/>
      <c r="N128" s="155"/>
      <c r="O128" s="155"/>
      <c r="P128" s="155"/>
    </row>
    <row r="129" spans="1:16" s="149" customFormat="1" ht="15">
      <c r="A129" s="146">
        <f>'1-συμβολαια'!A129</f>
        <v>0</v>
      </c>
      <c r="B129" s="152">
        <f>'1-συμβολαια'!C129</f>
        <v>0</v>
      </c>
      <c r="C129" s="158">
        <f>'1-συμβολαια'!D129</f>
        <v>0</v>
      </c>
      <c r="D129" s="156"/>
      <c r="E129" s="156"/>
      <c r="F129" s="154">
        <f t="shared" si="6"/>
        <v>-5</v>
      </c>
      <c r="G129" s="154">
        <f t="shared" si="4"/>
        <v>-6</v>
      </c>
      <c r="H129" s="154">
        <f t="shared" si="5"/>
        <v>-11</v>
      </c>
      <c r="I129" s="157"/>
      <c r="J129" s="223" t="s">
        <v>302</v>
      </c>
      <c r="K129" s="223" t="s">
        <v>183</v>
      </c>
      <c r="L129" s="223" t="s">
        <v>303</v>
      </c>
      <c r="M129" s="155"/>
      <c r="N129" s="155"/>
      <c r="O129" s="155"/>
      <c r="P129" s="155"/>
    </row>
    <row r="130" spans="1:16" s="149" customFormat="1" ht="15">
      <c r="A130" s="146">
        <f>'1-συμβολαια'!A130</f>
        <v>0</v>
      </c>
      <c r="B130" s="152">
        <f>'1-συμβολαια'!C130</f>
        <v>0</v>
      </c>
      <c r="C130" s="158">
        <f>'1-συμβολαια'!D130</f>
        <v>0</v>
      </c>
      <c r="D130" s="156"/>
      <c r="E130" s="156"/>
      <c r="F130" s="154">
        <f t="shared" si="6"/>
        <v>-5</v>
      </c>
      <c r="G130" s="154">
        <f t="shared" si="4"/>
        <v>-6</v>
      </c>
      <c r="H130" s="154">
        <f t="shared" si="5"/>
        <v>-11</v>
      </c>
      <c r="I130" s="157"/>
      <c r="J130" s="223" t="s">
        <v>302</v>
      </c>
      <c r="K130" s="223" t="s">
        <v>183</v>
      </c>
      <c r="L130" s="223" t="s">
        <v>303</v>
      </c>
      <c r="M130" s="155"/>
      <c r="N130" s="155"/>
      <c r="O130" s="155"/>
      <c r="P130" s="155"/>
    </row>
    <row r="131" spans="1:16" s="149" customFormat="1" ht="15">
      <c r="A131" s="146">
        <f>'1-συμβολαια'!A131</f>
        <v>0</v>
      </c>
      <c r="B131" s="152">
        <f>'1-συμβολαια'!C131</f>
        <v>0</v>
      </c>
      <c r="C131" s="158">
        <f>'1-συμβολαια'!D131</f>
        <v>0</v>
      </c>
      <c r="D131" s="156"/>
      <c r="E131" s="156"/>
      <c r="F131" s="154">
        <f t="shared" si="6"/>
        <v>-5</v>
      </c>
      <c r="G131" s="154">
        <f t="shared" ref="G131:G173" si="7">(D131-1)*6</f>
        <v>-6</v>
      </c>
      <c r="H131" s="154">
        <f t="shared" ref="H131:H173" si="8">F131+G131</f>
        <v>-11</v>
      </c>
      <c r="I131" s="157"/>
      <c r="J131" s="223" t="s">
        <v>302</v>
      </c>
      <c r="K131" s="223" t="s">
        <v>183</v>
      </c>
      <c r="L131" s="223" t="s">
        <v>303</v>
      </c>
      <c r="M131" s="155"/>
      <c r="N131" s="155"/>
      <c r="O131" s="155"/>
      <c r="P131" s="155"/>
    </row>
    <row r="132" spans="1:16" s="149" customFormat="1" ht="15">
      <c r="A132" s="146">
        <f>'1-συμβολαια'!A132</f>
        <v>0</v>
      </c>
      <c r="B132" s="152">
        <f>'1-συμβολαια'!C132</f>
        <v>0</v>
      </c>
      <c r="C132" s="158">
        <f>'1-συμβολαια'!D132</f>
        <v>0</v>
      </c>
      <c r="D132" s="156"/>
      <c r="E132" s="156"/>
      <c r="F132" s="154">
        <f t="shared" si="6"/>
        <v>-5</v>
      </c>
      <c r="G132" s="154">
        <f t="shared" si="7"/>
        <v>-6</v>
      </c>
      <c r="H132" s="154">
        <f t="shared" si="8"/>
        <v>-11</v>
      </c>
      <c r="I132" s="157"/>
      <c r="J132" s="223" t="s">
        <v>302</v>
      </c>
      <c r="K132" s="223" t="s">
        <v>183</v>
      </c>
      <c r="L132" s="223" t="s">
        <v>303</v>
      </c>
      <c r="M132" s="155"/>
      <c r="N132" s="155"/>
      <c r="O132" s="155"/>
      <c r="P132" s="155"/>
    </row>
    <row r="133" spans="1:16" s="149" customFormat="1" ht="15">
      <c r="A133" s="146">
        <f>'1-συμβολαια'!A133</f>
        <v>0</v>
      </c>
      <c r="B133" s="152">
        <f>'1-συμβολαια'!C133</f>
        <v>0</v>
      </c>
      <c r="C133" s="158">
        <f>'1-συμβολαια'!D133</f>
        <v>0</v>
      </c>
      <c r="D133" s="156"/>
      <c r="E133" s="156"/>
      <c r="F133" s="154">
        <f t="shared" si="6"/>
        <v>-5</v>
      </c>
      <c r="G133" s="154">
        <f t="shared" si="7"/>
        <v>-6</v>
      </c>
      <c r="H133" s="154">
        <f t="shared" si="8"/>
        <v>-11</v>
      </c>
      <c r="I133" s="157"/>
      <c r="J133" s="223" t="s">
        <v>302</v>
      </c>
      <c r="K133" s="223" t="s">
        <v>183</v>
      </c>
      <c r="L133" s="223" t="s">
        <v>303</v>
      </c>
      <c r="M133" s="155"/>
      <c r="N133" s="155"/>
      <c r="O133" s="155"/>
      <c r="P133" s="155"/>
    </row>
    <row r="134" spans="1:16" s="149" customFormat="1" ht="15">
      <c r="A134" s="146">
        <f>'1-συμβολαια'!A134</f>
        <v>0</v>
      </c>
      <c r="B134" s="152">
        <f>'1-συμβολαια'!C134</f>
        <v>0</v>
      </c>
      <c r="C134" s="158">
        <f>'1-συμβολαια'!D134</f>
        <v>0</v>
      </c>
      <c r="D134" s="156"/>
      <c r="E134" s="156"/>
      <c r="F134" s="154">
        <f t="shared" si="6"/>
        <v>-5</v>
      </c>
      <c r="G134" s="154">
        <f t="shared" si="7"/>
        <v>-6</v>
      </c>
      <c r="H134" s="154">
        <f t="shared" si="8"/>
        <v>-11</v>
      </c>
      <c r="I134" s="157"/>
      <c r="J134" s="223" t="s">
        <v>302</v>
      </c>
      <c r="K134" s="223" t="s">
        <v>183</v>
      </c>
      <c r="L134" s="223" t="s">
        <v>303</v>
      </c>
      <c r="M134" s="155"/>
      <c r="N134" s="155"/>
      <c r="O134" s="155"/>
      <c r="P134" s="155"/>
    </row>
    <row r="135" spans="1:16" s="149" customFormat="1" ht="15">
      <c r="A135" s="146">
        <f>'1-συμβολαια'!A135</f>
        <v>0</v>
      </c>
      <c r="B135" s="152">
        <f>'1-συμβολαια'!C135</f>
        <v>0</v>
      </c>
      <c r="C135" s="158">
        <f>'1-συμβολαια'!D135</f>
        <v>0</v>
      </c>
      <c r="D135" s="156"/>
      <c r="E135" s="156"/>
      <c r="F135" s="154">
        <f t="shared" si="6"/>
        <v>-5</v>
      </c>
      <c r="G135" s="154">
        <f t="shared" si="7"/>
        <v>-6</v>
      </c>
      <c r="H135" s="154">
        <f t="shared" si="8"/>
        <v>-11</v>
      </c>
      <c r="I135" s="157"/>
      <c r="J135" s="223" t="s">
        <v>302</v>
      </c>
      <c r="K135" s="223" t="s">
        <v>183</v>
      </c>
      <c r="L135" s="223" t="s">
        <v>303</v>
      </c>
      <c r="M135" s="155"/>
      <c r="N135" s="155"/>
      <c r="O135" s="155"/>
      <c r="P135" s="155"/>
    </row>
    <row r="136" spans="1:16" s="149" customFormat="1" ht="15">
      <c r="A136" s="146">
        <f>'1-συμβολαια'!A136</f>
        <v>0</v>
      </c>
      <c r="B136" s="152">
        <f>'1-συμβολαια'!C136</f>
        <v>0</v>
      </c>
      <c r="C136" s="158">
        <f>'1-συμβολαια'!D136</f>
        <v>0</v>
      </c>
      <c r="D136" s="156"/>
      <c r="E136" s="156"/>
      <c r="F136" s="154">
        <f t="shared" si="6"/>
        <v>-5</v>
      </c>
      <c r="G136" s="154">
        <f t="shared" si="7"/>
        <v>-6</v>
      </c>
      <c r="H136" s="154">
        <f t="shared" si="8"/>
        <v>-11</v>
      </c>
      <c r="I136" s="157"/>
      <c r="J136" s="223" t="s">
        <v>302</v>
      </c>
      <c r="K136" s="223" t="s">
        <v>183</v>
      </c>
      <c r="L136" s="223" t="s">
        <v>303</v>
      </c>
      <c r="M136" s="155"/>
      <c r="N136" s="155"/>
      <c r="O136" s="155"/>
      <c r="P136" s="155"/>
    </row>
    <row r="137" spans="1:16" s="149" customFormat="1" ht="15">
      <c r="A137" s="146">
        <f>'1-συμβολαια'!A137</f>
        <v>0</v>
      </c>
      <c r="B137" s="152">
        <f>'1-συμβολαια'!C137</f>
        <v>0</v>
      </c>
      <c r="C137" s="158">
        <f>'1-συμβολαια'!D137</f>
        <v>0</v>
      </c>
      <c r="D137" s="156"/>
      <c r="E137" s="156"/>
      <c r="F137" s="154">
        <f t="shared" si="6"/>
        <v>-5</v>
      </c>
      <c r="G137" s="154">
        <f t="shared" si="7"/>
        <v>-6</v>
      </c>
      <c r="H137" s="154">
        <f t="shared" si="8"/>
        <v>-11</v>
      </c>
      <c r="I137" s="157"/>
      <c r="J137" s="223" t="s">
        <v>302</v>
      </c>
      <c r="K137" s="223" t="s">
        <v>183</v>
      </c>
      <c r="L137" s="223" t="s">
        <v>303</v>
      </c>
      <c r="M137" s="155"/>
      <c r="N137" s="155"/>
      <c r="O137" s="155"/>
      <c r="P137" s="155"/>
    </row>
    <row r="138" spans="1:16" s="149" customFormat="1" ht="15">
      <c r="A138" s="146">
        <f>'1-συμβολαια'!A138</f>
        <v>0</v>
      </c>
      <c r="B138" s="152">
        <f>'1-συμβολαια'!C138</f>
        <v>0</v>
      </c>
      <c r="C138" s="158">
        <f>'1-συμβολαια'!D138</f>
        <v>0</v>
      </c>
      <c r="D138" s="156"/>
      <c r="E138" s="156"/>
      <c r="F138" s="154">
        <f t="shared" ref="F138:F173" si="9">(D138-1)*5</f>
        <v>-5</v>
      </c>
      <c r="G138" s="154">
        <f t="shared" si="7"/>
        <v>-6</v>
      </c>
      <c r="H138" s="154">
        <f t="shared" si="8"/>
        <v>-11</v>
      </c>
      <c r="I138" s="157"/>
      <c r="J138" s="223" t="s">
        <v>302</v>
      </c>
      <c r="K138" s="223" t="s">
        <v>183</v>
      </c>
      <c r="L138" s="223" t="s">
        <v>303</v>
      </c>
      <c r="M138" s="155"/>
      <c r="N138" s="155"/>
      <c r="O138" s="155"/>
      <c r="P138" s="155"/>
    </row>
    <row r="139" spans="1:16" s="149" customFormat="1" ht="15">
      <c r="A139" s="146">
        <f>'1-συμβολαια'!A139</f>
        <v>0</v>
      </c>
      <c r="B139" s="152">
        <f>'1-συμβολαια'!C139</f>
        <v>0</v>
      </c>
      <c r="C139" s="158">
        <f>'1-συμβολαια'!D139</f>
        <v>0</v>
      </c>
      <c r="D139" s="156"/>
      <c r="E139" s="156"/>
      <c r="F139" s="154">
        <f t="shared" si="9"/>
        <v>-5</v>
      </c>
      <c r="G139" s="154">
        <f t="shared" si="7"/>
        <v>-6</v>
      </c>
      <c r="H139" s="154">
        <f t="shared" si="8"/>
        <v>-11</v>
      </c>
      <c r="I139" s="157"/>
      <c r="J139" s="223" t="s">
        <v>302</v>
      </c>
      <c r="K139" s="223" t="s">
        <v>183</v>
      </c>
      <c r="L139" s="223" t="s">
        <v>303</v>
      </c>
      <c r="M139" s="155"/>
      <c r="N139" s="155"/>
      <c r="O139" s="155"/>
      <c r="P139" s="155"/>
    </row>
    <row r="140" spans="1:16" s="149" customFormat="1" ht="15">
      <c r="A140" s="146">
        <f>'1-συμβολαια'!A140</f>
        <v>0</v>
      </c>
      <c r="B140" s="152">
        <f>'1-συμβολαια'!C140</f>
        <v>0</v>
      </c>
      <c r="C140" s="158">
        <f>'1-συμβολαια'!D140</f>
        <v>0</v>
      </c>
      <c r="D140" s="156"/>
      <c r="E140" s="156"/>
      <c r="F140" s="154">
        <f t="shared" si="9"/>
        <v>-5</v>
      </c>
      <c r="G140" s="154">
        <f t="shared" si="7"/>
        <v>-6</v>
      </c>
      <c r="H140" s="154">
        <f t="shared" si="8"/>
        <v>-11</v>
      </c>
      <c r="I140" s="157"/>
      <c r="J140" s="223" t="s">
        <v>302</v>
      </c>
      <c r="K140" s="223" t="s">
        <v>183</v>
      </c>
      <c r="L140" s="223" t="s">
        <v>303</v>
      </c>
      <c r="M140" s="155"/>
      <c r="N140" s="155"/>
      <c r="O140" s="155"/>
      <c r="P140" s="155"/>
    </row>
    <row r="141" spans="1:16" s="149" customFormat="1" ht="15">
      <c r="A141" s="146">
        <f>'1-συμβολαια'!A141</f>
        <v>0</v>
      </c>
      <c r="B141" s="152">
        <f>'1-συμβολαια'!C141</f>
        <v>0</v>
      </c>
      <c r="C141" s="158">
        <f>'1-συμβολαια'!D141</f>
        <v>0</v>
      </c>
      <c r="D141" s="156"/>
      <c r="E141" s="156"/>
      <c r="F141" s="154">
        <f t="shared" si="9"/>
        <v>-5</v>
      </c>
      <c r="G141" s="154">
        <f t="shared" si="7"/>
        <v>-6</v>
      </c>
      <c r="H141" s="154">
        <f t="shared" si="8"/>
        <v>-11</v>
      </c>
      <c r="I141" s="157"/>
      <c r="J141" s="223" t="s">
        <v>302</v>
      </c>
      <c r="K141" s="223" t="s">
        <v>183</v>
      </c>
      <c r="L141" s="223" t="s">
        <v>303</v>
      </c>
      <c r="M141" s="155"/>
      <c r="N141" s="155"/>
      <c r="O141" s="155"/>
      <c r="P141" s="155"/>
    </row>
    <row r="142" spans="1:16" s="149" customFormat="1" ht="15">
      <c r="A142" s="146">
        <f>'1-συμβολαια'!A142</f>
        <v>0</v>
      </c>
      <c r="B142" s="152">
        <f>'1-συμβολαια'!C142</f>
        <v>0</v>
      </c>
      <c r="C142" s="158">
        <f>'1-συμβολαια'!D142</f>
        <v>0</v>
      </c>
      <c r="D142" s="156"/>
      <c r="E142" s="156"/>
      <c r="F142" s="154">
        <f t="shared" si="9"/>
        <v>-5</v>
      </c>
      <c r="G142" s="154">
        <f t="shared" si="7"/>
        <v>-6</v>
      </c>
      <c r="H142" s="154">
        <f t="shared" si="8"/>
        <v>-11</v>
      </c>
      <c r="I142" s="157"/>
      <c r="J142" s="223" t="s">
        <v>302</v>
      </c>
      <c r="K142" s="223" t="s">
        <v>183</v>
      </c>
      <c r="L142" s="223" t="s">
        <v>303</v>
      </c>
      <c r="M142" s="155"/>
      <c r="N142" s="155"/>
      <c r="O142" s="155"/>
      <c r="P142" s="155"/>
    </row>
    <row r="143" spans="1:16" s="149" customFormat="1" ht="15">
      <c r="A143" s="146">
        <f>'1-συμβολαια'!A143</f>
        <v>0</v>
      </c>
      <c r="B143" s="152">
        <f>'1-συμβολαια'!C143</f>
        <v>0</v>
      </c>
      <c r="C143" s="158">
        <f>'1-συμβολαια'!D143</f>
        <v>0</v>
      </c>
      <c r="D143" s="156"/>
      <c r="E143" s="156"/>
      <c r="F143" s="154">
        <f t="shared" si="9"/>
        <v>-5</v>
      </c>
      <c r="G143" s="154">
        <f t="shared" si="7"/>
        <v>-6</v>
      </c>
      <c r="H143" s="154">
        <f t="shared" si="8"/>
        <v>-11</v>
      </c>
      <c r="I143" s="157"/>
      <c r="J143" s="223" t="s">
        <v>302</v>
      </c>
      <c r="K143" s="223" t="s">
        <v>183</v>
      </c>
      <c r="L143" s="223" t="s">
        <v>303</v>
      </c>
      <c r="M143" s="155"/>
      <c r="N143" s="155"/>
      <c r="O143" s="155"/>
      <c r="P143" s="155"/>
    </row>
    <row r="144" spans="1:16" s="149" customFormat="1" ht="15">
      <c r="A144" s="146">
        <f>'1-συμβολαια'!A144</f>
        <v>0</v>
      </c>
      <c r="B144" s="152">
        <f>'1-συμβολαια'!C144</f>
        <v>0</v>
      </c>
      <c r="C144" s="158">
        <f>'1-συμβολαια'!D144</f>
        <v>0</v>
      </c>
      <c r="D144" s="156"/>
      <c r="E144" s="156"/>
      <c r="F144" s="154">
        <f t="shared" si="9"/>
        <v>-5</v>
      </c>
      <c r="G144" s="154">
        <f t="shared" si="7"/>
        <v>-6</v>
      </c>
      <c r="H144" s="154">
        <f t="shared" si="8"/>
        <v>-11</v>
      </c>
      <c r="I144" s="157"/>
      <c r="J144" s="223" t="s">
        <v>302</v>
      </c>
      <c r="K144" s="223" t="s">
        <v>183</v>
      </c>
      <c r="L144" s="223" t="s">
        <v>303</v>
      </c>
      <c r="M144" s="155"/>
      <c r="N144" s="155"/>
      <c r="O144" s="155"/>
      <c r="P144" s="155"/>
    </row>
    <row r="145" spans="1:16" s="149" customFormat="1" ht="15">
      <c r="A145" s="146">
        <f>'1-συμβολαια'!A145</f>
        <v>0</v>
      </c>
      <c r="B145" s="152">
        <f>'1-συμβολαια'!C145</f>
        <v>0</v>
      </c>
      <c r="C145" s="158">
        <f>'1-συμβολαια'!D145</f>
        <v>0</v>
      </c>
      <c r="D145" s="156"/>
      <c r="E145" s="156"/>
      <c r="F145" s="154">
        <f t="shared" si="9"/>
        <v>-5</v>
      </c>
      <c r="G145" s="154">
        <f t="shared" si="7"/>
        <v>-6</v>
      </c>
      <c r="H145" s="154">
        <f t="shared" si="8"/>
        <v>-11</v>
      </c>
      <c r="I145" s="157"/>
      <c r="J145" s="223" t="s">
        <v>302</v>
      </c>
      <c r="K145" s="223" t="s">
        <v>183</v>
      </c>
      <c r="L145" s="223" t="s">
        <v>303</v>
      </c>
      <c r="M145" s="155"/>
      <c r="N145" s="155"/>
      <c r="O145" s="155"/>
      <c r="P145" s="155"/>
    </row>
    <row r="146" spans="1:16" s="149" customFormat="1" ht="15">
      <c r="A146" s="146">
        <f>'1-συμβολαια'!A146</f>
        <v>0</v>
      </c>
      <c r="B146" s="152">
        <f>'1-συμβολαια'!C146</f>
        <v>0</v>
      </c>
      <c r="C146" s="158">
        <f>'1-συμβολαια'!D146</f>
        <v>0</v>
      </c>
      <c r="D146" s="156"/>
      <c r="E146" s="156"/>
      <c r="F146" s="154">
        <f t="shared" si="9"/>
        <v>-5</v>
      </c>
      <c r="G146" s="154">
        <f t="shared" si="7"/>
        <v>-6</v>
      </c>
      <c r="H146" s="154">
        <f t="shared" si="8"/>
        <v>-11</v>
      </c>
      <c r="I146" s="157"/>
      <c r="J146" s="223" t="s">
        <v>302</v>
      </c>
      <c r="K146" s="223" t="s">
        <v>183</v>
      </c>
      <c r="L146" s="223" t="s">
        <v>303</v>
      </c>
      <c r="M146" s="155"/>
      <c r="N146" s="155"/>
      <c r="O146" s="155"/>
      <c r="P146" s="155"/>
    </row>
    <row r="147" spans="1:16" s="149" customFormat="1" ht="15">
      <c r="A147" s="146">
        <f>'1-συμβολαια'!A147</f>
        <v>0</v>
      </c>
      <c r="B147" s="152">
        <f>'1-συμβολαια'!C147</f>
        <v>0</v>
      </c>
      <c r="C147" s="158">
        <f>'1-συμβολαια'!D147</f>
        <v>0</v>
      </c>
      <c r="D147" s="156"/>
      <c r="E147" s="156"/>
      <c r="F147" s="154">
        <f t="shared" si="9"/>
        <v>-5</v>
      </c>
      <c r="G147" s="154">
        <f t="shared" si="7"/>
        <v>-6</v>
      </c>
      <c r="H147" s="154">
        <f t="shared" si="8"/>
        <v>-11</v>
      </c>
      <c r="I147" s="157"/>
      <c r="J147" s="223" t="s">
        <v>302</v>
      </c>
      <c r="K147" s="223" t="s">
        <v>183</v>
      </c>
      <c r="L147" s="223" t="s">
        <v>303</v>
      </c>
      <c r="M147" s="155"/>
      <c r="N147" s="155"/>
      <c r="O147" s="155"/>
      <c r="P147" s="155"/>
    </row>
    <row r="148" spans="1:16" s="149" customFormat="1" ht="15">
      <c r="A148" s="146">
        <f>'1-συμβολαια'!A148</f>
        <v>0</v>
      </c>
      <c r="B148" s="152">
        <f>'1-συμβολαια'!C148</f>
        <v>0</v>
      </c>
      <c r="C148" s="158">
        <f>'1-συμβολαια'!D148</f>
        <v>0</v>
      </c>
      <c r="D148" s="156"/>
      <c r="E148" s="156"/>
      <c r="F148" s="154">
        <f t="shared" si="9"/>
        <v>-5</v>
      </c>
      <c r="G148" s="154">
        <f t="shared" si="7"/>
        <v>-6</v>
      </c>
      <c r="H148" s="154">
        <f t="shared" si="8"/>
        <v>-11</v>
      </c>
      <c r="I148" s="157"/>
      <c r="J148" s="223" t="s">
        <v>302</v>
      </c>
      <c r="K148" s="223" t="s">
        <v>183</v>
      </c>
      <c r="L148" s="223" t="s">
        <v>303</v>
      </c>
      <c r="M148" s="155"/>
      <c r="N148" s="155"/>
      <c r="O148" s="155"/>
      <c r="P148" s="155"/>
    </row>
    <row r="149" spans="1:16" s="149" customFormat="1" ht="15">
      <c r="A149" s="146">
        <f>'1-συμβολαια'!A149</f>
        <v>0</v>
      </c>
      <c r="B149" s="152">
        <f>'1-συμβολαια'!C149</f>
        <v>0</v>
      </c>
      <c r="C149" s="158">
        <f>'1-συμβολαια'!D149</f>
        <v>0</v>
      </c>
      <c r="D149" s="156"/>
      <c r="E149" s="156"/>
      <c r="F149" s="154">
        <f t="shared" si="9"/>
        <v>-5</v>
      </c>
      <c r="G149" s="154">
        <f t="shared" si="7"/>
        <v>-6</v>
      </c>
      <c r="H149" s="154">
        <f t="shared" si="8"/>
        <v>-11</v>
      </c>
      <c r="I149" s="157"/>
      <c r="J149" s="223" t="s">
        <v>302</v>
      </c>
      <c r="K149" s="223" t="s">
        <v>183</v>
      </c>
      <c r="L149" s="223" t="s">
        <v>303</v>
      </c>
      <c r="M149" s="155"/>
      <c r="N149" s="155"/>
      <c r="O149" s="155"/>
      <c r="P149" s="155"/>
    </row>
    <row r="150" spans="1:16" s="149" customFormat="1" ht="15">
      <c r="A150" s="146">
        <f>'1-συμβολαια'!A150</f>
        <v>0</v>
      </c>
      <c r="B150" s="152">
        <f>'1-συμβολαια'!C150</f>
        <v>0</v>
      </c>
      <c r="C150" s="158">
        <f>'1-συμβολαια'!D150</f>
        <v>0</v>
      </c>
      <c r="D150" s="156"/>
      <c r="E150" s="156"/>
      <c r="F150" s="154">
        <f t="shared" si="9"/>
        <v>-5</v>
      </c>
      <c r="G150" s="154">
        <f t="shared" si="7"/>
        <v>-6</v>
      </c>
      <c r="H150" s="154">
        <f t="shared" si="8"/>
        <v>-11</v>
      </c>
      <c r="I150" s="157"/>
      <c r="J150" s="223" t="s">
        <v>302</v>
      </c>
      <c r="K150" s="223" t="s">
        <v>183</v>
      </c>
      <c r="L150" s="223" t="s">
        <v>303</v>
      </c>
      <c r="M150" s="155"/>
      <c r="N150" s="155"/>
      <c r="O150" s="155"/>
      <c r="P150" s="155"/>
    </row>
    <row r="151" spans="1:16" s="149" customFormat="1" ht="15">
      <c r="A151" s="146">
        <f>'1-συμβολαια'!A151</f>
        <v>0</v>
      </c>
      <c r="B151" s="152">
        <f>'1-συμβολαια'!C151</f>
        <v>0</v>
      </c>
      <c r="C151" s="158">
        <f>'1-συμβολαια'!D151</f>
        <v>0</v>
      </c>
      <c r="D151" s="156"/>
      <c r="E151" s="156"/>
      <c r="F151" s="154">
        <f t="shared" si="9"/>
        <v>-5</v>
      </c>
      <c r="G151" s="154">
        <f t="shared" si="7"/>
        <v>-6</v>
      </c>
      <c r="H151" s="154">
        <f t="shared" si="8"/>
        <v>-11</v>
      </c>
      <c r="I151" s="157"/>
      <c r="J151" s="223" t="s">
        <v>302</v>
      </c>
      <c r="K151" s="223" t="s">
        <v>183</v>
      </c>
      <c r="L151" s="223" t="s">
        <v>303</v>
      </c>
      <c r="M151" s="155"/>
      <c r="N151" s="155"/>
      <c r="O151" s="155"/>
      <c r="P151" s="155"/>
    </row>
    <row r="152" spans="1:16" s="149" customFormat="1" ht="15">
      <c r="A152" s="146">
        <f>'1-συμβολαια'!A152</f>
        <v>0</v>
      </c>
      <c r="B152" s="152">
        <f>'1-συμβολαια'!C152</f>
        <v>0</v>
      </c>
      <c r="C152" s="158">
        <f>'1-συμβολαια'!D152</f>
        <v>0</v>
      </c>
      <c r="D152" s="156"/>
      <c r="E152" s="156"/>
      <c r="F152" s="154">
        <f t="shared" si="9"/>
        <v>-5</v>
      </c>
      <c r="G152" s="154">
        <f t="shared" si="7"/>
        <v>-6</v>
      </c>
      <c r="H152" s="154">
        <f t="shared" si="8"/>
        <v>-11</v>
      </c>
      <c r="I152" s="157"/>
      <c r="J152" s="223" t="s">
        <v>302</v>
      </c>
      <c r="K152" s="223" t="s">
        <v>183</v>
      </c>
      <c r="L152" s="223" t="s">
        <v>303</v>
      </c>
      <c r="M152" s="155"/>
      <c r="N152" s="155"/>
      <c r="O152" s="155"/>
      <c r="P152" s="155"/>
    </row>
    <row r="153" spans="1:16" s="149" customFormat="1" ht="15">
      <c r="A153" s="146">
        <f>'1-συμβολαια'!A153</f>
        <v>0</v>
      </c>
      <c r="B153" s="152">
        <f>'1-συμβολαια'!C153</f>
        <v>0</v>
      </c>
      <c r="C153" s="158">
        <f>'1-συμβολαια'!D153</f>
        <v>0</v>
      </c>
      <c r="D153" s="156"/>
      <c r="E153" s="156"/>
      <c r="F153" s="154">
        <f t="shared" si="9"/>
        <v>-5</v>
      </c>
      <c r="G153" s="154">
        <f t="shared" si="7"/>
        <v>-6</v>
      </c>
      <c r="H153" s="154">
        <f t="shared" si="8"/>
        <v>-11</v>
      </c>
      <c r="I153" s="157"/>
      <c r="J153" s="223" t="s">
        <v>302</v>
      </c>
      <c r="K153" s="223" t="s">
        <v>183</v>
      </c>
      <c r="L153" s="223" t="s">
        <v>303</v>
      </c>
      <c r="M153" s="155"/>
      <c r="N153" s="155"/>
      <c r="O153" s="155"/>
      <c r="P153" s="155"/>
    </row>
    <row r="154" spans="1:16" s="149" customFormat="1" ht="15">
      <c r="A154" s="146">
        <f>'1-συμβολαια'!A154</f>
        <v>0</v>
      </c>
      <c r="B154" s="152">
        <f>'1-συμβολαια'!C154</f>
        <v>0</v>
      </c>
      <c r="C154" s="158">
        <f>'1-συμβολαια'!D154</f>
        <v>0</v>
      </c>
      <c r="D154" s="156"/>
      <c r="E154" s="156"/>
      <c r="F154" s="154">
        <f t="shared" si="9"/>
        <v>-5</v>
      </c>
      <c r="G154" s="154">
        <f t="shared" si="7"/>
        <v>-6</v>
      </c>
      <c r="H154" s="154">
        <f t="shared" si="8"/>
        <v>-11</v>
      </c>
      <c r="I154" s="157"/>
      <c r="J154" s="223" t="s">
        <v>302</v>
      </c>
      <c r="K154" s="223" t="s">
        <v>183</v>
      </c>
      <c r="L154" s="223" t="s">
        <v>303</v>
      </c>
      <c r="M154" s="155"/>
      <c r="N154" s="155"/>
      <c r="O154" s="155"/>
      <c r="P154" s="155"/>
    </row>
    <row r="155" spans="1:16" s="149" customFormat="1" ht="15">
      <c r="A155" s="146">
        <f>'1-συμβολαια'!A155</f>
        <v>0</v>
      </c>
      <c r="B155" s="152">
        <f>'1-συμβολαια'!C155</f>
        <v>0</v>
      </c>
      <c r="C155" s="158">
        <f>'1-συμβολαια'!D155</f>
        <v>0</v>
      </c>
      <c r="D155" s="156"/>
      <c r="E155" s="156"/>
      <c r="F155" s="154">
        <f t="shared" si="9"/>
        <v>-5</v>
      </c>
      <c r="G155" s="154">
        <f t="shared" si="7"/>
        <v>-6</v>
      </c>
      <c r="H155" s="154">
        <f t="shared" si="8"/>
        <v>-11</v>
      </c>
      <c r="I155" s="157"/>
      <c r="J155" s="223" t="s">
        <v>302</v>
      </c>
      <c r="K155" s="223" t="s">
        <v>183</v>
      </c>
      <c r="L155" s="223" t="s">
        <v>303</v>
      </c>
      <c r="M155" s="155"/>
      <c r="N155" s="155"/>
      <c r="O155" s="155"/>
      <c r="P155" s="155"/>
    </row>
    <row r="156" spans="1:16" s="149" customFormat="1" ht="15">
      <c r="A156" s="146">
        <f>'1-συμβολαια'!A156</f>
        <v>0</v>
      </c>
      <c r="B156" s="152">
        <f>'1-συμβολαια'!C156</f>
        <v>0</v>
      </c>
      <c r="C156" s="158">
        <f>'1-συμβολαια'!D156</f>
        <v>0</v>
      </c>
      <c r="D156" s="156"/>
      <c r="E156" s="156"/>
      <c r="F156" s="154">
        <f t="shared" si="9"/>
        <v>-5</v>
      </c>
      <c r="G156" s="154">
        <f t="shared" si="7"/>
        <v>-6</v>
      </c>
      <c r="H156" s="154">
        <f t="shared" si="8"/>
        <v>-11</v>
      </c>
      <c r="I156" s="157"/>
      <c r="J156" s="223" t="s">
        <v>302</v>
      </c>
      <c r="K156" s="223" t="s">
        <v>183</v>
      </c>
      <c r="L156" s="223" t="s">
        <v>303</v>
      </c>
      <c r="M156" s="155"/>
      <c r="N156" s="155"/>
      <c r="O156" s="155"/>
      <c r="P156" s="155"/>
    </row>
    <row r="157" spans="1:16" s="149" customFormat="1" ht="15">
      <c r="A157" s="146">
        <f>'1-συμβολαια'!A157</f>
        <v>0</v>
      </c>
      <c r="B157" s="152">
        <f>'1-συμβολαια'!C157</f>
        <v>0</v>
      </c>
      <c r="C157" s="158">
        <f>'1-συμβολαια'!D157</f>
        <v>0</v>
      </c>
      <c r="D157" s="156"/>
      <c r="E157" s="156"/>
      <c r="F157" s="154">
        <f t="shared" si="9"/>
        <v>-5</v>
      </c>
      <c r="G157" s="154">
        <f t="shared" si="7"/>
        <v>-6</v>
      </c>
      <c r="H157" s="154">
        <f t="shared" si="8"/>
        <v>-11</v>
      </c>
      <c r="I157" s="157"/>
      <c r="J157" s="223" t="s">
        <v>302</v>
      </c>
      <c r="K157" s="223" t="s">
        <v>183</v>
      </c>
      <c r="L157" s="223" t="s">
        <v>303</v>
      </c>
      <c r="M157" s="155"/>
      <c r="N157" s="155"/>
      <c r="O157" s="155"/>
      <c r="P157" s="155"/>
    </row>
    <row r="158" spans="1:16" s="149" customFormat="1" ht="15">
      <c r="A158" s="146">
        <f>'1-συμβολαια'!A158</f>
        <v>0</v>
      </c>
      <c r="B158" s="152">
        <f>'1-συμβολαια'!C158</f>
        <v>0</v>
      </c>
      <c r="C158" s="158">
        <f>'1-συμβολαια'!D158</f>
        <v>0</v>
      </c>
      <c r="D158" s="156"/>
      <c r="E158" s="156"/>
      <c r="F158" s="154">
        <f t="shared" si="9"/>
        <v>-5</v>
      </c>
      <c r="G158" s="154">
        <f t="shared" si="7"/>
        <v>-6</v>
      </c>
      <c r="H158" s="154">
        <f t="shared" si="8"/>
        <v>-11</v>
      </c>
      <c r="I158" s="157"/>
      <c r="J158" s="223" t="s">
        <v>302</v>
      </c>
      <c r="K158" s="223" t="s">
        <v>183</v>
      </c>
      <c r="L158" s="223" t="s">
        <v>303</v>
      </c>
      <c r="M158" s="155"/>
      <c r="N158" s="155"/>
      <c r="O158" s="155"/>
      <c r="P158" s="155"/>
    </row>
    <row r="159" spans="1:16" s="149" customFormat="1" ht="15">
      <c r="A159" s="146">
        <f>'1-συμβολαια'!A159</f>
        <v>0</v>
      </c>
      <c r="B159" s="152">
        <f>'1-συμβολαια'!C159</f>
        <v>0</v>
      </c>
      <c r="C159" s="158">
        <f>'1-συμβολαια'!D159</f>
        <v>0</v>
      </c>
      <c r="D159" s="156"/>
      <c r="E159" s="156"/>
      <c r="F159" s="154">
        <f t="shared" si="9"/>
        <v>-5</v>
      </c>
      <c r="G159" s="154">
        <f t="shared" si="7"/>
        <v>-6</v>
      </c>
      <c r="H159" s="154">
        <f t="shared" si="8"/>
        <v>-11</v>
      </c>
      <c r="I159" s="157"/>
      <c r="J159" s="223" t="s">
        <v>302</v>
      </c>
      <c r="K159" s="223" t="s">
        <v>183</v>
      </c>
      <c r="L159" s="223" t="s">
        <v>303</v>
      </c>
      <c r="M159" s="155"/>
      <c r="N159" s="155"/>
      <c r="O159" s="155"/>
      <c r="P159" s="155"/>
    </row>
    <row r="160" spans="1:16" s="149" customFormat="1" ht="15">
      <c r="A160" s="146">
        <f>'1-συμβολαια'!A160</f>
        <v>0</v>
      </c>
      <c r="B160" s="152">
        <f>'1-συμβολαια'!C160</f>
        <v>0</v>
      </c>
      <c r="C160" s="158">
        <f>'1-συμβολαια'!D160</f>
        <v>0</v>
      </c>
      <c r="D160" s="156"/>
      <c r="E160" s="156"/>
      <c r="F160" s="154">
        <f t="shared" si="9"/>
        <v>-5</v>
      </c>
      <c r="G160" s="154">
        <f t="shared" si="7"/>
        <v>-6</v>
      </c>
      <c r="H160" s="154">
        <f t="shared" si="8"/>
        <v>-11</v>
      </c>
      <c r="I160" s="157"/>
      <c r="J160" s="223" t="s">
        <v>302</v>
      </c>
      <c r="K160" s="223" t="s">
        <v>183</v>
      </c>
      <c r="L160" s="223" t="s">
        <v>303</v>
      </c>
      <c r="M160" s="155"/>
      <c r="N160" s="155"/>
      <c r="O160" s="155"/>
      <c r="P160" s="155"/>
    </row>
    <row r="161" spans="1:16" s="149" customFormat="1" ht="15">
      <c r="A161" s="146">
        <f>'1-συμβολαια'!A161</f>
        <v>0</v>
      </c>
      <c r="B161" s="152">
        <f>'1-συμβολαια'!C161</f>
        <v>0</v>
      </c>
      <c r="C161" s="158">
        <f>'1-συμβολαια'!D161</f>
        <v>0</v>
      </c>
      <c r="D161" s="156"/>
      <c r="E161" s="156"/>
      <c r="F161" s="154">
        <f t="shared" si="9"/>
        <v>-5</v>
      </c>
      <c r="G161" s="154">
        <f t="shared" si="7"/>
        <v>-6</v>
      </c>
      <c r="H161" s="154">
        <f t="shared" si="8"/>
        <v>-11</v>
      </c>
      <c r="I161" s="157"/>
      <c r="J161" s="223" t="s">
        <v>302</v>
      </c>
      <c r="K161" s="223" t="s">
        <v>183</v>
      </c>
      <c r="L161" s="223" t="s">
        <v>303</v>
      </c>
      <c r="M161" s="155"/>
      <c r="N161" s="155"/>
      <c r="O161" s="155"/>
      <c r="P161" s="155"/>
    </row>
    <row r="162" spans="1:16" s="149" customFormat="1" ht="15">
      <c r="A162" s="146">
        <f>'1-συμβολαια'!A162</f>
        <v>0</v>
      </c>
      <c r="B162" s="152">
        <f>'1-συμβολαια'!C162</f>
        <v>0</v>
      </c>
      <c r="C162" s="158">
        <f>'1-συμβολαια'!D162</f>
        <v>0</v>
      </c>
      <c r="D162" s="156"/>
      <c r="E162" s="156"/>
      <c r="F162" s="154">
        <f t="shared" si="9"/>
        <v>-5</v>
      </c>
      <c r="G162" s="154">
        <f t="shared" si="7"/>
        <v>-6</v>
      </c>
      <c r="H162" s="154">
        <f t="shared" si="8"/>
        <v>-11</v>
      </c>
      <c r="I162" s="157"/>
      <c r="J162" s="223" t="s">
        <v>302</v>
      </c>
      <c r="K162" s="223" t="s">
        <v>183</v>
      </c>
      <c r="L162" s="223" t="s">
        <v>303</v>
      </c>
      <c r="M162" s="155"/>
      <c r="N162" s="155"/>
      <c r="O162" s="155"/>
      <c r="P162" s="155"/>
    </row>
    <row r="163" spans="1:16" s="149" customFormat="1" ht="15">
      <c r="A163" s="146">
        <f>'1-συμβολαια'!A163</f>
        <v>0</v>
      </c>
      <c r="B163" s="152">
        <f>'1-συμβολαια'!C163</f>
        <v>0</v>
      </c>
      <c r="C163" s="158">
        <f>'1-συμβολαια'!D163</f>
        <v>0</v>
      </c>
      <c r="D163" s="156"/>
      <c r="E163" s="156"/>
      <c r="F163" s="154">
        <f t="shared" si="9"/>
        <v>-5</v>
      </c>
      <c r="G163" s="154">
        <f t="shared" si="7"/>
        <v>-6</v>
      </c>
      <c r="H163" s="154">
        <f t="shared" si="8"/>
        <v>-11</v>
      </c>
      <c r="I163" s="157"/>
      <c r="J163" s="223" t="s">
        <v>302</v>
      </c>
      <c r="K163" s="223" t="s">
        <v>183</v>
      </c>
      <c r="L163" s="223" t="s">
        <v>303</v>
      </c>
      <c r="M163" s="155"/>
      <c r="N163" s="155"/>
      <c r="O163" s="155"/>
      <c r="P163" s="155"/>
    </row>
    <row r="164" spans="1:16" s="149" customFormat="1" ht="15">
      <c r="A164" s="146">
        <f>'1-συμβολαια'!A164</f>
        <v>0</v>
      </c>
      <c r="B164" s="152">
        <f>'1-συμβολαια'!C164</f>
        <v>0</v>
      </c>
      <c r="C164" s="158">
        <f>'1-συμβολαια'!D164</f>
        <v>0</v>
      </c>
      <c r="D164" s="156"/>
      <c r="E164" s="156"/>
      <c r="F164" s="154">
        <f t="shared" si="9"/>
        <v>-5</v>
      </c>
      <c r="G164" s="154">
        <f t="shared" si="7"/>
        <v>-6</v>
      </c>
      <c r="H164" s="154">
        <f t="shared" si="8"/>
        <v>-11</v>
      </c>
      <c r="I164" s="157"/>
      <c r="J164" s="223" t="s">
        <v>302</v>
      </c>
      <c r="K164" s="223" t="s">
        <v>183</v>
      </c>
      <c r="L164" s="223" t="s">
        <v>303</v>
      </c>
      <c r="M164" s="155"/>
      <c r="N164" s="155"/>
      <c r="O164" s="155"/>
      <c r="P164" s="155"/>
    </row>
    <row r="165" spans="1:16" s="149" customFormat="1" ht="15">
      <c r="A165" s="146">
        <f>'1-συμβολαια'!A165</f>
        <v>0</v>
      </c>
      <c r="B165" s="152">
        <f>'1-συμβολαια'!C165</f>
        <v>0</v>
      </c>
      <c r="C165" s="158">
        <f>'1-συμβολαια'!D165</f>
        <v>0</v>
      </c>
      <c r="D165" s="156"/>
      <c r="E165" s="156"/>
      <c r="F165" s="154">
        <f t="shared" si="9"/>
        <v>-5</v>
      </c>
      <c r="G165" s="154">
        <f t="shared" si="7"/>
        <v>-6</v>
      </c>
      <c r="H165" s="154">
        <f t="shared" si="8"/>
        <v>-11</v>
      </c>
      <c r="I165" s="157"/>
      <c r="J165" s="223" t="s">
        <v>302</v>
      </c>
      <c r="K165" s="223" t="s">
        <v>183</v>
      </c>
      <c r="L165" s="223" t="s">
        <v>303</v>
      </c>
      <c r="M165" s="155"/>
      <c r="N165" s="155"/>
      <c r="O165" s="155"/>
      <c r="P165" s="155"/>
    </row>
    <row r="166" spans="1:16" s="149" customFormat="1" ht="15">
      <c r="A166" s="146">
        <f>'1-συμβολαια'!A166</f>
        <v>0</v>
      </c>
      <c r="B166" s="152">
        <f>'1-συμβολαια'!C166</f>
        <v>0</v>
      </c>
      <c r="C166" s="158">
        <f>'1-συμβολαια'!D166</f>
        <v>0</v>
      </c>
      <c r="D166" s="156"/>
      <c r="E166" s="156"/>
      <c r="F166" s="154">
        <f t="shared" si="9"/>
        <v>-5</v>
      </c>
      <c r="G166" s="154">
        <f t="shared" si="7"/>
        <v>-6</v>
      </c>
      <c r="H166" s="154">
        <f t="shared" si="8"/>
        <v>-11</v>
      </c>
      <c r="I166" s="157"/>
      <c r="J166" s="223" t="s">
        <v>302</v>
      </c>
      <c r="K166" s="223" t="s">
        <v>183</v>
      </c>
      <c r="L166" s="223" t="s">
        <v>303</v>
      </c>
      <c r="M166" s="155"/>
      <c r="N166" s="155"/>
      <c r="O166" s="155"/>
      <c r="P166" s="155"/>
    </row>
    <row r="167" spans="1:16" s="149" customFormat="1" ht="15">
      <c r="A167" s="146">
        <f>'1-συμβολαια'!A167</f>
        <v>0</v>
      </c>
      <c r="B167" s="152">
        <f>'1-συμβολαια'!C167</f>
        <v>0</v>
      </c>
      <c r="C167" s="158">
        <f>'1-συμβολαια'!D167</f>
        <v>0</v>
      </c>
      <c r="D167" s="156"/>
      <c r="E167" s="156"/>
      <c r="F167" s="154">
        <f t="shared" si="9"/>
        <v>-5</v>
      </c>
      <c r="G167" s="154">
        <f t="shared" si="7"/>
        <v>-6</v>
      </c>
      <c r="H167" s="154">
        <f t="shared" si="8"/>
        <v>-11</v>
      </c>
      <c r="I167" s="157"/>
      <c r="J167" s="223" t="s">
        <v>302</v>
      </c>
      <c r="K167" s="223" t="s">
        <v>183</v>
      </c>
      <c r="L167" s="223" t="s">
        <v>303</v>
      </c>
      <c r="M167" s="155"/>
      <c r="N167" s="155"/>
      <c r="O167" s="155"/>
      <c r="P167" s="155"/>
    </row>
    <row r="168" spans="1:16" s="149" customFormat="1" ht="15">
      <c r="A168" s="146">
        <f>'1-συμβολαια'!A168</f>
        <v>0</v>
      </c>
      <c r="B168" s="152">
        <f>'1-συμβολαια'!C168</f>
        <v>0</v>
      </c>
      <c r="C168" s="158">
        <f>'1-συμβολαια'!D168</f>
        <v>0</v>
      </c>
      <c r="D168" s="156"/>
      <c r="E168" s="156"/>
      <c r="F168" s="154">
        <f t="shared" si="9"/>
        <v>-5</v>
      </c>
      <c r="G168" s="154">
        <f t="shared" si="7"/>
        <v>-6</v>
      </c>
      <c r="H168" s="154">
        <f t="shared" si="8"/>
        <v>-11</v>
      </c>
      <c r="I168" s="157"/>
      <c r="J168" s="223" t="s">
        <v>302</v>
      </c>
      <c r="K168" s="223" t="s">
        <v>183</v>
      </c>
      <c r="L168" s="223" t="s">
        <v>303</v>
      </c>
      <c r="M168" s="155"/>
      <c r="N168" s="155"/>
      <c r="O168" s="155"/>
      <c r="P168" s="155"/>
    </row>
    <row r="169" spans="1:16" s="149" customFormat="1" ht="15">
      <c r="A169" s="146">
        <f>'1-συμβολαια'!A169</f>
        <v>0</v>
      </c>
      <c r="B169" s="152">
        <f>'1-συμβολαια'!C169</f>
        <v>0</v>
      </c>
      <c r="C169" s="158">
        <f>'1-συμβολαια'!D169</f>
        <v>0</v>
      </c>
      <c r="D169" s="156"/>
      <c r="E169" s="156"/>
      <c r="F169" s="154">
        <f t="shared" si="9"/>
        <v>-5</v>
      </c>
      <c r="G169" s="154">
        <f t="shared" si="7"/>
        <v>-6</v>
      </c>
      <c r="H169" s="154">
        <f t="shared" si="8"/>
        <v>-11</v>
      </c>
      <c r="I169" s="157"/>
      <c r="J169" s="223" t="s">
        <v>302</v>
      </c>
      <c r="K169" s="223" t="s">
        <v>183</v>
      </c>
      <c r="L169" s="223" t="s">
        <v>303</v>
      </c>
      <c r="M169" s="155"/>
      <c r="N169" s="155"/>
      <c r="O169" s="155"/>
      <c r="P169" s="155"/>
    </row>
    <row r="170" spans="1:16" s="149" customFormat="1" ht="15">
      <c r="A170" s="146">
        <f>'1-συμβολαια'!A170</f>
        <v>0</v>
      </c>
      <c r="B170" s="152">
        <f>'1-συμβολαια'!C170</f>
        <v>0</v>
      </c>
      <c r="C170" s="158">
        <f>'1-συμβολαια'!D170</f>
        <v>0</v>
      </c>
      <c r="D170" s="156"/>
      <c r="E170" s="156"/>
      <c r="F170" s="154">
        <f t="shared" si="9"/>
        <v>-5</v>
      </c>
      <c r="G170" s="154">
        <f t="shared" si="7"/>
        <v>-6</v>
      </c>
      <c r="H170" s="154">
        <f t="shared" si="8"/>
        <v>-11</v>
      </c>
      <c r="I170" s="157"/>
      <c r="J170" s="223" t="s">
        <v>302</v>
      </c>
      <c r="K170" s="223" t="s">
        <v>183</v>
      </c>
      <c r="L170" s="223" t="s">
        <v>303</v>
      </c>
      <c r="M170" s="155"/>
      <c r="N170" s="155"/>
      <c r="O170" s="155"/>
      <c r="P170" s="155"/>
    </row>
    <row r="171" spans="1:16" s="149" customFormat="1" ht="15">
      <c r="A171" s="146">
        <f>'1-συμβολαια'!A171</f>
        <v>0</v>
      </c>
      <c r="B171" s="152">
        <f>'1-συμβολαια'!C171</f>
        <v>0</v>
      </c>
      <c r="C171" s="158">
        <f>'1-συμβολαια'!D171</f>
        <v>0</v>
      </c>
      <c r="D171" s="156"/>
      <c r="E171" s="156"/>
      <c r="F171" s="154">
        <f t="shared" si="9"/>
        <v>-5</v>
      </c>
      <c r="G171" s="154">
        <f t="shared" si="7"/>
        <v>-6</v>
      </c>
      <c r="H171" s="154">
        <f t="shared" si="8"/>
        <v>-11</v>
      </c>
      <c r="I171" s="157"/>
      <c r="J171" s="223" t="s">
        <v>302</v>
      </c>
      <c r="K171" s="223" t="s">
        <v>183</v>
      </c>
      <c r="L171" s="223" t="s">
        <v>303</v>
      </c>
      <c r="M171" s="155"/>
      <c r="N171" s="155"/>
      <c r="O171" s="155"/>
      <c r="P171" s="155"/>
    </row>
    <row r="172" spans="1:16" s="149" customFormat="1" ht="15">
      <c r="A172" s="146">
        <f>'1-συμβολαια'!A172</f>
        <v>0</v>
      </c>
      <c r="B172" s="152">
        <f>'1-συμβολαια'!C172</f>
        <v>0</v>
      </c>
      <c r="C172" s="158">
        <f>'1-συμβολαια'!D172</f>
        <v>0</v>
      </c>
      <c r="D172" s="156"/>
      <c r="E172" s="156"/>
      <c r="F172" s="154">
        <f t="shared" si="9"/>
        <v>-5</v>
      </c>
      <c r="G172" s="154">
        <f t="shared" si="7"/>
        <v>-6</v>
      </c>
      <c r="H172" s="154">
        <f t="shared" si="8"/>
        <v>-11</v>
      </c>
      <c r="I172" s="157"/>
      <c r="J172" s="223" t="s">
        <v>302</v>
      </c>
      <c r="K172" s="223" t="s">
        <v>183</v>
      </c>
      <c r="L172" s="223" t="s">
        <v>303</v>
      </c>
      <c r="M172" s="155"/>
      <c r="N172" s="155"/>
      <c r="O172" s="155"/>
      <c r="P172" s="155"/>
    </row>
    <row r="173" spans="1:16" s="149" customFormat="1" ht="15">
      <c r="A173" s="146">
        <f>'1-συμβολαια'!A173</f>
        <v>0</v>
      </c>
      <c r="B173" s="152">
        <f>'1-συμβολαια'!C173</f>
        <v>0</v>
      </c>
      <c r="C173" s="158">
        <f>'1-συμβολαια'!D173</f>
        <v>0</v>
      </c>
      <c r="D173" s="156"/>
      <c r="E173" s="156"/>
      <c r="F173" s="154">
        <f t="shared" si="9"/>
        <v>-5</v>
      </c>
      <c r="G173" s="154">
        <f t="shared" si="7"/>
        <v>-6</v>
      </c>
      <c r="H173" s="154">
        <f t="shared" si="8"/>
        <v>-11</v>
      </c>
      <c r="I173" s="157"/>
      <c r="J173" s="223" t="s">
        <v>302</v>
      </c>
      <c r="K173" s="223" t="s">
        <v>183</v>
      </c>
      <c r="L173" s="223" t="s">
        <v>303</v>
      </c>
      <c r="M173" s="155"/>
      <c r="N173" s="155"/>
      <c r="O173" s="155"/>
      <c r="P173" s="155"/>
    </row>
    <row r="174" spans="1:16" ht="15.75">
      <c r="A174" s="363" t="s">
        <v>61</v>
      </c>
      <c r="B174" s="364"/>
      <c r="C174" s="364"/>
      <c r="D174" s="364"/>
      <c r="E174" s="375"/>
      <c r="F174" s="174">
        <f>SUM(F3:F173)</f>
        <v>-855</v>
      </c>
      <c r="G174" s="174">
        <f>SUM(G3:G173)</f>
        <v>-1026</v>
      </c>
      <c r="H174" s="174">
        <f>SUM(H3:H173)</f>
        <v>-1881</v>
      </c>
      <c r="I174" s="174">
        <f>SUM(I3:I173)</f>
        <v>0</v>
      </c>
    </row>
    <row r="175" spans="1:16" ht="15.75">
      <c r="J175" s="242" t="s">
        <v>202</v>
      </c>
      <c r="K175" s="243"/>
      <c r="L175" s="243"/>
      <c r="M175" s="243"/>
      <c r="N175" s="243"/>
      <c r="O175" s="243"/>
    </row>
    <row r="176" spans="1:16" ht="15.75">
      <c r="K176" s="243" t="s">
        <v>203</v>
      </c>
      <c r="L176" s="243"/>
      <c r="M176" s="243"/>
      <c r="N176" s="243"/>
      <c r="O176" s="124"/>
    </row>
    <row r="177" spans="1:12" ht="15.75">
      <c r="L177" s="242" t="s">
        <v>204</v>
      </c>
    </row>
    <row r="180" spans="1:12" ht="15.75">
      <c r="A180" s="384" t="s">
        <v>97</v>
      </c>
      <c r="B180" s="384"/>
      <c r="C180" s="384"/>
      <c r="D180" s="384"/>
      <c r="E180" s="384"/>
      <c r="F180" s="384"/>
      <c r="G180" s="384"/>
      <c r="H180" s="384"/>
      <c r="I180" s="384"/>
      <c r="J180" s="192"/>
    </row>
    <row r="181" spans="1:12" ht="15.75">
      <c r="E181" s="360" t="s">
        <v>62</v>
      </c>
      <c r="F181" s="360"/>
      <c r="G181" s="360"/>
      <c r="H181" s="360"/>
      <c r="I181" s="360"/>
      <c r="J181" s="192"/>
    </row>
    <row r="184" spans="1:12">
      <c r="B184" s="232" t="s">
        <v>244</v>
      </c>
    </row>
    <row r="185" spans="1:12">
      <c r="B185" s="233" t="s">
        <v>245</v>
      </c>
    </row>
  </sheetData>
  <mergeCells count="9">
    <mergeCell ref="J1:P2"/>
    <mergeCell ref="E181:I181"/>
    <mergeCell ref="A174:E174"/>
    <mergeCell ref="A1:A2"/>
    <mergeCell ref="D1:E1"/>
    <mergeCell ref="F1:I1"/>
    <mergeCell ref="B1:B2"/>
    <mergeCell ref="A180:I180"/>
    <mergeCell ref="C1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2"/>
  <sheetViews>
    <sheetView workbookViewId="0">
      <pane ySplit="2" topLeftCell="A164" activePane="bottomLeft" state="frozen"/>
      <selection pane="bottomLeft" activeCell="B79" sqref="B79:B173"/>
    </sheetView>
  </sheetViews>
  <sheetFormatPr defaultRowHeight="11.25"/>
  <cols>
    <col min="1" max="1" width="11.5703125" style="8" bestFit="1" customWidth="1"/>
    <col min="2" max="2" width="46.85546875" style="133" bestFit="1" customWidth="1"/>
    <col min="3" max="3" width="7.28515625" style="8" bestFit="1" customWidth="1"/>
    <col min="4" max="4" width="10.28515625" style="8" customWidth="1"/>
    <col min="5" max="5" width="10" style="8" customWidth="1"/>
    <col min="6" max="6" width="10.42578125" style="8" customWidth="1"/>
    <col min="7" max="7" width="4.140625" style="8" bestFit="1" customWidth="1"/>
    <col min="8" max="8" width="7.28515625" style="8" bestFit="1" customWidth="1"/>
    <col min="9" max="9" width="8.5703125" style="8" customWidth="1"/>
    <col min="10" max="14" width="4.140625" style="8" bestFit="1" customWidth="1"/>
    <col min="15" max="15" width="7.85546875" style="8" bestFit="1" customWidth="1"/>
    <col min="16" max="16" width="16.42578125" style="8" customWidth="1"/>
    <col min="17" max="17" width="7.140625" style="117" customWidth="1"/>
    <col min="18" max="20" width="6.7109375" style="117" customWidth="1"/>
    <col min="21" max="21" width="30.5703125" style="117" bestFit="1" customWidth="1"/>
    <col min="22" max="231" width="9.140625" style="3"/>
    <col min="232" max="232" width="9" style="3" bestFit="1" customWidth="1"/>
    <col min="233" max="233" width="9.85546875" style="3" bestFit="1" customWidth="1"/>
    <col min="234" max="234" width="9.140625" style="3" bestFit="1" customWidth="1"/>
    <col min="235" max="235" width="16" style="3" bestFit="1" customWidth="1"/>
    <col min="236" max="236" width="9" style="3" bestFit="1" customWidth="1"/>
    <col min="237" max="237" width="7.85546875" style="3" bestFit="1" customWidth="1"/>
    <col min="238" max="238" width="11.7109375" style="3" bestFit="1" customWidth="1"/>
    <col min="239" max="239" width="14.28515625" style="3" customWidth="1"/>
    <col min="240" max="240" width="11.7109375" style="3" bestFit="1" customWidth="1"/>
    <col min="241" max="241" width="14.140625" style="3" bestFit="1" customWidth="1"/>
    <col min="242" max="242" width="16.7109375" style="3" customWidth="1"/>
    <col min="243" max="243" width="16.5703125" style="3" customWidth="1"/>
    <col min="244" max="245" width="7.85546875" style="3" bestFit="1" customWidth="1"/>
    <col min="246" max="246" width="8" style="3" bestFit="1" customWidth="1"/>
    <col min="247" max="248" width="7.85546875" style="3" bestFit="1" customWidth="1"/>
    <col min="249" max="249" width="9.7109375" style="3" customWidth="1"/>
    <col min="250" max="250" width="12.85546875" style="3" customWidth="1"/>
    <col min="251" max="487" width="9.140625" style="3"/>
    <col min="488" max="488" width="9" style="3" bestFit="1" customWidth="1"/>
    <col min="489" max="489" width="9.85546875" style="3" bestFit="1" customWidth="1"/>
    <col min="490" max="490" width="9.140625" style="3" bestFit="1" customWidth="1"/>
    <col min="491" max="491" width="16" style="3" bestFit="1" customWidth="1"/>
    <col min="492" max="492" width="9" style="3" bestFit="1" customWidth="1"/>
    <col min="493" max="493" width="7.85546875" style="3" bestFit="1" customWidth="1"/>
    <col min="494" max="494" width="11.7109375" style="3" bestFit="1" customWidth="1"/>
    <col min="495" max="495" width="14.28515625" style="3" customWidth="1"/>
    <col min="496" max="496" width="11.7109375" style="3" bestFit="1" customWidth="1"/>
    <col min="497" max="497" width="14.140625" style="3" bestFit="1" customWidth="1"/>
    <col min="498" max="498" width="16.7109375" style="3" customWidth="1"/>
    <col min="499" max="499" width="16.5703125" style="3" customWidth="1"/>
    <col min="500" max="501" width="7.85546875" style="3" bestFit="1" customWidth="1"/>
    <col min="502" max="502" width="8" style="3" bestFit="1" customWidth="1"/>
    <col min="503" max="504" width="7.85546875" style="3" bestFit="1" customWidth="1"/>
    <col min="505" max="505" width="9.7109375" style="3" customWidth="1"/>
    <col min="506" max="506" width="12.85546875" style="3" customWidth="1"/>
    <col min="507" max="743" width="9.140625" style="3"/>
    <col min="744" max="744" width="9" style="3" bestFit="1" customWidth="1"/>
    <col min="745" max="745" width="9.85546875" style="3" bestFit="1" customWidth="1"/>
    <col min="746" max="746" width="9.140625" style="3" bestFit="1" customWidth="1"/>
    <col min="747" max="747" width="16" style="3" bestFit="1" customWidth="1"/>
    <col min="748" max="748" width="9" style="3" bestFit="1" customWidth="1"/>
    <col min="749" max="749" width="7.85546875" style="3" bestFit="1" customWidth="1"/>
    <col min="750" max="750" width="11.7109375" style="3" bestFit="1" customWidth="1"/>
    <col min="751" max="751" width="14.28515625" style="3" customWidth="1"/>
    <col min="752" max="752" width="11.7109375" style="3" bestFit="1" customWidth="1"/>
    <col min="753" max="753" width="14.140625" style="3" bestFit="1" customWidth="1"/>
    <col min="754" max="754" width="16.7109375" style="3" customWidth="1"/>
    <col min="755" max="755" width="16.5703125" style="3" customWidth="1"/>
    <col min="756" max="757" width="7.85546875" style="3" bestFit="1" customWidth="1"/>
    <col min="758" max="758" width="8" style="3" bestFit="1" customWidth="1"/>
    <col min="759" max="760" width="7.85546875" style="3" bestFit="1" customWidth="1"/>
    <col min="761" max="761" width="9.7109375" style="3" customWidth="1"/>
    <col min="762" max="762" width="12.85546875" style="3" customWidth="1"/>
    <col min="763" max="999" width="9.140625" style="3"/>
    <col min="1000" max="1000" width="9" style="3" bestFit="1" customWidth="1"/>
    <col min="1001" max="1001" width="9.85546875" style="3" bestFit="1" customWidth="1"/>
    <col min="1002" max="1002" width="9.140625" style="3" bestFit="1" customWidth="1"/>
    <col min="1003" max="1003" width="16" style="3" bestFit="1" customWidth="1"/>
    <col min="1004" max="1004" width="9" style="3" bestFit="1" customWidth="1"/>
    <col min="1005" max="1005" width="7.85546875" style="3" bestFit="1" customWidth="1"/>
    <col min="1006" max="1006" width="11.7109375" style="3" bestFit="1" customWidth="1"/>
    <col min="1007" max="1007" width="14.28515625" style="3" customWidth="1"/>
    <col min="1008" max="1008" width="11.7109375" style="3" bestFit="1" customWidth="1"/>
    <col min="1009" max="1009" width="14.140625" style="3" bestFit="1" customWidth="1"/>
    <col min="1010" max="1010" width="16.7109375" style="3" customWidth="1"/>
    <col min="1011" max="1011" width="16.5703125" style="3" customWidth="1"/>
    <col min="1012" max="1013" width="7.85546875" style="3" bestFit="1" customWidth="1"/>
    <col min="1014" max="1014" width="8" style="3" bestFit="1" customWidth="1"/>
    <col min="1015" max="1016" width="7.85546875" style="3" bestFit="1" customWidth="1"/>
    <col min="1017" max="1017" width="9.7109375" style="3" customWidth="1"/>
    <col min="1018" max="1018" width="12.85546875" style="3" customWidth="1"/>
    <col min="1019" max="1255" width="9.140625" style="3"/>
    <col min="1256" max="1256" width="9" style="3" bestFit="1" customWidth="1"/>
    <col min="1257" max="1257" width="9.85546875" style="3" bestFit="1" customWidth="1"/>
    <col min="1258" max="1258" width="9.140625" style="3" bestFit="1" customWidth="1"/>
    <col min="1259" max="1259" width="16" style="3" bestFit="1" customWidth="1"/>
    <col min="1260" max="1260" width="9" style="3" bestFit="1" customWidth="1"/>
    <col min="1261" max="1261" width="7.85546875" style="3" bestFit="1" customWidth="1"/>
    <col min="1262" max="1262" width="11.7109375" style="3" bestFit="1" customWidth="1"/>
    <col min="1263" max="1263" width="14.28515625" style="3" customWidth="1"/>
    <col min="1264" max="1264" width="11.7109375" style="3" bestFit="1" customWidth="1"/>
    <col min="1265" max="1265" width="14.140625" style="3" bestFit="1" customWidth="1"/>
    <col min="1266" max="1266" width="16.7109375" style="3" customWidth="1"/>
    <col min="1267" max="1267" width="16.5703125" style="3" customWidth="1"/>
    <col min="1268" max="1269" width="7.85546875" style="3" bestFit="1" customWidth="1"/>
    <col min="1270" max="1270" width="8" style="3" bestFit="1" customWidth="1"/>
    <col min="1271" max="1272" width="7.85546875" style="3" bestFit="1" customWidth="1"/>
    <col min="1273" max="1273" width="9.7109375" style="3" customWidth="1"/>
    <col min="1274" max="1274" width="12.85546875" style="3" customWidth="1"/>
    <col min="1275" max="1511" width="9.140625" style="3"/>
    <col min="1512" max="1512" width="9" style="3" bestFit="1" customWidth="1"/>
    <col min="1513" max="1513" width="9.85546875" style="3" bestFit="1" customWidth="1"/>
    <col min="1514" max="1514" width="9.140625" style="3" bestFit="1" customWidth="1"/>
    <col min="1515" max="1515" width="16" style="3" bestFit="1" customWidth="1"/>
    <col min="1516" max="1516" width="9" style="3" bestFit="1" customWidth="1"/>
    <col min="1517" max="1517" width="7.85546875" style="3" bestFit="1" customWidth="1"/>
    <col min="1518" max="1518" width="11.7109375" style="3" bestFit="1" customWidth="1"/>
    <col min="1519" max="1519" width="14.28515625" style="3" customWidth="1"/>
    <col min="1520" max="1520" width="11.7109375" style="3" bestFit="1" customWidth="1"/>
    <col min="1521" max="1521" width="14.140625" style="3" bestFit="1" customWidth="1"/>
    <col min="1522" max="1522" width="16.7109375" style="3" customWidth="1"/>
    <col min="1523" max="1523" width="16.5703125" style="3" customWidth="1"/>
    <col min="1524" max="1525" width="7.85546875" style="3" bestFit="1" customWidth="1"/>
    <col min="1526" max="1526" width="8" style="3" bestFit="1" customWidth="1"/>
    <col min="1527" max="1528" width="7.85546875" style="3" bestFit="1" customWidth="1"/>
    <col min="1529" max="1529" width="9.7109375" style="3" customWidth="1"/>
    <col min="1530" max="1530" width="12.85546875" style="3" customWidth="1"/>
    <col min="1531" max="1767" width="9.140625" style="3"/>
    <col min="1768" max="1768" width="9" style="3" bestFit="1" customWidth="1"/>
    <col min="1769" max="1769" width="9.85546875" style="3" bestFit="1" customWidth="1"/>
    <col min="1770" max="1770" width="9.140625" style="3" bestFit="1" customWidth="1"/>
    <col min="1771" max="1771" width="16" style="3" bestFit="1" customWidth="1"/>
    <col min="1772" max="1772" width="9" style="3" bestFit="1" customWidth="1"/>
    <col min="1773" max="1773" width="7.85546875" style="3" bestFit="1" customWidth="1"/>
    <col min="1774" max="1774" width="11.7109375" style="3" bestFit="1" customWidth="1"/>
    <col min="1775" max="1775" width="14.28515625" style="3" customWidth="1"/>
    <col min="1776" max="1776" width="11.7109375" style="3" bestFit="1" customWidth="1"/>
    <col min="1777" max="1777" width="14.140625" style="3" bestFit="1" customWidth="1"/>
    <col min="1778" max="1778" width="16.7109375" style="3" customWidth="1"/>
    <col min="1779" max="1779" width="16.5703125" style="3" customWidth="1"/>
    <col min="1780" max="1781" width="7.85546875" style="3" bestFit="1" customWidth="1"/>
    <col min="1782" max="1782" width="8" style="3" bestFit="1" customWidth="1"/>
    <col min="1783" max="1784" width="7.85546875" style="3" bestFit="1" customWidth="1"/>
    <col min="1785" max="1785" width="9.7109375" style="3" customWidth="1"/>
    <col min="1786" max="1786" width="12.85546875" style="3" customWidth="1"/>
    <col min="1787" max="2023" width="9.140625" style="3"/>
    <col min="2024" max="2024" width="9" style="3" bestFit="1" customWidth="1"/>
    <col min="2025" max="2025" width="9.85546875" style="3" bestFit="1" customWidth="1"/>
    <col min="2026" max="2026" width="9.140625" style="3" bestFit="1" customWidth="1"/>
    <col min="2027" max="2027" width="16" style="3" bestFit="1" customWidth="1"/>
    <col min="2028" max="2028" width="9" style="3" bestFit="1" customWidth="1"/>
    <col min="2029" max="2029" width="7.85546875" style="3" bestFit="1" customWidth="1"/>
    <col min="2030" max="2030" width="11.7109375" style="3" bestFit="1" customWidth="1"/>
    <col min="2031" max="2031" width="14.28515625" style="3" customWidth="1"/>
    <col min="2032" max="2032" width="11.7109375" style="3" bestFit="1" customWidth="1"/>
    <col min="2033" max="2033" width="14.140625" style="3" bestFit="1" customWidth="1"/>
    <col min="2034" max="2034" width="16.7109375" style="3" customWidth="1"/>
    <col min="2035" max="2035" width="16.5703125" style="3" customWidth="1"/>
    <col min="2036" max="2037" width="7.85546875" style="3" bestFit="1" customWidth="1"/>
    <col min="2038" max="2038" width="8" style="3" bestFit="1" customWidth="1"/>
    <col min="2039" max="2040" width="7.85546875" style="3" bestFit="1" customWidth="1"/>
    <col min="2041" max="2041" width="9.7109375" style="3" customWidth="1"/>
    <col min="2042" max="2042" width="12.85546875" style="3" customWidth="1"/>
    <col min="2043" max="2279" width="9.140625" style="3"/>
    <col min="2280" max="2280" width="9" style="3" bestFit="1" customWidth="1"/>
    <col min="2281" max="2281" width="9.85546875" style="3" bestFit="1" customWidth="1"/>
    <col min="2282" max="2282" width="9.140625" style="3" bestFit="1" customWidth="1"/>
    <col min="2283" max="2283" width="16" style="3" bestFit="1" customWidth="1"/>
    <col min="2284" max="2284" width="9" style="3" bestFit="1" customWidth="1"/>
    <col min="2285" max="2285" width="7.85546875" style="3" bestFit="1" customWidth="1"/>
    <col min="2286" max="2286" width="11.7109375" style="3" bestFit="1" customWidth="1"/>
    <col min="2287" max="2287" width="14.28515625" style="3" customWidth="1"/>
    <col min="2288" max="2288" width="11.7109375" style="3" bestFit="1" customWidth="1"/>
    <col min="2289" max="2289" width="14.140625" style="3" bestFit="1" customWidth="1"/>
    <col min="2290" max="2290" width="16.7109375" style="3" customWidth="1"/>
    <col min="2291" max="2291" width="16.5703125" style="3" customWidth="1"/>
    <col min="2292" max="2293" width="7.85546875" style="3" bestFit="1" customWidth="1"/>
    <col min="2294" max="2294" width="8" style="3" bestFit="1" customWidth="1"/>
    <col min="2295" max="2296" width="7.85546875" style="3" bestFit="1" customWidth="1"/>
    <col min="2297" max="2297" width="9.7109375" style="3" customWidth="1"/>
    <col min="2298" max="2298" width="12.85546875" style="3" customWidth="1"/>
    <col min="2299" max="2535" width="9.140625" style="3"/>
    <col min="2536" max="2536" width="9" style="3" bestFit="1" customWidth="1"/>
    <col min="2537" max="2537" width="9.85546875" style="3" bestFit="1" customWidth="1"/>
    <col min="2538" max="2538" width="9.140625" style="3" bestFit="1" customWidth="1"/>
    <col min="2539" max="2539" width="16" style="3" bestFit="1" customWidth="1"/>
    <col min="2540" max="2540" width="9" style="3" bestFit="1" customWidth="1"/>
    <col min="2541" max="2541" width="7.85546875" style="3" bestFit="1" customWidth="1"/>
    <col min="2542" max="2542" width="11.7109375" style="3" bestFit="1" customWidth="1"/>
    <col min="2543" max="2543" width="14.28515625" style="3" customWidth="1"/>
    <col min="2544" max="2544" width="11.7109375" style="3" bestFit="1" customWidth="1"/>
    <col min="2545" max="2545" width="14.140625" style="3" bestFit="1" customWidth="1"/>
    <col min="2546" max="2546" width="16.7109375" style="3" customWidth="1"/>
    <col min="2547" max="2547" width="16.5703125" style="3" customWidth="1"/>
    <col min="2548" max="2549" width="7.85546875" style="3" bestFit="1" customWidth="1"/>
    <col min="2550" max="2550" width="8" style="3" bestFit="1" customWidth="1"/>
    <col min="2551" max="2552" width="7.85546875" style="3" bestFit="1" customWidth="1"/>
    <col min="2553" max="2553" width="9.7109375" style="3" customWidth="1"/>
    <col min="2554" max="2554" width="12.85546875" style="3" customWidth="1"/>
    <col min="2555" max="2791" width="9.140625" style="3"/>
    <col min="2792" max="2792" width="9" style="3" bestFit="1" customWidth="1"/>
    <col min="2793" max="2793" width="9.85546875" style="3" bestFit="1" customWidth="1"/>
    <col min="2794" max="2794" width="9.140625" style="3" bestFit="1" customWidth="1"/>
    <col min="2795" max="2795" width="16" style="3" bestFit="1" customWidth="1"/>
    <col min="2796" max="2796" width="9" style="3" bestFit="1" customWidth="1"/>
    <col min="2797" max="2797" width="7.85546875" style="3" bestFit="1" customWidth="1"/>
    <col min="2798" max="2798" width="11.7109375" style="3" bestFit="1" customWidth="1"/>
    <col min="2799" max="2799" width="14.28515625" style="3" customWidth="1"/>
    <col min="2800" max="2800" width="11.7109375" style="3" bestFit="1" customWidth="1"/>
    <col min="2801" max="2801" width="14.140625" style="3" bestFit="1" customWidth="1"/>
    <col min="2802" max="2802" width="16.7109375" style="3" customWidth="1"/>
    <col min="2803" max="2803" width="16.5703125" style="3" customWidth="1"/>
    <col min="2804" max="2805" width="7.85546875" style="3" bestFit="1" customWidth="1"/>
    <col min="2806" max="2806" width="8" style="3" bestFit="1" customWidth="1"/>
    <col min="2807" max="2808" width="7.85546875" style="3" bestFit="1" customWidth="1"/>
    <col min="2809" max="2809" width="9.7109375" style="3" customWidth="1"/>
    <col min="2810" max="2810" width="12.85546875" style="3" customWidth="1"/>
    <col min="2811" max="3047" width="9.140625" style="3"/>
    <col min="3048" max="3048" width="9" style="3" bestFit="1" customWidth="1"/>
    <col min="3049" max="3049" width="9.85546875" style="3" bestFit="1" customWidth="1"/>
    <col min="3050" max="3050" width="9.140625" style="3" bestFit="1" customWidth="1"/>
    <col min="3051" max="3051" width="16" style="3" bestFit="1" customWidth="1"/>
    <col min="3052" max="3052" width="9" style="3" bestFit="1" customWidth="1"/>
    <col min="3053" max="3053" width="7.85546875" style="3" bestFit="1" customWidth="1"/>
    <col min="3054" max="3054" width="11.7109375" style="3" bestFit="1" customWidth="1"/>
    <col min="3055" max="3055" width="14.28515625" style="3" customWidth="1"/>
    <col min="3056" max="3056" width="11.7109375" style="3" bestFit="1" customWidth="1"/>
    <col min="3057" max="3057" width="14.140625" style="3" bestFit="1" customWidth="1"/>
    <col min="3058" max="3058" width="16.7109375" style="3" customWidth="1"/>
    <col min="3059" max="3059" width="16.5703125" style="3" customWidth="1"/>
    <col min="3060" max="3061" width="7.85546875" style="3" bestFit="1" customWidth="1"/>
    <col min="3062" max="3062" width="8" style="3" bestFit="1" customWidth="1"/>
    <col min="3063" max="3064" width="7.85546875" style="3" bestFit="1" customWidth="1"/>
    <col min="3065" max="3065" width="9.7109375" style="3" customWidth="1"/>
    <col min="3066" max="3066" width="12.85546875" style="3" customWidth="1"/>
    <col min="3067" max="3303" width="9.140625" style="3"/>
    <col min="3304" max="3304" width="9" style="3" bestFit="1" customWidth="1"/>
    <col min="3305" max="3305" width="9.85546875" style="3" bestFit="1" customWidth="1"/>
    <col min="3306" max="3306" width="9.140625" style="3" bestFit="1" customWidth="1"/>
    <col min="3307" max="3307" width="16" style="3" bestFit="1" customWidth="1"/>
    <col min="3308" max="3308" width="9" style="3" bestFit="1" customWidth="1"/>
    <col min="3309" max="3309" width="7.85546875" style="3" bestFit="1" customWidth="1"/>
    <col min="3310" max="3310" width="11.7109375" style="3" bestFit="1" customWidth="1"/>
    <col min="3311" max="3311" width="14.28515625" style="3" customWidth="1"/>
    <col min="3312" max="3312" width="11.7109375" style="3" bestFit="1" customWidth="1"/>
    <col min="3313" max="3313" width="14.140625" style="3" bestFit="1" customWidth="1"/>
    <col min="3314" max="3314" width="16.7109375" style="3" customWidth="1"/>
    <col min="3315" max="3315" width="16.5703125" style="3" customWidth="1"/>
    <col min="3316" max="3317" width="7.85546875" style="3" bestFit="1" customWidth="1"/>
    <col min="3318" max="3318" width="8" style="3" bestFit="1" customWidth="1"/>
    <col min="3319" max="3320" width="7.85546875" style="3" bestFit="1" customWidth="1"/>
    <col min="3321" max="3321" width="9.7109375" style="3" customWidth="1"/>
    <col min="3322" max="3322" width="12.85546875" style="3" customWidth="1"/>
    <col min="3323" max="3559" width="9.140625" style="3"/>
    <col min="3560" max="3560" width="9" style="3" bestFit="1" customWidth="1"/>
    <col min="3561" max="3561" width="9.85546875" style="3" bestFit="1" customWidth="1"/>
    <col min="3562" max="3562" width="9.140625" style="3" bestFit="1" customWidth="1"/>
    <col min="3563" max="3563" width="16" style="3" bestFit="1" customWidth="1"/>
    <col min="3564" max="3564" width="9" style="3" bestFit="1" customWidth="1"/>
    <col min="3565" max="3565" width="7.85546875" style="3" bestFit="1" customWidth="1"/>
    <col min="3566" max="3566" width="11.7109375" style="3" bestFit="1" customWidth="1"/>
    <col min="3567" max="3567" width="14.28515625" style="3" customWidth="1"/>
    <col min="3568" max="3568" width="11.7109375" style="3" bestFit="1" customWidth="1"/>
    <col min="3569" max="3569" width="14.140625" style="3" bestFit="1" customWidth="1"/>
    <col min="3570" max="3570" width="16.7109375" style="3" customWidth="1"/>
    <col min="3571" max="3571" width="16.5703125" style="3" customWidth="1"/>
    <col min="3572" max="3573" width="7.85546875" style="3" bestFit="1" customWidth="1"/>
    <col min="3574" max="3574" width="8" style="3" bestFit="1" customWidth="1"/>
    <col min="3575" max="3576" width="7.85546875" style="3" bestFit="1" customWidth="1"/>
    <col min="3577" max="3577" width="9.7109375" style="3" customWidth="1"/>
    <col min="3578" max="3578" width="12.85546875" style="3" customWidth="1"/>
    <col min="3579" max="3815" width="9.140625" style="3"/>
    <col min="3816" max="3816" width="9" style="3" bestFit="1" customWidth="1"/>
    <col min="3817" max="3817" width="9.85546875" style="3" bestFit="1" customWidth="1"/>
    <col min="3818" max="3818" width="9.140625" style="3" bestFit="1" customWidth="1"/>
    <col min="3819" max="3819" width="16" style="3" bestFit="1" customWidth="1"/>
    <col min="3820" max="3820" width="9" style="3" bestFit="1" customWidth="1"/>
    <col min="3821" max="3821" width="7.85546875" style="3" bestFit="1" customWidth="1"/>
    <col min="3822" max="3822" width="11.7109375" style="3" bestFit="1" customWidth="1"/>
    <col min="3823" max="3823" width="14.28515625" style="3" customWidth="1"/>
    <col min="3824" max="3824" width="11.7109375" style="3" bestFit="1" customWidth="1"/>
    <col min="3825" max="3825" width="14.140625" style="3" bestFit="1" customWidth="1"/>
    <col min="3826" max="3826" width="16.7109375" style="3" customWidth="1"/>
    <col min="3827" max="3827" width="16.5703125" style="3" customWidth="1"/>
    <col min="3828" max="3829" width="7.85546875" style="3" bestFit="1" customWidth="1"/>
    <col min="3830" max="3830" width="8" style="3" bestFit="1" customWidth="1"/>
    <col min="3831" max="3832" width="7.85546875" style="3" bestFit="1" customWidth="1"/>
    <col min="3833" max="3833" width="9.7109375" style="3" customWidth="1"/>
    <col min="3834" max="3834" width="12.85546875" style="3" customWidth="1"/>
    <col min="3835" max="4071" width="9.140625" style="3"/>
    <col min="4072" max="4072" width="9" style="3" bestFit="1" customWidth="1"/>
    <col min="4073" max="4073" width="9.85546875" style="3" bestFit="1" customWidth="1"/>
    <col min="4074" max="4074" width="9.140625" style="3" bestFit="1" customWidth="1"/>
    <col min="4075" max="4075" width="16" style="3" bestFit="1" customWidth="1"/>
    <col min="4076" max="4076" width="9" style="3" bestFit="1" customWidth="1"/>
    <col min="4077" max="4077" width="7.85546875" style="3" bestFit="1" customWidth="1"/>
    <col min="4078" max="4078" width="11.7109375" style="3" bestFit="1" customWidth="1"/>
    <col min="4079" max="4079" width="14.28515625" style="3" customWidth="1"/>
    <col min="4080" max="4080" width="11.7109375" style="3" bestFit="1" customWidth="1"/>
    <col min="4081" max="4081" width="14.140625" style="3" bestFit="1" customWidth="1"/>
    <col min="4082" max="4082" width="16.7109375" style="3" customWidth="1"/>
    <col min="4083" max="4083" width="16.5703125" style="3" customWidth="1"/>
    <col min="4084" max="4085" width="7.85546875" style="3" bestFit="1" customWidth="1"/>
    <col min="4086" max="4086" width="8" style="3" bestFit="1" customWidth="1"/>
    <col min="4087" max="4088" width="7.85546875" style="3" bestFit="1" customWidth="1"/>
    <col min="4089" max="4089" width="9.7109375" style="3" customWidth="1"/>
    <col min="4090" max="4090" width="12.85546875" style="3" customWidth="1"/>
    <col min="4091" max="4327" width="9.140625" style="3"/>
    <col min="4328" max="4328" width="9" style="3" bestFit="1" customWidth="1"/>
    <col min="4329" max="4329" width="9.85546875" style="3" bestFit="1" customWidth="1"/>
    <col min="4330" max="4330" width="9.140625" style="3" bestFit="1" customWidth="1"/>
    <col min="4331" max="4331" width="16" style="3" bestFit="1" customWidth="1"/>
    <col min="4332" max="4332" width="9" style="3" bestFit="1" customWidth="1"/>
    <col min="4333" max="4333" width="7.85546875" style="3" bestFit="1" customWidth="1"/>
    <col min="4334" max="4334" width="11.7109375" style="3" bestFit="1" customWidth="1"/>
    <col min="4335" max="4335" width="14.28515625" style="3" customWidth="1"/>
    <col min="4336" max="4336" width="11.7109375" style="3" bestFit="1" customWidth="1"/>
    <col min="4337" max="4337" width="14.140625" style="3" bestFit="1" customWidth="1"/>
    <col min="4338" max="4338" width="16.7109375" style="3" customWidth="1"/>
    <col min="4339" max="4339" width="16.5703125" style="3" customWidth="1"/>
    <col min="4340" max="4341" width="7.85546875" style="3" bestFit="1" customWidth="1"/>
    <col min="4342" max="4342" width="8" style="3" bestFit="1" customWidth="1"/>
    <col min="4343" max="4344" width="7.85546875" style="3" bestFit="1" customWidth="1"/>
    <col min="4345" max="4345" width="9.7109375" style="3" customWidth="1"/>
    <col min="4346" max="4346" width="12.85546875" style="3" customWidth="1"/>
    <col min="4347" max="4583" width="9.140625" style="3"/>
    <col min="4584" max="4584" width="9" style="3" bestFit="1" customWidth="1"/>
    <col min="4585" max="4585" width="9.85546875" style="3" bestFit="1" customWidth="1"/>
    <col min="4586" max="4586" width="9.140625" style="3" bestFit="1" customWidth="1"/>
    <col min="4587" max="4587" width="16" style="3" bestFit="1" customWidth="1"/>
    <col min="4588" max="4588" width="9" style="3" bestFit="1" customWidth="1"/>
    <col min="4589" max="4589" width="7.85546875" style="3" bestFit="1" customWidth="1"/>
    <col min="4590" max="4590" width="11.7109375" style="3" bestFit="1" customWidth="1"/>
    <col min="4591" max="4591" width="14.28515625" style="3" customWidth="1"/>
    <col min="4592" max="4592" width="11.7109375" style="3" bestFit="1" customWidth="1"/>
    <col min="4593" max="4593" width="14.140625" style="3" bestFit="1" customWidth="1"/>
    <col min="4594" max="4594" width="16.7109375" style="3" customWidth="1"/>
    <col min="4595" max="4595" width="16.5703125" style="3" customWidth="1"/>
    <col min="4596" max="4597" width="7.85546875" style="3" bestFit="1" customWidth="1"/>
    <col min="4598" max="4598" width="8" style="3" bestFit="1" customWidth="1"/>
    <col min="4599" max="4600" width="7.85546875" style="3" bestFit="1" customWidth="1"/>
    <col min="4601" max="4601" width="9.7109375" style="3" customWidth="1"/>
    <col min="4602" max="4602" width="12.85546875" style="3" customWidth="1"/>
    <col min="4603" max="4839" width="9.140625" style="3"/>
    <col min="4840" max="4840" width="9" style="3" bestFit="1" customWidth="1"/>
    <col min="4841" max="4841" width="9.85546875" style="3" bestFit="1" customWidth="1"/>
    <col min="4842" max="4842" width="9.140625" style="3" bestFit="1" customWidth="1"/>
    <col min="4843" max="4843" width="16" style="3" bestFit="1" customWidth="1"/>
    <col min="4844" max="4844" width="9" style="3" bestFit="1" customWidth="1"/>
    <col min="4845" max="4845" width="7.85546875" style="3" bestFit="1" customWidth="1"/>
    <col min="4846" max="4846" width="11.7109375" style="3" bestFit="1" customWidth="1"/>
    <col min="4847" max="4847" width="14.28515625" style="3" customWidth="1"/>
    <col min="4848" max="4848" width="11.7109375" style="3" bestFit="1" customWidth="1"/>
    <col min="4849" max="4849" width="14.140625" style="3" bestFit="1" customWidth="1"/>
    <col min="4850" max="4850" width="16.7109375" style="3" customWidth="1"/>
    <col min="4851" max="4851" width="16.5703125" style="3" customWidth="1"/>
    <col min="4852" max="4853" width="7.85546875" style="3" bestFit="1" customWidth="1"/>
    <col min="4854" max="4854" width="8" style="3" bestFit="1" customWidth="1"/>
    <col min="4855" max="4856" width="7.85546875" style="3" bestFit="1" customWidth="1"/>
    <col min="4857" max="4857" width="9.7109375" style="3" customWidth="1"/>
    <col min="4858" max="4858" width="12.85546875" style="3" customWidth="1"/>
    <col min="4859" max="5095" width="9.140625" style="3"/>
    <col min="5096" max="5096" width="9" style="3" bestFit="1" customWidth="1"/>
    <col min="5097" max="5097" width="9.85546875" style="3" bestFit="1" customWidth="1"/>
    <col min="5098" max="5098" width="9.140625" style="3" bestFit="1" customWidth="1"/>
    <col min="5099" max="5099" width="16" style="3" bestFit="1" customWidth="1"/>
    <col min="5100" max="5100" width="9" style="3" bestFit="1" customWidth="1"/>
    <col min="5101" max="5101" width="7.85546875" style="3" bestFit="1" customWidth="1"/>
    <col min="5102" max="5102" width="11.7109375" style="3" bestFit="1" customWidth="1"/>
    <col min="5103" max="5103" width="14.28515625" style="3" customWidth="1"/>
    <col min="5104" max="5104" width="11.7109375" style="3" bestFit="1" customWidth="1"/>
    <col min="5105" max="5105" width="14.140625" style="3" bestFit="1" customWidth="1"/>
    <col min="5106" max="5106" width="16.7109375" style="3" customWidth="1"/>
    <col min="5107" max="5107" width="16.5703125" style="3" customWidth="1"/>
    <col min="5108" max="5109" width="7.85546875" style="3" bestFit="1" customWidth="1"/>
    <col min="5110" max="5110" width="8" style="3" bestFit="1" customWidth="1"/>
    <col min="5111" max="5112" width="7.85546875" style="3" bestFit="1" customWidth="1"/>
    <col min="5113" max="5113" width="9.7109375" style="3" customWidth="1"/>
    <col min="5114" max="5114" width="12.85546875" style="3" customWidth="1"/>
    <col min="5115" max="5351" width="9.140625" style="3"/>
    <col min="5352" max="5352" width="9" style="3" bestFit="1" customWidth="1"/>
    <col min="5353" max="5353" width="9.85546875" style="3" bestFit="1" customWidth="1"/>
    <col min="5354" max="5354" width="9.140625" style="3" bestFit="1" customWidth="1"/>
    <col min="5355" max="5355" width="16" style="3" bestFit="1" customWidth="1"/>
    <col min="5356" max="5356" width="9" style="3" bestFit="1" customWidth="1"/>
    <col min="5357" max="5357" width="7.85546875" style="3" bestFit="1" customWidth="1"/>
    <col min="5358" max="5358" width="11.7109375" style="3" bestFit="1" customWidth="1"/>
    <col min="5359" max="5359" width="14.28515625" style="3" customWidth="1"/>
    <col min="5360" max="5360" width="11.7109375" style="3" bestFit="1" customWidth="1"/>
    <col min="5361" max="5361" width="14.140625" style="3" bestFit="1" customWidth="1"/>
    <col min="5362" max="5362" width="16.7109375" style="3" customWidth="1"/>
    <col min="5363" max="5363" width="16.5703125" style="3" customWidth="1"/>
    <col min="5364" max="5365" width="7.85546875" style="3" bestFit="1" customWidth="1"/>
    <col min="5366" max="5366" width="8" style="3" bestFit="1" customWidth="1"/>
    <col min="5367" max="5368" width="7.85546875" style="3" bestFit="1" customWidth="1"/>
    <col min="5369" max="5369" width="9.7109375" style="3" customWidth="1"/>
    <col min="5370" max="5370" width="12.85546875" style="3" customWidth="1"/>
    <col min="5371" max="5607" width="9.140625" style="3"/>
    <col min="5608" max="5608" width="9" style="3" bestFit="1" customWidth="1"/>
    <col min="5609" max="5609" width="9.85546875" style="3" bestFit="1" customWidth="1"/>
    <col min="5610" max="5610" width="9.140625" style="3" bestFit="1" customWidth="1"/>
    <col min="5611" max="5611" width="16" style="3" bestFit="1" customWidth="1"/>
    <col min="5612" max="5612" width="9" style="3" bestFit="1" customWidth="1"/>
    <col min="5613" max="5613" width="7.85546875" style="3" bestFit="1" customWidth="1"/>
    <col min="5614" max="5614" width="11.7109375" style="3" bestFit="1" customWidth="1"/>
    <col min="5615" max="5615" width="14.28515625" style="3" customWidth="1"/>
    <col min="5616" max="5616" width="11.7109375" style="3" bestFit="1" customWidth="1"/>
    <col min="5617" max="5617" width="14.140625" style="3" bestFit="1" customWidth="1"/>
    <col min="5618" max="5618" width="16.7109375" style="3" customWidth="1"/>
    <col min="5619" max="5619" width="16.5703125" style="3" customWidth="1"/>
    <col min="5620" max="5621" width="7.85546875" style="3" bestFit="1" customWidth="1"/>
    <col min="5622" max="5622" width="8" style="3" bestFit="1" customWidth="1"/>
    <col min="5623" max="5624" width="7.85546875" style="3" bestFit="1" customWidth="1"/>
    <col min="5625" max="5625" width="9.7109375" style="3" customWidth="1"/>
    <col min="5626" max="5626" width="12.85546875" style="3" customWidth="1"/>
    <col min="5627" max="5863" width="9.140625" style="3"/>
    <col min="5864" max="5864" width="9" style="3" bestFit="1" customWidth="1"/>
    <col min="5865" max="5865" width="9.85546875" style="3" bestFit="1" customWidth="1"/>
    <col min="5866" max="5866" width="9.140625" style="3" bestFit="1" customWidth="1"/>
    <col min="5867" max="5867" width="16" style="3" bestFit="1" customWidth="1"/>
    <col min="5868" max="5868" width="9" style="3" bestFit="1" customWidth="1"/>
    <col min="5869" max="5869" width="7.85546875" style="3" bestFit="1" customWidth="1"/>
    <col min="5870" max="5870" width="11.7109375" style="3" bestFit="1" customWidth="1"/>
    <col min="5871" max="5871" width="14.28515625" style="3" customWidth="1"/>
    <col min="5872" max="5872" width="11.7109375" style="3" bestFit="1" customWidth="1"/>
    <col min="5873" max="5873" width="14.140625" style="3" bestFit="1" customWidth="1"/>
    <col min="5874" max="5874" width="16.7109375" style="3" customWidth="1"/>
    <col min="5875" max="5875" width="16.5703125" style="3" customWidth="1"/>
    <col min="5876" max="5877" width="7.85546875" style="3" bestFit="1" customWidth="1"/>
    <col min="5878" max="5878" width="8" style="3" bestFit="1" customWidth="1"/>
    <col min="5879" max="5880" width="7.85546875" style="3" bestFit="1" customWidth="1"/>
    <col min="5881" max="5881" width="9.7109375" style="3" customWidth="1"/>
    <col min="5882" max="5882" width="12.85546875" style="3" customWidth="1"/>
    <col min="5883" max="6119" width="9.140625" style="3"/>
    <col min="6120" max="6120" width="9" style="3" bestFit="1" customWidth="1"/>
    <col min="6121" max="6121" width="9.85546875" style="3" bestFit="1" customWidth="1"/>
    <col min="6122" max="6122" width="9.140625" style="3" bestFit="1" customWidth="1"/>
    <col min="6123" max="6123" width="16" style="3" bestFit="1" customWidth="1"/>
    <col min="6124" max="6124" width="9" style="3" bestFit="1" customWidth="1"/>
    <col min="6125" max="6125" width="7.85546875" style="3" bestFit="1" customWidth="1"/>
    <col min="6126" max="6126" width="11.7109375" style="3" bestFit="1" customWidth="1"/>
    <col min="6127" max="6127" width="14.28515625" style="3" customWidth="1"/>
    <col min="6128" max="6128" width="11.7109375" style="3" bestFit="1" customWidth="1"/>
    <col min="6129" max="6129" width="14.140625" style="3" bestFit="1" customWidth="1"/>
    <col min="6130" max="6130" width="16.7109375" style="3" customWidth="1"/>
    <col min="6131" max="6131" width="16.5703125" style="3" customWidth="1"/>
    <col min="6132" max="6133" width="7.85546875" style="3" bestFit="1" customWidth="1"/>
    <col min="6134" max="6134" width="8" style="3" bestFit="1" customWidth="1"/>
    <col min="6135" max="6136" width="7.85546875" style="3" bestFit="1" customWidth="1"/>
    <col min="6137" max="6137" width="9.7109375" style="3" customWidth="1"/>
    <col min="6138" max="6138" width="12.85546875" style="3" customWidth="1"/>
    <col min="6139" max="6375" width="9.140625" style="3"/>
    <col min="6376" max="6376" width="9" style="3" bestFit="1" customWidth="1"/>
    <col min="6377" max="6377" width="9.85546875" style="3" bestFit="1" customWidth="1"/>
    <col min="6378" max="6378" width="9.140625" style="3" bestFit="1" customWidth="1"/>
    <col min="6379" max="6379" width="16" style="3" bestFit="1" customWidth="1"/>
    <col min="6380" max="6380" width="9" style="3" bestFit="1" customWidth="1"/>
    <col min="6381" max="6381" width="7.85546875" style="3" bestFit="1" customWidth="1"/>
    <col min="6382" max="6382" width="11.7109375" style="3" bestFit="1" customWidth="1"/>
    <col min="6383" max="6383" width="14.28515625" style="3" customWidth="1"/>
    <col min="6384" max="6384" width="11.7109375" style="3" bestFit="1" customWidth="1"/>
    <col min="6385" max="6385" width="14.140625" style="3" bestFit="1" customWidth="1"/>
    <col min="6386" max="6386" width="16.7109375" style="3" customWidth="1"/>
    <col min="6387" max="6387" width="16.5703125" style="3" customWidth="1"/>
    <col min="6388" max="6389" width="7.85546875" style="3" bestFit="1" customWidth="1"/>
    <col min="6390" max="6390" width="8" style="3" bestFit="1" customWidth="1"/>
    <col min="6391" max="6392" width="7.85546875" style="3" bestFit="1" customWidth="1"/>
    <col min="6393" max="6393" width="9.7109375" style="3" customWidth="1"/>
    <col min="6394" max="6394" width="12.85546875" style="3" customWidth="1"/>
    <col min="6395" max="6631" width="9.140625" style="3"/>
    <col min="6632" max="6632" width="9" style="3" bestFit="1" customWidth="1"/>
    <col min="6633" max="6633" width="9.85546875" style="3" bestFit="1" customWidth="1"/>
    <col min="6634" max="6634" width="9.140625" style="3" bestFit="1" customWidth="1"/>
    <col min="6635" max="6635" width="16" style="3" bestFit="1" customWidth="1"/>
    <col min="6636" max="6636" width="9" style="3" bestFit="1" customWidth="1"/>
    <col min="6637" max="6637" width="7.85546875" style="3" bestFit="1" customWidth="1"/>
    <col min="6638" max="6638" width="11.7109375" style="3" bestFit="1" customWidth="1"/>
    <col min="6639" max="6639" width="14.28515625" style="3" customWidth="1"/>
    <col min="6640" max="6640" width="11.7109375" style="3" bestFit="1" customWidth="1"/>
    <col min="6641" max="6641" width="14.140625" style="3" bestFit="1" customWidth="1"/>
    <col min="6642" max="6642" width="16.7109375" style="3" customWidth="1"/>
    <col min="6643" max="6643" width="16.5703125" style="3" customWidth="1"/>
    <col min="6644" max="6645" width="7.85546875" style="3" bestFit="1" customWidth="1"/>
    <col min="6646" max="6646" width="8" style="3" bestFit="1" customWidth="1"/>
    <col min="6647" max="6648" width="7.85546875" style="3" bestFit="1" customWidth="1"/>
    <col min="6649" max="6649" width="9.7109375" style="3" customWidth="1"/>
    <col min="6650" max="6650" width="12.85546875" style="3" customWidth="1"/>
    <col min="6651" max="6887" width="9.140625" style="3"/>
    <col min="6888" max="6888" width="9" style="3" bestFit="1" customWidth="1"/>
    <col min="6889" max="6889" width="9.85546875" style="3" bestFit="1" customWidth="1"/>
    <col min="6890" max="6890" width="9.140625" style="3" bestFit="1" customWidth="1"/>
    <col min="6891" max="6891" width="16" style="3" bestFit="1" customWidth="1"/>
    <col min="6892" max="6892" width="9" style="3" bestFit="1" customWidth="1"/>
    <col min="6893" max="6893" width="7.85546875" style="3" bestFit="1" customWidth="1"/>
    <col min="6894" max="6894" width="11.7109375" style="3" bestFit="1" customWidth="1"/>
    <col min="6895" max="6895" width="14.28515625" style="3" customWidth="1"/>
    <col min="6896" max="6896" width="11.7109375" style="3" bestFit="1" customWidth="1"/>
    <col min="6897" max="6897" width="14.140625" style="3" bestFit="1" customWidth="1"/>
    <col min="6898" max="6898" width="16.7109375" style="3" customWidth="1"/>
    <col min="6899" max="6899" width="16.5703125" style="3" customWidth="1"/>
    <col min="6900" max="6901" width="7.85546875" style="3" bestFit="1" customWidth="1"/>
    <col min="6902" max="6902" width="8" style="3" bestFit="1" customWidth="1"/>
    <col min="6903" max="6904" width="7.85546875" style="3" bestFit="1" customWidth="1"/>
    <col min="6905" max="6905" width="9.7109375" style="3" customWidth="1"/>
    <col min="6906" max="6906" width="12.85546875" style="3" customWidth="1"/>
    <col min="6907" max="7143" width="9.140625" style="3"/>
    <col min="7144" max="7144" width="9" style="3" bestFit="1" customWidth="1"/>
    <col min="7145" max="7145" width="9.85546875" style="3" bestFit="1" customWidth="1"/>
    <col min="7146" max="7146" width="9.140625" style="3" bestFit="1" customWidth="1"/>
    <col min="7147" max="7147" width="16" style="3" bestFit="1" customWidth="1"/>
    <col min="7148" max="7148" width="9" style="3" bestFit="1" customWidth="1"/>
    <col min="7149" max="7149" width="7.85546875" style="3" bestFit="1" customWidth="1"/>
    <col min="7150" max="7150" width="11.7109375" style="3" bestFit="1" customWidth="1"/>
    <col min="7151" max="7151" width="14.28515625" style="3" customWidth="1"/>
    <col min="7152" max="7152" width="11.7109375" style="3" bestFit="1" customWidth="1"/>
    <col min="7153" max="7153" width="14.140625" style="3" bestFit="1" customWidth="1"/>
    <col min="7154" max="7154" width="16.7109375" style="3" customWidth="1"/>
    <col min="7155" max="7155" width="16.5703125" style="3" customWidth="1"/>
    <col min="7156" max="7157" width="7.85546875" style="3" bestFit="1" customWidth="1"/>
    <col min="7158" max="7158" width="8" style="3" bestFit="1" customWidth="1"/>
    <col min="7159" max="7160" width="7.85546875" style="3" bestFit="1" customWidth="1"/>
    <col min="7161" max="7161" width="9.7109375" style="3" customWidth="1"/>
    <col min="7162" max="7162" width="12.85546875" style="3" customWidth="1"/>
    <col min="7163" max="7399" width="9.140625" style="3"/>
    <col min="7400" max="7400" width="9" style="3" bestFit="1" customWidth="1"/>
    <col min="7401" max="7401" width="9.85546875" style="3" bestFit="1" customWidth="1"/>
    <col min="7402" max="7402" width="9.140625" style="3" bestFit="1" customWidth="1"/>
    <col min="7403" max="7403" width="16" style="3" bestFit="1" customWidth="1"/>
    <col min="7404" max="7404" width="9" style="3" bestFit="1" customWidth="1"/>
    <col min="7405" max="7405" width="7.85546875" style="3" bestFit="1" customWidth="1"/>
    <col min="7406" max="7406" width="11.7109375" style="3" bestFit="1" customWidth="1"/>
    <col min="7407" max="7407" width="14.28515625" style="3" customWidth="1"/>
    <col min="7408" max="7408" width="11.7109375" style="3" bestFit="1" customWidth="1"/>
    <col min="7409" max="7409" width="14.140625" style="3" bestFit="1" customWidth="1"/>
    <col min="7410" max="7410" width="16.7109375" style="3" customWidth="1"/>
    <col min="7411" max="7411" width="16.5703125" style="3" customWidth="1"/>
    <col min="7412" max="7413" width="7.85546875" style="3" bestFit="1" customWidth="1"/>
    <col min="7414" max="7414" width="8" style="3" bestFit="1" customWidth="1"/>
    <col min="7415" max="7416" width="7.85546875" style="3" bestFit="1" customWidth="1"/>
    <col min="7417" max="7417" width="9.7109375" style="3" customWidth="1"/>
    <col min="7418" max="7418" width="12.85546875" style="3" customWidth="1"/>
    <col min="7419" max="7655" width="9.140625" style="3"/>
    <col min="7656" max="7656" width="9" style="3" bestFit="1" customWidth="1"/>
    <col min="7657" max="7657" width="9.85546875" style="3" bestFit="1" customWidth="1"/>
    <col min="7658" max="7658" width="9.140625" style="3" bestFit="1" customWidth="1"/>
    <col min="7659" max="7659" width="16" style="3" bestFit="1" customWidth="1"/>
    <col min="7660" max="7660" width="9" style="3" bestFit="1" customWidth="1"/>
    <col min="7661" max="7661" width="7.85546875" style="3" bestFit="1" customWidth="1"/>
    <col min="7662" max="7662" width="11.7109375" style="3" bestFit="1" customWidth="1"/>
    <col min="7663" max="7663" width="14.28515625" style="3" customWidth="1"/>
    <col min="7664" max="7664" width="11.7109375" style="3" bestFit="1" customWidth="1"/>
    <col min="7665" max="7665" width="14.140625" style="3" bestFit="1" customWidth="1"/>
    <col min="7666" max="7666" width="16.7109375" style="3" customWidth="1"/>
    <col min="7667" max="7667" width="16.5703125" style="3" customWidth="1"/>
    <col min="7668" max="7669" width="7.85546875" style="3" bestFit="1" customWidth="1"/>
    <col min="7670" max="7670" width="8" style="3" bestFit="1" customWidth="1"/>
    <col min="7671" max="7672" width="7.85546875" style="3" bestFit="1" customWidth="1"/>
    <col min="7673" max="7673" width="9.7109375" style="3" customWidth="1"/>
    <col min="7674" max="7674" width="12.85546875" style="3" customWidth="1"/>
    <col min="7675" max="7911" width="9.140625" style="3"/>
    <col min="7912" max="7912" width="9" style="3" bestFit="1" customWidth="1"/>
    <col min="7913" max="7913" width="9.85546875" style="3" bestFit="1" customWidth="1"/>
    <col min="7914" max="7914" width="9.140625" style="3" bestFit="1" customWidth="1"/>
    <col min="7915" max="7915" width="16" style="3" bestFit="1" customWidth="1"/>
    <col min="7916" max="7916" width="9" style="3" bestFit="1" customWidth="1"/>
    <col min="7917" max="7917" width="7.85546875" style="3" bestFit="1" customWidth="1"/>
    <col min="7918" max="7918" width="11.7109375" style="3" bestFit="1" customWidth="1"/>
    <col min="7919" max="7919" width="14.28515625" style="3" customWidth="1"/>
    <col min="7920" max="7920" width="11.7109375" style="3" bestFit="1" customWidth="1"/>
    <col min="7921" max="7921" width="14.140625" style="3" bestFit="1" customWidth="1"/>
    <col min="7922" max="7922" width="16.7109375" style="3" customWidth="1"/>
    <col min="7923" max="7923" width="16.5703125" style="3" customWidth="1"/>
    <col min="7924" max="7925" width="7.85546875" style="3" bestFit="1" customWidth="1"/>
    <col min="7926" max="7926" width="8" style="3" bestFit="1" customWidth="1"/>
    <col min="7927" max="7928" width="7.85546875" style="3" bestFit="1" customWidth="1"/>
    <col min="7929" max="7929" width="9.7109375" style="3" customWidth="1"/>
    <col min="7930" max="7930" width="12.85546875" style="3" customWidth="1"/>
    <col min="7931" max="8167" width="9.140625" style="3"/>
    <col min="8168" max="8168" width="9" style="3" bestFit="1" customWidth="1"/>
    <col min="8169" max="8169" width="9.85546875" style="3" bestFit="1" customWidth="1"/>
    <col min="8170" max="8170" width="9.140625" style="3" bestFit="1" customWidth="1"/>
    <col min="8171" max="8171" width="16" style="3" bestFit="1" customWidth="1"/>
    <col min="8172" max="8172" width="9" style="3" bestFit="1" customWidth="1"/>
    <col min="8173" max="8173" width="7.85546875" style="3" bestFit="1" customWidth="1"/>
    <col min="8174" max="8174" width="11.7109375" style="3" bestFit="1" customWidth="1"/>
    <col min="8175" max="8175" width="14.28515625" style="3" customWidth="1"/>
    <col min="8176" max="8176" width="11.7109375" style="3" bestFit="1" customWidth="1"/>
    <col min="8177" max="8177" width="14.140625" style="3" bestFit="1" customWidth="1"/>
    <col min="8178" max="8178" width="16.7109375" style="3" customWidth="1"/>
    <col min="8179" max="8179" width="16.5703125" style="3" customWidth="1"/>
    <col min="8180" max="8181" width="7.85546875" style="3" bestFit="1" customWidth="1"/>
    <col min="8182" max="8182" width="8" style="3" bestFit="1" customWidth="1"/>
    <col min="8183" max="8184" width="7.85546875" style="3" bestFit="1" customWidth="1"/>
    <col min="8185" max="8185" width="9.7109375" style="3" customWidth="1"/>
    <col min="8186" max="8186" width="12.85546875" style="3" customWidth="1"/>
    <col min="8187" max="8423" width="9.140625" style="3"/>
    <col min="8424" max="8424" width="9" style="3" bestFit="1" customWidth="1"/>
    <col min="8425" max="8425" width="9.85546875" style="3" bestFit="1" customWidth="1"/>
    <col min="8426" max="8426" width="9.140625" style="3" bestFit="1" customWidth="1"/>
    <col min="8427" max="8427" width="16" style="3" bestFit="1" customWidth="1"/>
    <col min="8428" max="8428" width="9" style="3" bestFit="1" customWidth="1"/>
    <col min="8429" max="8429" width="7.85546875" style="3" bestFit="1" customWidth="1"/>
    <col min="8430" max="8430" width="11.7109375" style="3" bestFit="1" customWidth="1"/>
    <col min="8431" max="8431" width="14.28515625" style="3" customWidth="1"/>
    <col min="8432" max="8432" width="11.7109375" style="3" bestFit="1" customWidth="1"/>
    <col min="8433" max="8433" width="14.140625" style="3" bestFit="1" customWidth="1"/>
    <col min="8434" max="8434" width="16.7109375" style="3" customWidth="1"/>
    <col min="8435" max="8435" width="16.5703125" style="3" customWidth="1"/>
    <col min="8436" max="8437" width="7.85546875" style="3" bestFit="1" customWidth="1"/>
    <col min="8438" max="8438" width="8" style="3" bestFit="1" customWidth="1"/>
    <col min="8439" max="8440" width="7.85546875" style="3" bestFit="1" customWidth="1"/>
    <col min="8441" max="8441" width="9.7109375" style="3" customWidth="1"/>
    <col min="8442" max="8442" width="12.85546875" style="3" customWidth="1"/>
    <col min="8443" max="8679" width="9.140625" style="3"/>
    <col min="8680" max="8680" width="9" style="3" bestFit="1" customWidth="1"/>
    <col min="8681" max="8681" width="9.85546875" style="3" bestFit="1" customWidth="1"/>
    <col min="8682" max="8682" width="9.140625" style="3" bestFit="1" customWidth="1"/>
    <col min="8683" max="8683" width="16" style="3" bestFit="1" customWidth="1"/>
    <col min="8684" max="8684" width="9" style="3" bestFit="1" customWidth="1"/>
    <col min="8685" max="8685" width="7.85546875" style="3" bestFit="1" customWidth="1"/>
    <col min="8686" max="8686" width="11.7109375" style="3" bestFit="1" customWidth="1"/>
    <col min="8687" max="8687" width="14.28515625" style="3" customWidth="1"/>
    <col min="8688" max="8688" width="11.7109375" style="3" bestFit="1" customWidth="1"/>
    <col min="8689" max="8689" width="14.140625" style="3" bestFit="1" customWidth="1"/>
    <col min="8690" max="8690" width="16.7109375" style="3" customWidth="1"/>
    <col min="8691" max="8691" width="16.5703125" style="3" customWidth="1"/>
    <col min="8692" max="8693" width="7.85546875" style="3" bestFit="1" customWidth="1"/>
    <col min="8694" max="8694" width="8" style="3" bestFit="1" customWidth="1"/>
    <col min="8695" max="8696" width="7.85546875" style="3" bestFit="1" customWidth="1"/>
    <col min="8697" max="8697" width="9.7109375" style="3" customWidth="1"/>
    <col min="8698" max="8698" width="12.85546875" style="3" customWidth="1"/>
    <col min="8699" max="8935" width="9.140625" style="3"/>
    <col min="8936" max="8936" width="9" style="3" bestFit="1" customWidth="1"/>
    <col min="8937" max="8937" width="9.85546875" style="3" bestFit="1" customWidth="1"/>
    <col min="8938" max="8938" width="9.140625" style="3" bestFit="1" customWidth="1"/>
    <col min="8939" max="8939" width="16" style="3" bestFit="1" customWidth="1"/>
    <col min="8940" max="8940" width="9" style="3" bestFit="1" customWidth="1"/>
    <col min="8941" max="8941" width="7.85546875" style="3" bestFit="1" customWidth="1"/>
    <col min="8942" max="8942" width="11.7109375" style="3" bestFit="1" customWidth="1"/>
    <col min="8943" max="8943" width="14.28515625" style="3" customWidth="1"/>
    <col min="8944" max="8944" width="11.7109375" style="3" bestFit="1" customWidth="1"/>
    <col min="8945" max="8945" width="14.140625" style="3" bestFit="1" customWidth="1"/>
    <col min="8946" max="8946" width="16.7109375" style="3" customWidth="1"/>
    <col min="8947" max="8947" width="16.5703125" style="3" customWidth="1"/>
    <col min="8948" max="8949" width="7.85546875" style="3" bestFit="1" customWidth="1"/>
    <col min="8950" max="8950" width="8" style="3" bestFit="1" customWidth="1"/>
    <col min="8951" max="8952" width="7.85546875" style="3" bestFit="1" customWidth="1"/>
    <col min="8953" max="8953" width="9.7109375" style="3" customWidth="1"/>
    <col min="8954" max="8954" width="12.85546875" style="3" customWidth="1"/>
    <col min="8955" max="9191" width="9.140625" style="3"/>
    <col min="9192" max="9192" width="9" style="3" bestFit="1" customWidth="1"/>
    <col min="9193" max="9193" width="9.85546875" style="3" bestFit="1" customWidth="1"/>
    <col min="9194" max="9194" width="9.140625" style="3" bestFit="1" customWidth="1"/>
    <col min="9195" max="9195" width="16" style="3" bestFit="1" customWidth="1"/>
    <col min="9196" max="9196" width="9" style="3" bestFit="1" customWidth="1"/>
    <col min="9197" max="9197" width="7.85546875" style="3" bestFit="1" customWidth="1"/>
    <col min="9198" max="9198" width="11.7109375" style="3" bestFit="1" customWidth="1"/>
    <col min="9199" max="9199" width="14.28515625" style="3" customWidth="1"/>
    <col min="9200" max="9200" width="11.7109375" style="3" bestFit="1" customWidth="1"/>
    <col min="9201" max="9201" width="14.140625" style="3" bestFit="1" customWidth="1"/>
    <col min="9202" max="9202" width="16.7109375" style="3" customWidth="1"/>
    <col min="9203" max="9203" width="16.5703125" style="3" customWidth="1"/>
    <col min="9204" max="9205" width="7.85546875" style="3" bestFit="1" customWidth="1"/>
    <col min="9206" max="9206" width="8" style="3" bestFit="1" customWidth="1"/>
    <col min="9207" max="9208" width="7.85546875" style="3" bestFit="1" customWidth="1"/>
    <col min="9209" max="9209" width="9.7109375" style="3" customWidth="1"/>
    <col min="9210" max="9210" width="12.85546875" style="3" customWidth="1"/>
    <col min="9211" max="9447" width="9.140625" style="3"/>
    <col min="9448" max="9448" width="9" style="3" bestFit="1" customWidth="1"/>
    <col min="9449" max="9449" width="9.85546875" style="3" bestFit="1" customWidth="1"/>
    <col min="9450" max="9450" width="9.140625" style="3" bestFit="1" customWidth="1"/>
    <col min="9451" max="9451" width="16" style="3" bestFit="1" customWidth="1"/>
    <col min="9452" max="9452" width="9" style="3" bestFit="1" customWidth="1"/>
    <col min="9453" max="9453" width="7.85546875" style="3" bestFit="1" customWidth="1"/>
    <col min="9454" max="9454" width="11.7109375" style="3" bestFit="1" customWidth="1"/>
    <col min="9455" max="9455" width="14.28515625" style="3" customWidth="1"/>
    <col min="9456" max="9456" width="11.7109375" style="3" bestFit="1" customWidth="1"/>
    <col min="9457" max="9457" width="14.140625" style="3" bestFit="1" customWidth="1"/>
    <col min="9458" max="9458" width="16.7109375" style="3" customWidth="1"/>
    <col min="9459" max="9459" width="16.5703125" style="3" customWidth="1"/>
    <col min="9460" max="9461" width="7.85546875" style="3" bestFit="1" customWidth="1"/>
    <col min="9462" max="9462" width="8" style="3" bestFit="1" customWidth="1"/>
    <col min="9463" max="9464" width="7.85546875" style="3" bestFit="1" customWidth="1"/>
    <col min="9465" max="9465" width="9.7109375" style="3" customWidth="1"/>
    <col min="9466" max="9466" width="12.85546875" style="3" customWidth="1"/>
    <col min="9467" max="9703" width="9.140625" style="3"/>
    <col min="9704" max="9704" width="9" style="3" bestFit="1" customWidth="1"/>
    <col min="9705" max="9705" width="9.85546875" style="3" bestFit="1" customWidth="1"/>
    <col min="9706" max="9706" width="9.140625" style="3" bestFit="1" customWidth="1"/>
    <col min="9707" max="9707" width="16" style="3" bestFit="1" customWidth="1"/>
    <col min="9708" max="9708" width="9" style="3" bestFit="1" customWidth="1"/>
    <col min="9709" max="9709" width="7.85546875" style="3" bestFit="1" customWidth="1"/>
    <col min="9710" max="9710" width="11.7109375" style="3" bestFit="1" customWidth="1"/>
    <col min="9711" max="9711" width="14.28515625" style="3" customWidth="1"/>
    <col min="9712" max="9712" width="11.7109375" style="3" bestFit="1" customWidth="1"/>
    <col min="9713" max="9713" width="14.140625" style="3" bestFit="1" customWidth="1"/>
    <col min="9714" max="9714" width="16.7109375" style="3" customWidth="1"/>
    <col min="9715" max="9715" width="16.5703125" style="3" customWidth="1"/>
    <col min="9716" max="9717" width="7.85546875" style="3" bestFit="1" customWidth="1"/>
    <col min="9718" max="9718" width="8" style="3" bestFit="1" customWidth="1"/>
    <col min="9719" max="9720" width="7.85546875" style="3" bestFit="1" customWidth="1"/>
    <col min="9721" max="9721" width="9.7109375" style="3" customWidth="1"/>
    <col min="9722" max="9722" width="12.85546875" style="3" customWidth="1"/>
    <col min="9723" max="9959" width="9.140625" style="3"/>
    <col min="9960" max="9960" width="9" style="3" bestFit="1" customWidth="1"/>
    <col min="9961" max="9961" width="9.85546875" style="3" bestFit="1" customWidth="1"/>
    <col min="9962" max="9962" width="9.140625" style="3" bestFit="1" customWidth="1"/>
    <col min="9963" max="9963" width="16" style="3" bestFit="1" customWidth="1"/>
    <col min="9964" max="9964" width="9" style="3" bestFit="1" customWidth="1"/>
    <col min="9965" max="9965" width="7.85546875" style="3" bestFit="1" customWidth="1"/>
    <col min="9966" max="9966" width="11.7109375" style="3" bestFit="1" customWidth="1"/>
    <col min="9967" max="9967" width="14.28515625" style="3" customWidth="1"/>
    <col min="9968" max="9968" width="11.7109375" style="3" bestFit="1" customWidth="1"/>
    <col min="9969" max="9969" width="14.140625" style="3" bestFit="1" customWidth="1"/>
    <col min="9970" max="9970" width="16.7109375" style="3" customWidth="1"/>
    <col min="9971" max="9971" width="16.5703125" style="3" customWidth="1"/>
    <col min="9972" max="9973" width="7.85546875" style="3" bestFit="1" customWidth="1"/>
    <col min="9974" max="9974" width="8" style="3" bestFit="1" customWidth="1"/>
    <col min="9975" max="9976" width="7.85546875" style="3" bestFit="1" customWidth="1"/>
    <col min="9977" max="9977" width="9.7109375" style="3" customWidth="1"/>
    <col min="9978" max="9978" width="12.85546875" style="3" customWidth="1"/>
    <col min="9979" max="10215" width="9.140625" style="3"/>
    <col min="10216" max="10216" width="9" style="3" bestFit="1" customWidth="1"/>
    <col min="10217" max="10217" width="9.85546875" style="3" bestFit="1" customWidth="1"/>
    <col min="10218" max="10218" width="9.140625" style="3" bestFit="1" customWidth="1"/>
    <col min="10219" max="10219" width="16" style="3" bestFit="1" customWidth="1"/>
    <col min="10220" max="10220" width="9" style="3" bestFit="1" customWidth="1"/>
    <col min="10221" max="10221" width="7.85546875" style="3" bestFit="1" customWidth="1"/>
    <col min="10222" max="10222" width="11.7109375" style="3" bestFit="1" customWidth="1"/>
    <col min="10223" max="10223" width="14.28515625" style="3" customWidth="1"/>
    <col min="10224" max="10224" width="11.7109375" style="3" bestFit="1" customWidth="1"/>
    <col min="10225" max="10225" width="14.140625" style="3" bestFit="1" customWidth="1"/>
    <col min="10226" max="10226" width="16.7109375" style="3" customWidth="1"/>
    <col min="10227" max="10227" width="16.5703125" style="3" customWidth="1"/>
    <col min="10228" max="10229" width="7.85546875" style="3" bestFit="1" customWidth="1"/>
    <col min="10230" max="10230" width="8" style="3" bestFit="1" customWidth="1"/>
    <col min="10231" max="10232" width="7.85546875" style="3" bestFit="1" customWidth="1"/>
    <col min="10233" max="10233" width="9.7109375" style="3" customWidth="1"/>
    <col min="10234" max="10234" width="12.85546875" style="3" customWidth="1"/>
    <col min="10235" max="10471" width="9.140625" style="3"/>
    <col min="10472" max="10472" width="9" style="3" bestFit="1" customWidth="1"/>
    <col min="10473" max="10473" width="9.85546875" style="3" bestFit="1" customWidth="1"/>
    <col min="10474" max="10474" width="9.140625" style="3" bestFit="1" customWidth="1"/>
    <col min="10475" max="10475" width="16" style="3" bestFit="1" customWidth="1"/>
    <col min="10476" max="10476" width="9" style="3" bestFit="1" customWidth="1"/>
    <col min="10477" max="10477" width="7.85546875" style="3" bestFit="1" customWidth="1"/>
    <col min="10478" max="10478" width="11.7109375" style="3" bestFit="1" customWidth="1"/>
    <col min="10479" max="10479" width="14.28515625" style="3" customWidth="1"/>
    <col min="10480" max="10480" width="11.7109375" style="3" bestFit="1" customWidth="1"/>
    <col min="10481" max="10481" width="14.140625" style="3" bestFit="1" customWidth="1"/>
    <col min="10482" max="10482" width="16.7109375" style="3" customWidth="1"/>
    <col min="10483" max="10483" width="16.5703125" style="3" customWidth="1"/>
    <col min="10484" max="10485" width="7.85546875" style="3" bestFit="1" customWidth="1"/>
    <col min="10486" max="10486" width="8" style="3" bestFit="1" customWidth="1"/>
    <col min="10487" max="10488" width="7.85546875" style="3" bestFit="1" customWidth="1"/>
    <col min="10489" max="10489" width="9.7109375" style="3" customWidth="1"/>
    <col min="10490" max="10490" width="12.85546875" style="3" customWidth="1"/>
    <col min="10491" max="10727" width="9.140625" style="3"/>
    <col min="10728" max="10728" width="9" style="3" bestFit="1" customWidth="1"/>
    <col min="10729" max="10729" width="9.85546875" style="3" bestFit="1" customWidth="1"/>
    <col min="10730" max="10730" width="9.140625" style="3" bestFit="1" customWidth="1"/>
    <col min="10731" max="10731" width="16" style="3" bestFit="1" customWidth="1"/>
    <col min="10732" max="10732" width="9" style="3" bestFit="1" customWidth="1"/>
    <col min="10733" max="10733" width="7.85546875" style="3" bestFit="1" customWidth="1"/>
    <col min="10734" max="10734" width="11.7109375" style="3" bestFit="1" customWidth="1"/>
    <col min="10735" max="10735" width="14.28515625" style="3" customWidth="1"/>
    <col min="10736" max="10736" width="11.7109375" style="3" bestFit="1" customWidth="1"/>
    <col min="10737" max="10737" width="14.140625" style="3" bestFit="1" customWidth="1"/>
    <col min="10738" max="10738" width="16.7109375" style="3" customWidth="1"/>
    <col min="10739" max="10739" width="16.5703125" style="3" customWidth="1"/>
    <col min="10740" max="10741" width="7.85546875" style="3" bestFit="1" customWidth="1"/>
    <col min="10742" max="10742" width="8" style="3" bestFit="1" customWidth="1"/>
    <col min="10743" max="10744" width="7.85546875" style="3" bestFit="1" customWidth="1"/>
    <col min="10745" max="10745" width="9.7109375" style="3" customWidth="1"/>
    <col min="10746" max="10746" width="12.85546875" style="3" customWidth="1"/>
    <col min="10747" max="10983" width="9.140625" style="3"/>
    <col min="10984" max="10984" width="9" style="3" bestFit="1" customWidth="1"/>
    <col min="10985" max="10985" width="9.85546875" style="3" bestFit="1" customWidth="1"/>
    <col min="10986" max="10986" width="9.140625" style="3" bestFit="1" customWidth="1"/>
    <col min="10987" max="10987" width="16" style="3" bestFit="1" customWidth="1"/>
    <col min="10988" max="10988" width="9" style="3" bestFit="1" customWidth="1"/>
    <col min="10989" max="10989" width="7.85546875" style="3" bestFit="1" customWidth="1"/>
    <col min="10990" max="10990" width="11.7109375" style="3" bestFit="1" customWidth="1"/>
    <col min="10991" max="10991" width="14.28515625" style="3" customWidth="1"/>
    <col min="10992" max="10992" width="11.7109375" style="3" bestFit="1" customWidth="1"/>
    <col min="10993" max="10993" width="14.140625" style="3" bestFit="1" customWidth="1"/>
    <col min="10994" max="10994" width="16.7109375" style="3" customWidth="1"/>
    <col min="10995" max="10995" width="16.5703125" style="3" customWidth="1"/>
    <col min="10996" max="10997" width="7.85546875" style="3" bestFit="1" customWidth="1"/>
    <col min="10998" max="10998" width="8" style="3" bestFit="1" customWidth="1"/>
    <col min="10999" max="11000" width="7.85546875" style="3" bestFit="1" customWidth="1"/>
    <col min="11001" max="11001" width="9.7109375" style="3" customWidth="1"/>
    <col min="11002" max="11002" width="12.85546875" style="3" customWidth="1"/>
    <col min="11003" max="11239" width="9.140625" style="3"/>
    <col min="11240" max="11240" width="9" style="3" bestFit="1" customWidth="1"/>
    <col min="11241" max="11241" width="9.85546875" style="3" bestFit="1" customWidth="1"/>
    <col min="11242" max="11242" width="9.140625" style="3" bestFit="1" customWidth="1"/>
    <col min="11243" max="11243" width="16" style="3" bestFit="1" customWidth="1"/>
    <col min="11244" max="11244" width="9" style="3" bestFit="1" customWidth="1"/>
    <col min="11245" max="11245" width="7.85546875" style="3" bestFit="1" customWidth="1"/>
    <col min="11246" max="11246" width="11.7109375" style="3" bestFit="1" customWidth="1"/>
    <col min="11247" max="11247" width="14.28515625" style="3" customWidth="1"/>
    <col min="11248" max="11248" width="11.7109375" style="3" bestFit="1" customWidth="1"/>
    <col min="11249" max="11249" width="14.140625" style="3" bestFit="1" customWidth="1"/>
    <col min="11250" max="11250" width="16.7109375" style="3" customWidth="1"/>
    <col min="11251" max="11251" width="16.5703125" style="3" customWidth="1"/>
    <col min="11252" max="11253" width="7.85546875" style="3" bestFit="1" customWidth="1"/>
    <col min="11254" max="11254" width="8" style="3" bestFit="1" customWidth="1"/>
    <col min="11255" max="11256" width="7.85546875" style="3" bestFit="1" customWidth="1"/>
    <col min="11257" max="11257" width="9.7109375" style="3" customWidth="1"/>
    <col min="11258" max="11258" width="12.85546875" style="3" customWidth="1"/>
    <col min="11259" max="11495" width="9.140625" style="3"/>
    <col min="11496" max="11496" width="9" style="3" bestFit="1" customWidth="1"/>
    <col min="11497" max="11497" width="9.85546875" style="3" bestFit="1" customWidth="1"/>
    <col min="11498" max="11498" width="9.140625" style="3" bestFit="1" customWidth="1"/>
    <col min="11499" max="11499" width="16" style="3" bestFit="1" customWidth="1"/>
    <col min="11500" max="11500" width="9" style="3" bestFit="1" customWidth="1"/>
    <col min="11501" max="11501" width="7.85546875" style="3" bestFit="1" customWidth="1"/>
    <col min="11502" max="11502" width="11.7109375" style="3" bestFit="1" customWidth="1"/>
    <col min="11503" max="11503" width="14.28515625" style="3" customWidth="1"/>
    <col min="11504" max="11504" width="11.7109375" style="3" bestFit="1" customWidth="1"/>
    <col min="11505" max="11505" width="14.140625" style="3" bestFit="1" customWidth="1"/>
    <col min="11506" max="11506" width="16.7109375" style="3" customWidth="1"/>
    <col min="11507" max="11507" width="16.5703125" style="3" customWidth="1"/>
    <col min="11508" max="11509" width="7.85546875" style="3" bestFit="1" customWidth="1"/>
    <col min="11510" max="11510" width="8" style="3" bestFit="1" customWidth="1"/>
    <col min="11511" max="11512" width="7.85546875" style="3" bestFit="1" customWidth="1"/>
    <col min="11513" max="11513" width="9.7109375" style="3" customWidth="1"/>
    <col min="11514" max="11514" width="12.85546875" style="3" customWidth="1"/>
    <col min="11515" max="11751" width="9.140625" style="3"/>
    <col min="11752" max="11752" width="9" style="3" bestFit="1" customWidth="1"/>
    <col min="11753" max="11753" width="9.85546875" style="3" bestFit="1" customWidth="1"/>
    <col min="11754" max="11754" width="9.140625" style="3" bestFit="1" customWidth="1"/>
    <col min="11755" max="11755" width="16" style="3" bestFit="1" customWidth="1"/>
    <col min="11756" max="11756" width="9" style="3" bestFit="1" customWidth="1"/>
    <col min="11757" max="11757" width="7.85546875" style="3" bestFit="1" customWidth="1"/>
    <col min="11758" max="11758" width="11.7109375" style="3" bestFit="1" customWidth="1"/>
    <col min="11759" max="11759" width="14.28515625" style="3" customWidth="1"/>
    <col min="11760" max="11760" width="11.7109375" style="3" bestFit="1" customWidth="1"/>
    <col min="11761" max="11761" width="14.140625" style="3" bestFit="1" customWidth="1"/>
    <col min="11762" max="11762" width="16.7109375" style="3" customWidth="1"/>
    <col min="11763" max="11763" width="16.5703125" style="3" customWidth="1"/>
    <col min="11764" max="11765" width="7.85546875" style="3" bestFit="1" customWidth="1"/>
    <col min="11766" max="11766" width="8" style="3" bestFit="1" customWidth="1"/>
    <col min="11767" max="11768" width="7.85546875" style="3" bestFit="1" customWidth="1"/>
    <col min="11769" max="11769" width="9.7109375" style="3" customWidth="1"/>
    <col min="11770" max="11770" width="12.85546875" style="3" customWidth="1"/>
    <col min="11771" max="12007" width="9.140625" style="3"/>
    <col min="12008" max="12008" width="9" style="3" bestFit="1" customWidth="1"/>
    <col min="12009" max="12009" width="9.85546875" style="3" bestFit="1" customWidth="1"/>
    <col min="12010" max="12010" width="9.140625" style="3" bestFit="1" customWidth="1"/>
    <col min="12011" max="12011" width="16" style="3" bestFit="1" customWidth="1"/>
    <col min="12012" max="12012" width="9" style="3" bestFit="1" customWidth="1"/>
    <col min="12013" max="12013" width="7.85546875" style="3" bestFit="1" customWidth="1"/>
    <col min="12014" max="12014" width="11.7109375" style="3" bestFit="1" customWidth="1"/>
    <col min="12015" max="12015" width="14.28515625" style="3" customWidth="1"/>
    <col min="12016" max="12016" width="11.7109375" style="3" bestFit="1" customWidth="1"/>
    <col min="12017" max="12017" width="14.140625" style="3" bestFit="1" customWidth="1"/>
    <col min="12018" max="12018" width="16.7109375" style="3" customWidth="1"/>
    <col min="12019" max="12019" width="16.5703125" style="3" customWidth="1"/>
    <col min="12020" max="12021" width="7.85546875" style="3" bestFit="1" customWidth="1"/>
    <col min="12022" max="12022" width="8" style="3" bestFit="1" customWidth="1"/>
    <col min="12023" max="12024" width="7.85546875" style="3" bestFit="1" customWidth="1"/>
    <col min="12025" max="12025" width="9.7109375" style="3" customWidth="1"/>
    <col min="12026" max="12026" width="12.85546875" style="3" customWidth="1"/>
    <col min="12027" max="12263" width="9.140625" style="3"/>
    <col min="12264" max="12264" width="9" style="3" bestFit="1" customWidth="1"/>
    <col min="12265" max="12265" width="9.85546875" style="3" bestFit="1" customWidth="1"/>
    <col min="12266" max="12266" width="9.140625" style="3" bestFit="1" customWidth="1"/>
    <col min="12267" max="12267" width="16" style="3" bestFit="1" customWidth="1"/>
    <col min="12268" max="12268" width="9" style="3" bestFit="1" customWidth="1"/>
    <col min="12269" max="12269" width="7.85546875" style="3" bestFit="1" customWidth="1"/>
    <col min="12270" max="12270" width="11.7109375" style="3" bestFit="1" customWidth="1"/>
    <col min="12271" max="12271" width="14.28515625" style="3" customWidth="1"/>
    <col min="12272" max="12272" width="11.7109375" style="3" bestFit="1" customWidth="1"/>
    <col min="12273" max="12273" width="14.140625" style="3" bestFit="1" customWidth="1"/>
    <col min="12274" max="12274" width="16.7109375" style="3" customWidth="1"/>
    <col min="12275" max="12275" width="16.5703125" style="3" customWidth="1"/>
    <col min="12276" max="12277" width="7.85546875" style="3" bestFit="1" customWidth="1"/>
    <col min="12278" max="12278" width="8" style="3" bestFit="1" customWidth="1"/>
    <col min="12279" max="12280" width="7.85546875" style="3" bestFit="1" customWidth="1"/>
    <col min="12281" max="12281" width="9.7109375" style="3" customWidth="1"/>
    <col min="12282" max="12282" width="12.85546875" style="3" customWidth="1"/>
    <col min="12283" max="12519" width="9.140625" style="3"/>
    <col min="12520" max="12520" width="9" style="3" bestFit="1" customWidth="1"/>
    <col min="12521" max="12521" width="9.85546875" style="3" bestFit="1" customWidth="1"/>
    <col min="12522" max="12522" width="9.140625" style="3" bestFit="1" customWidth="1"/>
    <col min="12523" max="12523" width="16" style="3" bestFit="1" customWidth="1"/>
    <col min="12524" max="12524" width="9" style="3" bestFit="1" customWidth="1"/>
    <col min="12525" max="12525" width="7.85546875" style="3" bestFit="1" customWidth="1"/>
    <col min="12526" max="12526" width="11.7109375" style="3" bestFit="1" customWidth="1"/>
    <col min="12527" max="12527" width="14.28515625" style="3" customWidth="1"/>
    <col min="12528" max="12528" width="11.7109375" style="3" bestFit="1" customWidth="1"/>
    <col min="12529" max="12529" width="14.140625" style="3" bestFit="1" customWidth="1"/>
    <col min="12530" max="12530" width="16.7109375" style="3" customWidth="1"/>
    <col min="12531" max="12531" width="16.5703125" style="3" customWidth="1"/>
    <col min="12532" max="12533" width="7.85546875" style="3" bestFit="1" customWidth="1"/>
    <col min="12534" max="12534" width="8" style="3" bestFit="1" customWidth="1"/>
    <col min="12535" max="12536" width="7.85546875" style="3" bestFit="1" customWidth="1"/>
    <col min="12537" max="12537" width="9.7109375" style="3" customWidth="1"/>
    <col min="12538" max="12538" width="12.85546875" style="3" customWidth="1"/>
    <col min="12539" max="12775" width="9.140625" style="3"/>
    <col min="12776" max="12776" width="9" style="3" bestFit="1" customWidth="1"/>
    <col min="12777" max="12777" width="9.85546875" style="3" bestFit="1" customWidth="1"/>
    <col min="12778" max="12778" width="9.140625" style="3" bestFit="1" customWidth="1"/>
    <col min="12779" max="12779" width="16" style="3" bestFit="1" customWidth="1"/>
    <col min="12780" max="12780" width="9" style="3" bestFit="1" customWidth="1"/>
    <col min="12781" max="12781" width="7.85546875" style="3" bestFit="1" customWidth="1"/>
    <col min="12782" max="12782" width="11.7109375" style="3" bestFit="1" customWidth="1"/>
    <col min="12783" max="12783" width="14.28515625" style="3" customWidth="1"/>
    <col min="12784" max="12784" width="11.7109375" style="3" bestFit="1" customWidth="1"/>
    <col min="12785" max="12785" width="14.140625" style="3" bestFit="1" customWidth="1"/>
    <col min="12786" max="12786" width="16.7109375" style="3" customWidth="1"/>
    <col min="12787" max="12787" width="16.5703125" style="3" customWidth="1"/>
    <col min="12788" max="12789" width="7.85546875" style="3" bestFit="1" customWidth="1"/>
    <col min="12790" max="12790" width="8" style="3" bestFit="1" customWidth="1"/>
    <col min="12791" max="12792" width="7.85546875" style="3" bestFit="1" customWidth="1"/>
    <col min="12793" max="12793" width="9.7109375" style="3" customWidth="1"/>
    <col min="12794" max="12794" width="12.85546875" style="3" customWidth="1"/>
    <col min="12795" max="13031" width="9.140625" style="3"/>
    <col min="13032" max="13032" width="9" style="3" bestFit="1" customWidth="1"/>
    <col min="13033" max="13033" width="9.85546875" style="3" bestFit="1" customWidth="1"/>
    <col min="13034" max="13034" width="9.140625" style="3" bestFit="1" customWidth="1"/>
    <col min="13035" max="13035" width="16" style="3" bestFit="1" customWidth="1"/>
    <col min="13036" max="13036" width="9" style="3" bestFit="1" customWidth="1"/>
    <col min="13037" max="13037" width="7.85546875" style="3" bestFit="1" customWidth="1"/>
    <col min="13038" max="13038" width="11.7109375" style="3" bestFit="1" customWidth="1"/>
    <col min="13039" max="13039" width="14.28515625" style="3" customWidth="1"/>
    <col min="13040" max="13040" width="11.7109375" style="3" bestFit="1" customWidth="1"/>
    <col min="13041" max="13041" width="14.140625" style="3" bestFit="1" customWidth="1"/>
    <col min="13042" max="13042" width="16.7109375" style="3" customWidth="1"/>
    <col min="13043" max="13043" width="16.5703125" style="3" customWidth="1"/>
    <col min="13044" max="13045" width="7.85546875" style="3" bestFit="1" customWidth="1"/>
    <col min="13046" max="13046" width="8" style="3" bestFit="1" customWidth="1"/>
    <col min="13047" max="13048" width="7.85546875" style="3" bestFit="1" customWidth="1"/>
    <col min="13049" max="13049" width="9.7109375" style="3" customWidth="1"/>
    <col min="13050" max="13050" width="12.85546875" style="3" customWidth="1"/>
    <col min="13051" max="13287" width="9.140625" style="3"/>
    <col min="13288" max="13288" width="9" style="3" bestFit="1" customWidth="1"/>
    <col min="13289" max="13289" width="9.85546875" style="3" bestFit="1" customWidth="1"/>
    <col min="13290" max="13290" width="9.140625" style="3" bestFit="1" customWidth="1"/>
    <col min="13291" max="13291" width="16" style="3" bestFit="1" customWidth="1"/>
    <col min="13292" max="13292" width="9" style="3" bestFit="1" customWidth="1"/>
    <col min="13293" max="13293" width="7.85546875" style="3" bestFit="1" customWidth="1"/>
    <col min="13294" max="13294" width="11.7109375" style="3" bestFit="1" customWidth="1"/>
    <col min="13295" max="13295" width="14.28515625" style="3" customWidth="1"/>
    <col min="13296" max="13296" width="11.7109375" style="3" bestFit="1" customWidth="1"/>
    <col min="13297" max="13297" width="14.140625" style="3" bestFit="1" customWidth="1"/>
    <col min="13298" max="13298" width="16.7109375" style="3" customWidth="1"/>
    <col min="13299" max="13299" width="16.5703125" style="3" customWidth="1"/>
    <col min="13300" max="13301" width="7.85546875" style="3" bestFit="1" customWidth="1"/>
    <col min="13302" max="13302" width="8" style="3" bestFit="1" customWidth="1"/>
    <col min="13303" max="13304" width="7.85546875" style="3" bestFit="1" customWidth="1"/>
    <col min="13305" max="13305" width="9.7109375" style="3" customWidth="1"/>
    <col min="13306" max="13306" width="12.85546875" style="3" customWidth="1"/>
    <col min="13307" max="13543" width="9.140625" style="3"/>
    <col min="13544" max="13544" width="9" style="3" bestFit="1" customWidth="1"/>
    <col min="13545" max="13545" width="9.85546875" style="3" bestFit="1" customWidth="1"/>
    <col min="13546" max="13546" width="9.140625" style="3" bestFit="1" customWidth="1"/>
    <col min="13547" max="13547" width="16" style="3" bestFit="1" customWidth="1"/>
    <col min="13548" max="13548" width="9" style="3" bestFit="1" customWidth="1"/>
    <col min="13549" max="13549" width="7.85546875" style="3" bestFit="1" customWidth="1"/>
    <col min="13550" max="13550" width="11.7109375" style="3" bestFit="1" customWidth="1"/>
    <col min="13551" max="13551" width="14.28515625" style="3" customWidth="1"/>
    <col min="13552" max="13552" width="11.7109375" style="3" bestFit="1" customWidth="1"/>
    <col min="13553" max="13553" width="14.140625" style="3" bestFit="1" customWidth="1"/>
    <col min="13554" max="13554" width="16.7109375" style="3" customWidth="1"/>
    <col min="13555" max="13555" width="16.5703125" style="3" customWidth="1"/>
    <col min="13556" max="13557" width="7.85546875" style="3" bestFit="1" customWidth="1"/>
    <col min="13558" max="13558" width="8" style="3" bestFit="1" customWidth="1"/>
    <col min="13559" max="13560" width="7.85546875" style="3" bestFit="1" customWidth="1"/>
    <col min="13561" max="13561" width="9.7109375" style="3" customWidth="1"/>
    <col min="13562" max="13562" width="12.85546875" style="3" customWidth="1"/>
    <col min="13563" max="13799" width="9.140625" style="3"/>
    <col min="13800" max="13800" width="9" style="3" bestFit="1" customWidth="1"/>
    <col min="13801" max="13801" width="9.85546875" style="3" bestFit="1" customWidth="1"/>
    <col min="13802" max="13802" width="9.140625" style="3" bestFit="1" customWidth="1"/>
    <col min="13803" max="13803" width="16" style="3" bestFit="1" customWidth="1"/>
    <col min="13804" max="13804" width="9" style="3" bestFit="1" customWidth="1"/>
    <col min="13805" max="13805" width="7.85546875" style="3" bestFit="1" customWidth="1"/>
    <col min="13806" max="13806" width="11.7109375" style="3" bestFit="1" customWidth="1"/>
    <col min="13807" max="13807" width="14.28515625" style="3" customWidth="1"/>
    <col min="13808" max="13808" width="11.7109375" style="3" bestFit="1" customWidth="1"/>
    <col min="13809" max="13809" width="14.140625" style="3" bestFit="1" customWidth="1"/>
    <col min="13810" max="13810" width="16.7109375" style="3" customWidth="1"/>
    <col min="13811" max="13811" width="16.5703125" style="3" customWidth="1"/>
    <col min="13812" max="13813" width="7.85546875" style="3" bestFit="1" customWidth="1"/>
    <col min="13814" max="13814" width="8" style="3" bestFit="1" customWidth="1"/>
    <col min="13815" max="13816" width="7.85546875" style="3" bestFit="1" customWidth="1"/>
    <col min="13817" max="13817" width="9.7109375" style="3" customWidth="1"/>
    <col min="13818" max="13818" width="12.85546875" style="3" customWidth="1"/>
    <col min="13819" max="14055" width="9.140625" style="3"/>
    <col min="14056" max="14056" width="9" style="3" bestFit="1" customWidth="1"/>
    <col min="14057" max="14057" width="9.85546875" style="3" bestFit="1" customWidth="1"/>
    <col min="14058" max="14058" width="9.140625" style="3" bestFit="1" customWidth="1"/>
    <col min="14059" max="14059" width="16" style="3" bestFit="1" customWidth="1"/>
    <col min="14060" max="14060" width="9" style="3" bestFit="1" customWidth="1"/>
    <col min="14061" max="14061" width="7.85546875" style="3" bestFit="1" customWidth="1"/>
    <col min="14062" max="14062" width="11.7109375" style="3" bestFit="1" customWidth="1"/>
    <col min="14063" max="14063" width="14.28515625" style="3" customWidth="1"/>
    <col min="14064" max="14064" width="11.7109375" style="3" bestFit="1" customWidth="1"/>
    <col min="14065" max="14065" width="14.140625" style="3" bestFit="1" customWidth="1"/>
    <col min="14066" max="14066" width="16.7109375" style="3" customWidth="1"/>
    <col min="14067" max="14067" width="16.5703125" style="3" customWidth="1"/>
    <col min="14068" max="14069" width="7.85546875" style="3" bestFit="1" customWidth="1"/>
    <col min="14070" max="14070" width="8" style="3" bestFit="1" customWidth="1"/>
    <col min="14071" max="14072" width="7.85546875" style="3" bestFit="1" customWidth="1"/>
    <col min="14073" max="14073" width="9.7109375" style="3" customWidth="1"/>
    <col min="14074" max="14074" width="12.85546875" style="3" customWidth="1"/>
    <col min="14075" max="14311" width="9.140625" style="3"/>
    <col min="14312" max="14312" width="9" style="3" bestFit="1" customWidth="1"/>
    <col min="14313" max="14313" width="9.85546875" style="3" bestFit="1" customWidth="1"/>
    <col min="14314" max="14314" width="9.140625" style="3" bestFit="1" customWidth="1"/>
    <col min="14315" max="14315" width="16" style="3" bestFit="1" customWidth="1"/>
    <col min="14316" max="14316" width="9" style="3" bestFit="1" customWidth="1"/>
    <col min="14317" max="14317" width="7.85546875" style="3" bestFit="1" customWidth="1"/>
    <col min="14318" max="14318" width="11.7109375" style="3" bestFit="1" customWidth="1"/>
    <col min="14319" max="14319" width="14.28515625" style="3" customWidth="1"/>
    <col min="14320" max="14320" width="11.7109375" style="3" bestFit="1" customWidth="1"/>
    <col min="14321" max="14321" width="14.140625" style="3" bestFit="1" customWidth="1"/>
    <col min="14322" max="14322" width="16.7109375" style="3" customWidth="1"/>
    <col min="14323" max="14323" width="16.5703125" style="3" customWidth="1"/>
    <col min="14324" max="14325" width="7.85546875" style="3" bestFit="1" customWidth="1"/>
    <col min="14326" max="14326" width="8" style="3" bestFit="1" customWidth="1"/>
    <col min="14327" max="14328" width="7.85546875" style="3" bestFit="1" customWidth="1"/>
    <col min="14329" max="14329" width="9.7109375" style="3" customWidth="1"/>
    <col min="14330" max="14330" width="12.85546875" style="3" customWidth="1"/>
    <col min="14331" max="14567" width="9.140625" style="3"/>
    <col min="14568" max="14568" width="9" style="3" bestFit="1" customWidth="1"/>
    <col min="14569" max="14569" width="9.85546875" style="3" bestFit="1" customWidth="1"/>
    <col min="14570" max="14570" width="9.140625" style="3" bestFit="1" customWidth="1"/>
    <col min="14571" max="14571" width="16" style="3" bestFit="1" customWidth="1"/>
    <col min="14572" max="14572" width="9" style="3" bestFit="1" customWidth="1"/>
    <col min="14573" max="14573" width="7.85546875" style="3" bestFit="1" customWidth="1"/>
    <col min="14574" max="14574" width="11.7109375" style="3" bestFit="1" customWidth="1"/>
    <col min="14575" max="14575" width="14.28515625" style="3" customWidth="1"/>
    <col min="14576" max="14576" width="11.7109375" style="3" bestFit="1" customWidth="1"/>
    <col min="14577" max="14577" width="14.140625" style="3" bestFit="1" customWidth="1"/>
    <col min="14578" max="14578" width="16.7109375" style="3" customWidth="1"/>
    <col min="14579" max="14579" width="16.5703125" style="3" customWidth="1"/>
    <col min="14580" max="14581" width="7.85546875" style="3" bestFit="1" customWidth="1"/>
    <col min="14582" max="14582" width="8" style="3" bestFit="1" customWidth="1"/>
    <col min="14583" max="14584" width="7.85546875" style="3" bestFit="1" customWidth="1"/>
    <col min="14585" max="14585" width="9.7109375" style="3" customWidth="1"/>
    <col min="14586" max="14586" width="12.85546875" style="3" customWidth="1"/>
    <col min="14587" max="14823" width="9.140625" style="3"/>
    <col min="14824" max="14824" width="9" style="3" bestFit="1" customWidth="1"/>
    <col min="14825" max="14825" width="9.85546875" style="3" bestFit="1" customWidth="1"/>
    <col min="14826" max="14826" width="9.140625" style="3" bestFit="1" customWidth="1"/>
    <col min="14827" max="14827" width="16" style="3" bestFit="1" customWidth="1"/>
    <col min="14828" max="14828" width="9" style="3" bestFit="1" customWidth="1"/>
    <col min="14829" max="14829" width="7.85546875" style="3" bestFit="1" customWidth="1"/>
    <col min="14830" max="14830" width="11.7109375" style="3" bestFit="1" customWidth="1"/>
    <col min="14831" max="14831" width="14.28515625" style="3" customWidth="1"/>
    <col min="14832" max="14832" width="11.7109375" style="3" bestFit="1" customWidth="1"/>
    <col min="14833" max="14833" width="14.140625" style="3" bestFit="1" customWidth="1"/>
    <col min="14834" max="14834" width="16.7109375" style="3" customWidth="1"/>
    <col min="14835" max="14835" width="16.5703125" style="3" customWidth="1"/>
    <col min="14836" max="14837" width="7.85546875" style="3" bestFit="1" customWidth="1"/>
    <col min="14838" max="14838" width="8" style="3" bestFit="1" customWidth="1"/>
    <col min="14839" max="14840" width="7.85546875" style="3" bestFit="1" customWidth="1"/>
    <col min="14841" max="14841" width="9.7109375" style="3" customWidth="1"/>
    <col min="14842" max="14842" width="12.85546875" style="3" customWidth="1"/>
    <col min="14843" max="15079" width="9.140625" style="3"/>
    <col min="15080" max="15080" width="9" style="3" bestFit="1" customWidth="1"/>
    <col min="15081" max="15081" width="9.85546875" style="3" bestFit="1" customWidth="1"/>
    <col min="15082" max="15082" width="9.140625" style="3" bestFit="1" customWidth="1"/>
    <col min="15083" max="15083" width="16" style="3" bestFit="1" customWidth="1"/>
    <col min="15084" max="15084" width="9" style="3" bestFit="1" customWidth="1"/>
    <col min="15085" max="15085" width="7.85546875" style="3" bestFit="1" customWidth="1"/>
    <col min="15086" max="15086" width="11.7109375" style="3" bestFit="1" customWidth="1"/>
    <col min="15087" max="15087" width="14.28515625" style="3" customWidth="1"/>
    <col min="15088" max="15088" width="11.7109375" style="3" bestFit="1" customWidth="1"/>
    <col min="15089" max="15089" width="14.140625" style="3" bestFit="1" customWidth="1"/>
    <col min="15090" max="15090" width="16.7109375" style="3" customWidth="1"/>
    <col min="15091" max="15091" width="16.5703125" style="3" customWidth="1"/>
    <col min="15092" max="15093" width="7.85546875" style="3" bestFit="1" customWidth="1"/>
    <col min="15094" max="15094" width="8" style="3" bestFit="1" customWidth="1"/>
    <col min="15095" max="15096" width="7.85546875" style="3" bestFit="1" customWidth="1"/>
    <col min="15097" max="15097" width="9.7109375" style="3" customWidth="1"/>
    <col min="15098" max="15098" width="12.85546875" style="3" customWidth="1"/>
    <col min="15099" max="15335" width="9.140625" style="3"/>
    <col min="15336" max="15336" width="9" style="3" bestFit="1" customWidth="1"/>
    <col min="15337" max="15337" width="9.85546875" style="3" bestFit="1" customWidth="1"/>
    <col min="15338" max="15338" width="9.140625" style="3" bestFit="1" customWidth="1"/>
    <col min="15339" max="15339" width="16" style="3" bestFit="1" customWidth="1"/>
    <col min="15340" max="15340" width="9" style="3" bestFit="1" customWidth="1"/>
    <col min="15341" max="15341" width="7.85546875" style="3" bestFit="1" customWidth="1"/>
    <col min="15342" max="15342" width="11.7109375" style="3" bestFit="1" customWidth="1"/>
    <col min="15343" max="15343" width="14.28515625" style="3" customWidth="1"/>
    <col min="15344" max="15344" width="11.7109375" style="3" bestFit="1" customWidth="1"/>
    <col min="15345" max="15345" width="14.140625" style="3" bestFit="1" customWidth="1"/>
    <col min="15346" max="15346" width="16.7109375" style="3" customWidth="1"/>
    <col min="15347" max="15347" width="16.5703125" style="3" customWidth="1"/>
    <col min="15348" max="15349" width="7.85546875" style="3" bestFit="1" customWidth="1"/>
    <col min="15350" max="15350" width="8" style="3" bestFit="1" customWidth="1"/>
    <col min="15351" max="15352" width="7.85546875" style="3" bestFit="1" customWidth="1"/>
    <col min="15353" max="15353" width="9.7109375" style="3" customWidth="1"/>
    <col min="15354" max="15354" width="12.85546875" style="3" customWidth="1"/>
    <col min="15355" max="15591" width="9.140625" style="3"/>
    <col min="15592" max="15592" width="9" style="3" bestFit="1" customWidth="1"/>
    <col min="15593" max="15593" width="9.85546875" style="3" bestFit="1" customWidth="1"/>
    <col min="15594" max="15594" width="9.140625" style="3" bestFit="1" customWidth="1"/>
    <col min="15595" max="15595" width="16" style="3" bestFit="1" customWidth="1"/>
    <col min="15596" max="15596" width="9" style="3" bestFit="1" customWidth="1"/>
    <col min="15597" max="15597" width="7.85546875" style="3" bestFit="1" customWidth="1"/>
    <col min="15598" max="15598" width="11.7109375" style="3" bestFit="1" customWidth="1"/>
    <col min="15599" max="15599" width="14.28515625" style="3" customWidth="1"/>
    <col min="15600" max="15600" width="11.7109375" style="3" bestFit="1" customWidth="1"/>
    <col min="15601" max="15601" width="14.140625" style="3" bestFit="1" customWidth="1"/>
    <col min="15602" max="15602" width="16.7109375" style="3" customWidth="1"/>
    <col min="15603" max="15603" width="16.5703125" style="3" customWidth="1"/>
    <col min="15604" max="15605" width="7.85546875" style="3" bestFit="1" customWidth="1"/>
    <col min="15606" max="15606" width="8" style="3" bestFit="1" customWidth="1"/>
    <col min="15607" max="15608" width="7.85546875" style="3" bestFit="1" customWidth="1"/>
    <col min="15609" max="15609" width="9.7109375" style="3" customWidth="1"/>
    <col min="15610" max="15610" width="12.85546875" style="3" customWidth="1"/>
    <col min="15611" max="15847" width="9.140625" style="3"/>
    <col min="15848" max="15848" width="9" style="3" bestFit="1" customWidth="1"/>
    <col min="15849" max="15849" width="9.85546875" style="3" bestFit="1" customWidth="1"/>
    <col min="15850" max="15850" width="9.140625" style="3" bestFit="1" customWidth="1"/>
    <col min="15851" max="15851" width="16" style="3" bestFit="1" customWidth="1"/>
    <col min="15852" max="15852" width="9" style="3" bestFit="1" customWidth="1"/>
    <col min="15853" max="15853" width="7.85546875" style="3" bestFit="1" customWidth="1"/>
    <col min="15854" max="15854" width="11.7109375" style="3" bestFit="1" customWidth="1"/>
    <col min="15855" max="15855" width="14.28515625" style="3" customWidth="1"/>
    <col min="15856" max="15856" width="11.7109375" style="3" bestFit="1" customWidth="1"/>
    <col min="15857" max="15857" width="14.140625" style="3" bestFit="1" customWidth="1"/>
    <col min="15858" max="15858" width="16.7109375" style="3" customWidth="1"/>
    <col min="15859" max="15859" width="16.5703125" style="3" customWidth="1"/>
    <col min="15860" max="15861" width="7.85546875" style="3" bestFit="1" customWidth="1"/>
    <col min="15862" max="15862" width="8" style="3" bestFit="1" customWidth="1"/>
    <col min="15863" max="15864" width="7.85546875" style="3" bestFit="1" customWidth="1"/>
    <col min="15865" max="15865" width="9.7109375" style="3" customWidth="1"/>
    <col min="15866" max="15866" width="12.85546875" style="3" customWidth="1"/>
    <col min="15867" max="16103" width="9.140625" style="3"/>
    <col min="16104" max="16104" width="9" style="3" bestFit="1" customWidth="1"/>
    <col min="16105" max="16105" width="9.85546875" style="3" bestFit="1" customWidth="1"/>
    <col min="16106" max="16106" width="9.140625" style="3" bestFit="1" customWidth="1"/>
    <col min="16107" max="16107" width="16" style="3" bestFit="1" customWidth="1"/>
    <col min="16108" max="16108" width="9" style="3" bestFit="1" customWidth="1"/>
    <col min="16109" max="16109" width="7.85546875" style="3" bestFit="1" customWidth="1"/>
    <col min="16110" max="16110" width="11.7109375" style="3" bestFit="1" customWidth="1"/>
    <col min="16111" max="16111" width="14.28515625" style="3" customWidth="1"/>
    <col min="16112" max="16112" width="11.7109375" style="3" bestFit="1" customWidth="1"/>
    <col min="16113" max="16113" width="14.140625" style="3" bestFit="1" customWidth="1"/>
    <col min="16114" max="16114" width="16.7109375" style="3" customWidth="1"/>
    <col min="16115" max="16115" width="16.5703125" style="3" customWidth="1"/>
    <col min="16116" max="16117" width="7.85546875" style="3" bestFit="1" customWidth="1"/>
    <col min="16118" max="16118" width="8" style="3" bestFit="1" customWidth="1"/>
    <col min="16119" max="16120" width="7.85546875" style="3" bestFit="1" customWidth="1"/>
    <col min="16121" max="16121" width="9.7109375" style="3" customWidth="1"/>
    <col min="16122" max="16122" width="12.85546875" style="3" customWidth="1"/>
    <col min="16123" max="16384" width="9.140625" style="3"/>
  </cols>
  <sheetData>
    <row r="1" spans="1:21" s="6" customFormat="1" ht="15.75">
      <c r="A1" s="387" t="s">
        <v>1</v>
      </c>
      <c r="B1" s="389" t="s">
        <v>0</v>
      </c>
      <c r="C1" s="391" t="s">
        <v>11</v>
      </c>
      <c r="D1" s="391"/>
      <c r="E1" s="391"/>
      <c r="F1" s="391"/>
      <c r="G1" s="391"/>
      <c r="H1" s="392" t="s">
        <v>12</v>
      </c>
      <c r="I1" s="392"/>
      <c r="J1" s="392"/>
      <c r="K1" s="392"/>
      <c r="L1" s="392"/>
      <c r="M1" s="392"/>
      <c r="N1" s="392"/>
      <c r="O1" s="395" t="s">
        <v>103</v>
      </c>
      <c r="P1" s="393" t="s">
        <v>304</v>
      </c>
      <c r="Q1" s="351" t="s">
        <v>29</v>
      </c>
      <c r="R1" s="352"/>
      <c r="S1" s="352"/>
      <c r="T1" s="352"/>
      <c r="U1" s="353"/>
    </row>
    <row r="2" spans="1:21" ht="24" customHeight="1" thickBot="1">
      <c r="A2" s="388"/>
      <c r="B2" s="390"/>
      <c r="C2" s="7" t="s">
        <v>48</v>
      </c>
      <c r="D2" s="7" t="s">
        <v>49</v>
      </c>
      <c r="E2" s="7" t="s">
        <v>50</v>
      </c>
      <c r="F2" s="7" t="s">
        <v>51</v>
      </c>
      <c r="G2" s="48" t="s">
        <v>52</v>
      </c>
      <c r="H2" s="7" t="s">
        <v>48</v>
      </c>
      <c r="I2" s="7" t="s">
        <v>49</v>
      </c>
      <c r="J2" s="7" t="s">
        <v>50</v>
      </c>
      <c r="K2" s="7" t="s">
        <v>51</v>
      </c>
      <c r="L2" s="7" t="s">
        <v>52</v>
      </c>
      <c r="M2" s="7" t="s">
        <v>53</v>
      </c>
      <c r="N2" s="49" t="s">
        <v>54</v>
      </c>
      <c r="O2" s="396"/>
      <c r="P2" s="394"/>
      <c r="Q2" s="354"/>
      <c r="R2" s="355"/>
      <c r="S2" s="355"/>
      <c r="T2" s="355"/>
      <c r="U2" s="356"/>
    </row>
    <row r="3" spans="1:21" s="177" customFormat="1" ht="15">
      <c r="A3" s="146">
        <f>'1-συμβολαια'!A3</f>
        <v>0</v>
      </c>
      <c r="B3" s="160">
        <f>'1-συμβολαια'!C3</f>
        <v>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>
        <f>O3*('2-δικαιώματα'!H3+'3-φύλλα2α'!H3)</f>
        <v>0</v>
      </c>
      <c r="Q3" s="221" t="s">
        <v>209</v>
      </c>
      <c r="R3" s="221" t="s">
        <v>208</v>
      </c>
      <c r="S3" s="221" t="s">
        <v>210</v>
      </c>
      <c r="T3" s="221"/>
      <c r="U3" s="178"/>
    </row>
    <row r="4" spans="1:21" s="177" customFormat="1" ht="15">
      <c r="A4" s="146">
        <f>'1-συμβολαια'!A4</f>
        <v>0</v>
      </c>
      <c r="B4" s="160">
        <f>'1-συμβολαια'!C4</f>
        <v>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>
        <f>O4*('2-δικαιώματα'!H4+'3-φύλλα2α'!H4)</f>
        <v>0</v>
      </c>
      <c r="Q4" s="221" t="s">
        <v>209</v>
      </c>
      <c r="R4" s="221" t="s">
        <v>208</v>
      </c>
      <c r="S4" s="221" t="s">
        <v>210</v>
      </c>
      <c r="T4" s="221"/>
      <c r="U4" s="178"/>
    </row>
    <row r="5" spans="1:21" s="177" customFormat="1" ht="15">
      <c r="A5" s="146">
        <f>'1-συμβολαια'!A5</f>
        <v>0</v>
      </c>
      <c r="B5" s="160">
        <f>'1-συμβολαια'!C5</f>
        <v>0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>
        <f>O5*('2-δικαιώματα'!H5+'3-φύλλα2α'!H5)</f>
        <v>0</v>
      </c>
      <c r="Q5" s="221" t="s">
        <v>209</v>
      </c>
      <c r="R5" s="221" t="s">
        <v>208</v>
      </c>
      <c r="S5" s="221" t="s">
        <v>210</v>
      </c>
      <c r="T5" s="221"/>
      <c r="U5" s="178"/>
    </row>
    <row r="6" spans="1:21" s="177" customFormat="1" ht="15">
      <c r="A6" s="146">
        <f>'1-συμβολαια'!A6</f>
        <v>0</v>
      </c>
      <c r="B6" s="160">
        <f>'1-συμβολαια'!C6</f>
        <v>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>
        <f>O6*('2-δικαιώματα'!H6+'3-φύλλα2α'!H6)</f>
        <v>0</v>
      </c>
      <c r="Q6" s="221" t="s">
        <v>209</v>
      </c>
      <c r="R6" s="221" t="s">
        <v>208</v>
      </c>
      <c r="S6" s="221" t="s">
        <v>210</v>
      </c>
      <c r="T6" s="221"/>
      <c r="U6" s="178"/>
    </row>
    <row r="7" spans="1:21" s="177" customFormat="1" ht="15">
      <c r="A7" s="146">
        <f>'1-συμβολαια'!A7</f>
        <v>0</v>
      </c>
      <c r="B7" s="160">
        <f>'1-συμβολαια'!C7</f>
        <v>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6">
        <f>O7*('2-δικαιώματα'!H7+'3-φύλλα2α'!H7)</f>
        <v>0</v>
      </c>
      <c r="Q7" s="221" t="s">
        <v>209</v>
      </c>
      <c r="R7" s="221" t="s">
        <v>208</v>
      </c>
      <c r="S7" s="221" t="s">
        <v>210</v>
      </c>
      <c r="T7" s="221"/>
      <c r="U7" s="178"/>
    </row>
    <row r="8" spans="1:21" s="177" customFormat="1" ht="15">
      <c r="A8" s="146">
        <f>'1-συμβολαια'!A8</f>
        <v>0</v>
      </c>
      <c r="B8" s="160">
        <f>'1-συμβολαια'!C8</f>
        <v>0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6">
        <f>O8*('2-δικαιώματα'!H8+'3-φύλλα2α'!H8)</f>
        <v>0</v>
      </c>
      <c r="Q8" s="221" t="s">
        <v>209</v>
      </c>
      <c r="R8" s="221" t="s">
        <v>208</v>
      </c>
      <c r="S8" s="221" t="s">
        <v>210</v>
      </c>
      <c r="T8" s="221"/>
      <c r="U8" s="178"/>
    </row>
    <row r="9" spans="1:21" s="177" customFormat="1" ht="15">
      <c r="A9" s="146">
        <f>'1-συμβολαια'!A9</f>
        <v>0</v>
      </c>
      <c r="B9" s="160">
        <f>'1-συμβολαια'!C9</f>
        <v>0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>
        <f>O9*('2-δικαιώματα'!H9+'3-φύλλα2α'!H9)</f>
        <v>0</v>
      </c>
      <c r="Q9" s="221" t="s">
        <v>209</v>
      </c>
      <c r="R9" s="221" t="s">
        <v>208</v>
      </c>
      <c r="S9" s="221" t="s">
        <v>210</v>
      </c>
      <c r="T9" s="221"/>
      <c r="U9" s="178"/>
    </row>
    <row r="10" spans="1:21" s="177" customFormat="1" ht="15">
      <c r="A10" s="146">
        <f>'1-συμβολαια'!A10</f>
        <v>0</v>
      </c>
      <c r="B10" s="160">
        <f>'1-συμβολαια'!C10</f>
        <v>0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>
        <f>O10*('2-δικαιώματα'!H10+'3-φύλλα2α'!H10)</f>
        <v>0</v>
      </c>
      <c r="Q10" s="221" t="s">
        <v>209</v>
      </c>
      <c r="R10" s="221" t="s">
        <v>208</v>
      </c>
      <c r="S10" s="221" t="s">
        <v>210</v>
      </c>
      <c r="T10" s="221"/>
      <c r="U10" s="178"/>
    </row>
    <row r="11" spans="1:21" s="177" customFormat="1" ht="15">
      <c r="A11" s="146">
        <f>'1-συμβολαια'!A11</f>
        <v>0</v>
      </c>
      <c r="B11" s="160">
        <f>'1-συμβολαια'!C11</f>
        <v>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6">
        <f>O11*('2-δικαιώματα'!H11+'3-φύλλα2α'!H11)</f>
        <v>0</v>
      </c>
      <c r="Q11" s="221" t="s">
        <v>209</v>
      </c>
      <c r="R11" s="221" t="s">
        <v>208</v>
      </c>
      <c r="S11" s="221" t="s">
        <v>210</v>
      </c>
      <c r="T11" s="221"/>
      <c r="U11" s="178"/>
    </row>
    <row r="12" spans="1:21" s="177" customFormat="1" ht="15">
      <c r="A12" s="146">
        <f>'1-συμβολαια'!A12</f>
        <v>0</v>
      </c>
      <c r="B12" s="160">
        <f>'1-συμβολαια'!C12</f>
        <v>0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6">
        <f>O12*('2-δικαιώματα'!H12+'3-φύλλα2α'!H12)</f>
        <v>0</v>
      </c>
      <c r="Q12" s="221" t="s">
        <v>209</v>
      </c>
      <c r="R12" s="221" t="s">
        <v>208</v>
      </c>
      <c r="S12" s="221" t="s">
        <v>210</v>
      </c>
      <c r="T12" s="221"/>
      <c r="U12" s="178"/>
    </row>
    <row r="13" spans="1:21" s="177" customFormat="1" ht="15">
      <c r="A13" s="146">
        <f>'1-συμβολαια'!A13</f>
        <v>0</v>
      </c>
      <c r="B13" s="160">
        <f>'1-συμβολαια'!C13</f>
        <v>0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5"/>
      <c r="P13" s="176">
        <f>O13*('2-δικαιώματα'!H13+'3-φύλλα2α'!H13)</f>
        <v>0</v>
      </c>
      <c r="Q13" s="221" t="s">
        <v>209</v>
      </c>
      <c r="R13" s="221" t="s">
        <v>208</v>
      </c>
      <c r="S13" s="221" t="s">
        <v>210</v>
      </c>
      <c r="T13" s="221"/>
      <c r="U13" s="178"/>
    </row>
    <row r="14" spans="1:21" s="177" customFormat="1" ht="15">
      <c r="A14" s="146">
        <f>'1-συμβολαια'!A14</f>
        <v>0</v>
      </c>
      <c r="B14" s="160">
        <f>'1-συμβολαια'!C14</f>
        <v>0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5"/>
      <c r="P14" s="176">
        <f>O14*('2-δικαιώματα'!H14+'3-φύλλα2α'!H14)</f>
        <v>0</v>
      </c>
      <c r="Q14" s="221" t="s">
        <v>209</v>
      </c>
      <c r="R14" s="221" t="s">
        <v>208</v>
      </c>
      <c r="S14" s="221" t="s">
        <v>210</v>
      </c>
      <c r="T14" s="221"/>
      <c r="U14" s="178"/>
    </row>
    <row r="15" spans="1:21" s="177" customFormat="1" ht="15">
      <c r="A15" s="146">
        <f>'1-συμβολαια'!A15</f>
        <v>0</v>
      </c>
      <c r="B15" s="160">
        <f>'1-συμβολαια'!C15</f>
        <v>0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5"/>
      <c r="P15" s="176">
        <f>O15*('2-δικαιώματα'!H15+'3-φύλλα2α'!H15)</f>
        <v>0</v>
      </c>
      <c r="Q15" s="221" t="s">
        <v>209</v>
      </c>
      <c r="R15" s="221" t="s">
        <v>208</v>
      </c>
      <c r="S15" s="221" t="s">
        <v>210</v>
      </c>
      <c r="T15" s="221"/>
      <c r="U15" s="178"/>
    </row>
    <row r="16" spans="1:21" s="177" customFormat="1" ht="15">
      <c r="A16" s="146">
        <f>'1-συμβολαια'!A16</f>
        <v>0</v>
      </c>
      <c r="B16" s="160">
        <f>'1-συμβολαια'!C16</f>
        <v>0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5"/>
      <c r="P16" s="176">
        <f>O16*('2-δικαιώματα'!H16+'3-φύλλα2α'!H16)</f>
        <v>0</v>
      </c>
      <c r="Q16" s="221" t="s">
        <v>209</v>
      </c>
      <c r="R16" s="221" t="s">
        <v>208</v>
      </c>
      <c r="S16" s="221" t="s">
        <v>210</v>
      </c>
      <c r="T16" s="221"/>
      <c r="U16" s="178"/>
    </row>
    <row r="17" spans="1:21" s="177" customFormat="1" ht="15">
      <c r="A17" s="146">
        <f>'1-συμβολαια'!A17</f>
        <v>0</v>
      </c>
      <c r="B17" s="160">
        <f>'1-συμβολαια'!C17</f>
        <v>0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5"/>
      <c r="P17" s="176">
        <f>O17*('2-δικαιώματα'!H17+'3-φύλλα2α'!H17)</f>
        <v>0</v>
      </c>
      <c r="Q17" s="221" t="s">
        <v>209</v>
      </c>
      <c r="R17" s="221" t="s">
        <v>208</v>
      </c>
      <c r="S17" s="221" t="s">
        <v>210</v>
      </c>
      <c r="T17" s="221"/>
      <c r="U17" s="178"/>
    </row>
    <row r="18" spans="1:21" s="177" customFormat="1" ht="15">
      <c r="A18" s="146">
        <f>'1-συμβολαια'!A18</f>
        <v>0</v>
      </c>
      <c r="B18" s="160">
        <f>'1-συμβολαια'!C18</f>
        <v>0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5"/>
      <c r="P18" s="176">
        <f>O18*('2-δικαιώματα'!H18+'3-φύλλα2α'!H18)</f>
        <v>0</v>
      </c>
      <c r="Q18" s="221" t="s">
        <v>209</v>
      </c>
      <c r="R18" s="221" t="s">
        <v>208</v>
      </c>
      <c r="S18" s="221" t="s">
        <v>210</v>
      </c>
      <c r="T18" s="221"/>
      <c r="U18" s="178"/>
    </row>
    <row r="19" spans="1:21" s="177" customFormat="1" ht="15">
      <c r="A19" s="146">
        <f>'1-συμβολαια'!A19</f>
        <v>0</v>
      </c>
      <c r="B19" s="160">
        <f>'1-συμβολαια'!C19</f>
        <v>0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5"/>
      <c r="P19" s="176">
        <f>O19*('2-δικαιώματα'!H19+'3-φύλλα2α'!H19)</f>
        <v>0</v>
      </c>
      <c r="Q19" s="221" t="s">
        <v>209</v>
      </c>
      <c r="R19" s="221" t="s">
        <v>208</v>
      </c>
      <c r="S19" s="221" t="s">
        <v>210</v>
      </c>
      <c r="T19" s="221"/>
      <c r="U19" s="178"/>
    </row>
    <row r="20" spans="1:21" s="177" customFormat="1" ht="15">
      <c r="A20" s="146">
        <f>'1-συμβολαια'!A20</f>
        <v>0</v>
      </c>
      <c r="B20" s="160">
        <f>'1-συμβολαια'!C20</f>
        <v>0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5"/>
      <c r="P20" s="176">
        <f>O20*('2-δικαιώματα'!H20+'3-φύλλα2α'!H20)</f>
        <v>0</v>
      </c>
      <c r="Q20" s="221" t="s">
        <v>209</v>
      </c>
      <c r="R20" s="221" t="s">
        <v>208</v>
      </c>
      <c r="S20" s="221" t="s">
        <v>210</v>
      </c>
      <c r="T20" s="221"/>
      <c r="U20" s="178"/>
    </row>
    <row r="21" spans="1:21" s="177" customFormat="1" ht="15">
      <c r="A21" s="146">
        <f>'1-συμβολαια'!A21</f>
        <v>0</v>
      </c>
      <c r="B21" s="160">
        <f>'1-συμβολαια'!C21</f>
        <v>0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5"/>
      <c r="P21" s="176">
        <f>O21*('2-δικαιώματα'!H21+'3-φύλλα2α'!H21)</f>
        <v>0</v>
      </c>
      <c r="Q21" s="221" t="s">
        <v>209</v>
      </c>
      <c r="R21" s="221" t="s">
        <v>208</v>
      </c>
      <c r="S21" s="221" t="s">
        <v>210</v>
      </c>
      <c r="T21" s="221"/>
      <c r="U21" s="178"/>
    </row>
    <row r="22" spans="1:21" s="177" customFormat="1" ht="15">
      <c r="A22" s="146">
        <f>'1-συμβολαια'!A22</f>
        <v>0</v>
      </c>
      <c r="B22" s="160">
        <f>'1-συμβολαια'!C22</f>
        <v>0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5"/>
      <c r="P22" s="176">
        <f>O22*('2-δικαιώματα'!H22+'3-φύλλα2α'!H22)</f>
        <v>0</v>
      </c>
      <c r="Q22" s="221" t="s">
        <v>209</v>
      </c>
      <c r="R22" s="221" t="s">
        <v>208</v>
      </c>
      <c r="S22" s="221" t="s">
        <v>210</v>
      </c>
      <c r="T22" s="221"/>
      <c r="U22" s="178"/>
    </row>
    <row r="23" spans="1:21" s="177" customFormat="1" ht="15">
      <c r="A23" s="146">
        <f>'1-συμβολαια'!A23</f>
        <v>0</v>
      </c>
      <c r="B23" s="160">
        <f>'1-συμβολαια'!C23</f>
        <v>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5"/>
      <c r="P23" s="176">
        <f>O23*('2-δικαιώματα'!H23+'3-φύλλα2α'!H23)</f>
        <v>0</v>
      </c>
      <c r="Q23" s="221" t="s">
        <v>209</v>
      </c>
      <c r="R23" s="221" t="s">
        <v>208</v>
      </c>
      <c r="S23" s="221" t="s">
        <v>210</v>
      </c>
      <c r="T23" s="221"/>
      <c r="U23" s="178"/>
    </row>
    <row r="24" spans="1:21" s="177" customFormat="1" ht="15">
      <c r="A24" s="146">
        <f>'1-συμβολαια'!A24</f>
        <v>0</v>
      </c>
      <c r="B24" s="160">
        <f>'1-συμβολαια'!C24</f>
        <v>0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5"/>
      <c r="P24" s="176">
        <f>O24*('2-δικαιώματα'!H24+'3-φύλλα2α'!H24)</f>
        <v>0</v>
      </c>
      <c r="Q24" s="221" t="s">
        <v>209</v>
      </c>
      <c r="R24" s="221" t="s">
        <v>208</v>
      </c>
      <c r="S24" s="221" t="s">
        <v>210</v>
      </c>
      <c r="T24" s="221"/>
      <c r="U24" s="178"/>
    </row>
    <row r="25" spans="1:21" s="177" customFormat="1" ht="15">
      <c r="A25" s="146">
        <f>'1-συμβολαια'!A25</f>
        <v>0</v>
      </c>
      <c r="B25" s="160">
        <f>'1-συμβολαια'!C25</f>
        <v>0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5"/>
      <c r="P25" s="176">
        <f>O25*('2-δικαιώματα'!H25+'3-φύλλα2α'!H25)</f>
        <v>0</v>
      </c>
      <c r="Q25" s="221" t="s">
        <v>209</v>
      </c>
      <c r="R25" s="221" t="s">
        <v>208</v>
      </c>
      <c r="S25" s="221" t="s">
        <v>210</v>
      </c>
      <c r="T25" s="221"/>
      <c r="U25" s="178"/>
    </row>
    <row r="26" spans="1:21" s="177" customFormat="1" ht="15">
      <c r="A26" s="146">
        <f>'1-συμβολαια'!A26</f>
        <v>0</v>
      </c>
      <c r="B26" s="160">
        <f>'1-συμβολαια'!C26</f>
        <v>0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5"/>
      <c r="P26" s="176">
        <f>O26*('2-δικαιώματα'!H26+'3-φύλλα2α'!H26)</f>
        <v>0</v>
      </c>
      <c r="Q26" s="221" t="s">
        <v>209</v>
      </c>
      <c r="R26" s="221" t="s">
        <v>208</v>
      </c>
      <c r="S26" s="221" t="s">
        <v>210</v>
      </c>
      <c r="T26" s="221"/>
      <c r="U26" s="178"/>
    </row>
    <row r="27" spans="1:21" s="177" customFormat="1" ht="15">
      <c r="A27" s="146">
        <f>'1-συμβολαια'!A27</f>
        <v>0</v>
      </c>
      <c r="B27" s="160">
        <f>'1-συμβολαια'!C27</f>
        <v>0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5"/>
      <c r="P27" s="176">
        <f>O27*('2-δικαιώματα'!H27+'3-φύλλα2α'!H27)</f>
        <v>0</v>
      </c>
      <c r="Q27" s="221" t="s">
        <v>209</v>
      </c>
      <c r="R27" s="221" t="s">
        <v>208</v>
      </c>
      <c r="S27" s="221" t="s">
        <v>210</v>
      </c>
      <c r="T27" s="221"/>
      <c r="U27" s="178"/>
    </row>
    <row r="28" spans="1:21" s="177" customFormat="1" ht="15">
      <c r="A28" s="146">
        <f>'1-συμβολαια'!A28</f>
        <v>0</v>
      </c>
      <c r="B28" s="160">
        <f>'1-συμβολαια'!C28</f>
        <v>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5"/>
      <c r="P28" s="176">
        <f>O28*('2-δικαιώματα'!H28+'3-φύλλα2α'!H28)</f>
        <v>0</v>
      </c>
      <c r="Q28" s="221" t="s">
        <v>209</v>
      </c>
      <c r="R28" s="221" t="s">
        <v>208</v>
      </c>
      <c r="S28" s="221" t="s">
        <v>210</v>
      </c>
      <c r="T28" s="221"/>
      <c r="U28" s="178"/>
    </row>
    <row r="29" spans="1:21" s="177" customFormat="1" ht="15">
      <c r="A29" s="146">
        <f>'1-συμβολαια'!A29</f>
        <v>0</v>
      </c>
      <c r="B29" s="160">
        <f>'1-συμβολαια'!C29</f>
        <v>0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5"/>
      <c r="P29" s="176">
        <f>O29*('2-δικαιώματα'!H29+'3-φύλλα2α'!H29)</f>
        <v>0</v>
      </c>
      <c r="Q29" s="221" t="s">
        <v>209</v>
      </c>
      <c r="R29" s="221" t="s">
        <v>208</v>
      </c>
      <c r="S29" s="221" t="s">
        <v>210</v>
      </c>
      <c r="T29" s="221"/>
      <c r="U29" s="178"/>
    </row>
    <row r="30" spans="1:21" s="177" customFormat="1" ht="15">
      <c r="A30" s="146">
        <f>'1-συμβολαια'!A30</f>
        <v>0</v>
      </c>
      <c r="B30" s="160">
        <f>'1-συμβολαια'!C30</f>
        <v>0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5"/>
      <c r="P30" s="176">
        <f>O30*('2-δικαιώματα'!H30+'3-φύλλα2α'!H30)</f>
        <v>0</v>
      </c>
      <c r="Q30" s="221" t="s">
        <v>209</v>
      </c>
      <c r="R30" s="221" t="s">
        <v>208</v>
      </c>
      <c r="S30" s="221" t="s">
        <v>210</v>
      </c>
      <c r="T30" s="221"/>
      <c r="U30" s="178"/>
    </row>
    <row r="31" spans="1:21" s="177" customFormat="1" ht="15">
      <c r="A31" s="146">
        <f>'1-συμβολαια'!A31</f>
        <v>0</v>
      </c>
      <c r="B31" s="160">
        <f>'1-συμβολαια'!C31</f>
        <v>0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5"/>
      <c r="P31" s="176">
        <f>O31*('2-δικαιώματα'!H31+'3-φύλλα2α'!H31)</f>
        <v>0</v>
      </c>
      <c r="Q31" s="221" t="s">
        <v>209</v>
      </c>
      <c r="R31" s="221" t="s">
        <v>208</v>
      </c>
      <c r="S31" s="221" t="s">
        <v>210</v>
      </c>
      <c r="T31" s="221"/>
      <c r="U31" s="178"/>
    </row>
    <row r="32" spans="1:21" s="177" customFormat="1" ht="15">
      <c r="A32" s="146">
        <f>'1-συμβολαια'!A32</f>
        <v>0</v>
      </c>
      <c r="B32" s="160">
        <f>'1-συμβολαια'!C32</f>
        <v>0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5"/>
      <c r="P32" s="176">
        <f>O32*('2-δικαιώματα'!H32+'3-φύλλα2α'!H32)</f>
        <v>0</v>
      </c>
      <c r="Q32" s="221" t="s">
        <v>209</v>
      </c>
      <c r="R32" s="221" t="s">
        <v>208</v>
      </c>
      <c r="S32" s="221" t="s">
        <v>210</v>
      </c>
      <c r="T32" s="221"/>
      <c r="U32" s="178"/>
    </row>
    <row r="33" spans="1:21" s="177" customFormat="1" ht="15">
      <c r="A33" s="146">
        <f>'1-συμβολαια'!A33</f>
        <v>0</v>
      </c>
      <c r="B33" s="160">
        <f>'1-συμβολαια'!C33</f>
        <v>0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5"/>
      <c r="P33" s="176">
        <f>O33*('2-δικαιώματα'!H33+'3-φύλλα2α'!H33)</f>
        <v>0</v>
      </c>
      <c r="Q33" s="221" t="s">
        <v>209</v>
      </c>
      <c r="R33" s="221" t="s">
        <v>208</v>
      </c>
      <c r="S33" s="221" t="s">
        <v>210</v>
      </c>
      <c r="T33" s="221"/>
      <c r="U33" s="178"/>
    </row>
    <row r="34" spans="1:21" s="177" customFormat="1" ht="15">
      <c r="A34" s="146">
        <f>'1-συμβολαια'!A34</f>
        <v>0</v>
      </c>
      <c r="B34" s="160">
        <f>'1-συμβολαια'!C34</f>
        <v>0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5"/>
      <c r="P34" s="176">
        <f>O34*('2-δικαιώματα'!H34+'3-φύλλα2α'!H34)</f>
        <v>0</v>
      </c>
      <c r="Q34" s="221" t="s">
        <v>209</v>
      </c>
      <c r="R34" s="221" t="s">
        <v>208</v>
      </c>
      <c r="S34" s="221" t="s">
        <v>210</v>
      </c>
      <c r="T34" s="221"/>
      <c r="U34" s="178"/>
    </row>
    <row r="35" spans="1:21" s="177" customFormat="1" ht="15">
      <c r="A35" s="146">
        <f>'1-συμβολαια'!A35</f>
        <v>0</v>
      </c>
      <c r="B35" s="160">
        <f>'1-συμβολαια'!C35</f>
        <v>0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5"/>
      <c r="P35" s="176">
        <f>O35*('2-δικαιώματα'!H35+'3-φύλλα2α'!H35)</f>
        <v>0</v>
      </c>
      <c r="Q35" s="221" t="s">
        <v>209</v>
      </c>
      <c r="R35" s="221" t="s">
        <v>208</v>
      </c>
      <c r="S35" s="221" t="s">
        <v>210</v>
      </c>
      <c r="T35" s="221"/>
      <c r="U35" s="178"/>
    </row>
    <row r="36" spans="1:21" s="177" customFormat="1" ht="15">
      <c r="A36" s="146">
        <f>'1-συμβολαια'!A36</f>
        <v>0</v>
      </c>
      <c r="B36" s="160">
        <f>'1-συμβολαια'!C36</f>
        <v>0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5"/>
      <c r="P36" s="176">
        <f>O36*('2-δικαιώματα'!H36+'3-φύλλα2α'!H36)</f>
        <v>0</v>
      </c>
      <c r="Q36" s="221" t="s">
        <v>209</v>
      </c>
      <c r="R36" s="221" t="s">
        <v>208</v>
      </c>
      <c r="S36" s="221" t="s">
        <v>210</v>
      </c>
      <c r="T36" s="221"/>
      <c r="U36" s="178"/>
    </row>
    <row r="37" spans="1:21" s="177" customFormat="1" ht="15">
      <c r="A37" s="146">
        <f>'1-συμβολαια'!A37</f>
        <v>0</v>
      </c>
      <c r="B37" s="160">
        <f>'1-συμβολαια'!C37</f>
        <v>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5"/>
      <c r="P37" s="176">
        <f>O37*('2-δικαιώματα'!H37+'3-φύλλα2α'!H37)</f>
        <v>0</v>
      </c>
      <c r="Q37" s="221" t="s">
        <v>209</v>
      </c>
      <c r="R37" s="221" t="s">
        <v>208</v>
      </c>
      <c r="S37" s="221" t="s">
        <v>210</v>
      </c>
      <c r="T37" s="221"/>
      <c r="U37" s="178"/>
    </row>
    <row r="38" spans="1:21" s="177" customFormat="1" ht="15">
      <c r="A38" s="146">
        <f>'1-συμβολαια'!A38</f>
        <v>0</v>
      </c>
      <c r="B38" s="160">
        <f>'1-συμβολαια'!C38</f>
        <v>0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5"/>
      <c r="P38" s="176">
        <f>O38*('2-δικαιώματα'!H38+'3-φύλλα2α'!H38)</f>
        <v>0</v>
      </c>
      <c r="Q38" s="221" t="s">
        <v>209</v>
      </c>
      <c r="R38" s="221" t="s">
        <v>208</v>
      </c>
      <c r="S38" s="221" t="s">
        <v>210</v>
      </c>
      <c r="T38" s="221"/>
      <c r="U38" s="178"/>
    </row>
    <row r="39" spans="1:21" s="177" customFormat="1" ht="15">
      <c r="A39" s="146">
        <f>'1-συμβολαια'!A39</f>
        <v>0</v>
      </c>
      <c r="B39" s="160">
        <f>'1-συμβολαια'!C39</f>
        <v>0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5"/>
      <c r="P39" s="176">
        <f>O39*('2-δικαιώματα'!H39+'3-φύλλα2α'!H39)</f>
        <v>0</v>
      </c>
      <c r="Q39" s="221" t="s">
        <v>209</v>
      </c>
      <c r="R39" s="221" t="s">
        <v>208</v>
      </c>
      <c r="S39" s="221" t="s">
        <v>210</v>
      </c>
      <c r="T39" s="221"/>
      <c r="U39" s="178"/>
    </row>
    <row r="40" spans="1:21" s="177" customFormat="1" ht="15">
      <c r="A40" s="146">
        <f>'1-συμβολαια'!A40</f>
        <v>0</v>
      </c>
      <c r="B40" s="160">
        <f>'1-συμβολαια'!C40</f>
        <v>0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5"/>
      <c r="P40" s="176">
        <f>O40*('2-δικαιώματα'!H40+'3-φύλλα2α'!H40)</f>
        <v>0</v>
      </c>
      <c r="Q40" s="221" t="s">
        <v>209</v>
      </c>
      <c r="R40" s="221" t="s">
        <v>208</v>
      </c>
      <c r="S40" s="221" t="s">
        <v>210</v>
      </c>
      <c r="T40" s="221"/>
      <c r="U40" s="178"/>
    </row>
    <row r="41" spans="1:21" s="177" customFormat="1" ht="15">
      <c r="A41" s="146">
        <f>'1-συμβολαια'!A41</f>
        <v>0</v>
      </c>
      <c r="B41" s="160">
        <f>'1-συμβολαια'!C41</f>
        <v>0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5"/>
      <c r="P41" s="176">
        <f>O41*('2-δικαιώματα'!H41+'3-φύλλα2α'!H41)</f>
        <v>0</v>
      </c>
      <c r="Q41" s="221" t="s">
        <v>209</v>
      </c>
      <c r="R41" s="221" t="s">
        <v>208</v>
      </c>
      <c r="S41" s="221" t="s">
        <v>210</v>
      </c>
      <c r="T41" s="221"/>
      <c r="U41" s="178"/>
    </row>
    <row r="42" spans="1:21" s="177" customFormat="1" ht="15">
      <c r="A42" s="146">
        <f>'1-συμβολαια'!A42</f>
        <v>0</v>
      </c>
      <c r="B42" s="160">
        <f>'1-συμβολαια'!C42</f>
        <v>0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5"/>
      <c r="P42" s="176">
        <f>O42*('2-δικαιώματα'!H42+'3-φύλλα2α'!H42)</f>
        <v>0</v>
      </c>
      <c r="Q42" s="221" t="s">
        <v>209</v>
      </c>
      <c r="R42" s="221" t="s">
        <v>208</v>
      </c>
      <c r="S42" s="221" t="s">
        <v>210</v>
      </c>
      <c r="T42" s="221"/>
      <c r="U42" s="178"/>
    </row>
    <row r="43" spans="1:21" s="177" customFormat="1" ht="15">
      <c r="A43" s="146">
        <f>'1-συμβολαια'!A43</f>
        <v>0</v>
      </c>
      <c r="B43" s="160">
        <f>'1-συμβολαια'!C43</f>
        <v>0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5"/>
      <c r="P43" s="176">
        <f>O43*('2-δικαιώματα'!H43+'3-φύλλα2α'!H43)</f>
        <v>0</v>
      </c>
      <c r="Q43" s="221" t="s">
        <v>209</v>
      </c>
      <c r="R43" s="221" t="s">
        <v>208</v>
      </c>
      <c r="S43" s="221" t="s">
        <v>210</v>
      </c>
      <c r="T43" s="221"/>
      <c r="U43" s="178"/>
    </row>
    <row r="44" spans="1:21" s="177" customFormat="1" ht="15">
      <c r="A44" s="146">
        <f>'1-συμβολαια'!A44</f>
        <v>0</v>
      </c>
      <c r="B44" s="160">
        <f>'1-συμβολαια'!C44</f>
        <v>0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5"/>
      <c r="P44" s="176">
        <f>O44*('2-δικαιώματα'!H44+'3-φύλλα2α'!H44)</f>
        <v>0</v>
      </c>
      <c r="Q44" s="221" t="s">
        <v>209</v>
      </c>
      <c r="R44" s="221" t="s">
        <v>208</v>
      </c>
      <c r="S44" s="221" t="s">
        <v>210</v>
      </c>
      <c r="T44" s="221"/>
      <c r="U44" s="178"/>
    </row>
    <row r="45" spans="1:21" s="177" customFormat="1" ht="15">
      <c r="A45" s="146">
        <f>'1-συμβολαια'!A45</f>
        <v>0</v>
      </c>
      <c r="B45" s="160">
        <f>'1-συμβολαια'!C45</f>
        <v>0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5"/>
      <c r="P45" s="176">
        <f>O45*('2-δικαιώματα'!H45+'3-φύλλα2α'!H45)</f>
        <v>0</v>
      </c>
      <c r="Q45" s="221" t="s">
        <v>209</v>
      </c>
      <c r="R45" s="221" t="s">
        <v>208</v>
      </c>
      <c r="S45" s="221" t="s">
        <v>210</v>
      </c>
      <c r="T45" s="221"/>
      <c r="U45" s="178"/>
    </row>
    <row r="46" spans="1:21" s="177" customFormat="1" ht="15">
      <c r="A46" s="146">
        <f>'1-συμβολαια'!A46</f>
        <v>0</v>
      </c>
      <c r="B46" s="160">
        <f>'1-συμβολαια'!C46</f>
        <v>0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5"/>
      <c r="P46" s="176">
        <f>O46*('2-δικαιώματα'!H46+'3-φύλλα2α'!H46)</f>
        <v>0</v>
      </c>
      <c r="Q46" s="221" t="s">
        <v>209</v>
      </c>
      <c r="R46" s="221" t="s">
        <v>208</v>
      </c>
      <c r="S46" s="221" t="s">
        <v>210</v>
      </c>
      <c r="T46" s="221"/>
      <c r="U46" s="178"/>
    </row>
    <row r="47" spans="1:21" s="177" customFormat="1" ht="15">
      <c r="A47" s="146">
        <f>'1-συμβολαια'!A47</f>
        <v>0</v>
      </c>
      <c r="B47" s="160">
        <f>'1-συμβολαια'!C47</f>
        <v>0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5"/>
      <c r="P47" s="176">
        <f>O47*('2-δικαιώματα'!H47+'3-φύλλα2α'!H47)</f>
        <v>0</v>
      </c>
      <c r="Q47" s="221" t="s">
        <v>209</v>
      </c>
      <c r="R47" s="221" t="s">
        <v>208</v>
      </c>
      <c r="S47" s="221" t="s">
        <v>210</v>
      </c>
      <c r="T47" s="221"/>
      <c r="U47" s="178"/>
    </row>
    <row r="48" spans="1:21" s="177" customFormat="1" ht="15">
      <c r="A48" s="146">
        <f>'1-συμβολαια'!A48</f>
        <v>0</v>
      </c>
      <c r="B48" s="160">
        <f>'1-συμβολαια'!C48</f>
        <v>0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5"/>
      <c r="P48" s="176">
        <f>O48*('2-δικαιώματα'!H48+'3-φύλλα2α'!H48)</f>
        <v>0</v>
      </c>
      <c r="Q48" s="221" t="s">
        <v>209</v>
      </c>
      <c r="R48" s="221" t="s">
        <v>208</v>
      </c>
      <c r="S48" s="221" t="s">
        <v>210</v>
      </c>
      <c r="T48" s="221"/>
      <c r="U48" s="178"/>
    </row>
    <row r="49" spans="1:21" s="177" customFormat="1" ht="15">
      <c r="A49" s="146">
        <f>'1-συμβολαια'!A49</f>
        <v>0</v>
      </c>
      <c r="B49" s="160">
        <f>'1-συμβολαια'!C49</f>
        <v>0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5"/>
      <c r="P49" s="176">
        <f>O49*('2-δικαιώματα'!H49+'3-φύλλα2α'!H49)</f>
        <v>0</v>
      </c>
      <c r="Q49" s="221" t="s">
        <v>209</v>
      </c>
      <c r="R49" s="221" t="s">
        <v>208</v>
      </c>
      <c r="S49" s="221" t="s">
        <v>210</v>
      </c>
      <c r="T49" s="221"/>
      <c r="U49" s="178"/>
    </row>
    <row r="50" spans="1:21" s="177" customFormat="1" ht="15">
      <c r="A50" s="146">
        <f>'1-συμβολαια'!A50</f>
        <v>0</v>
      </c>
      <c r="B50" s="160">
        <f>'1-συμβολαια'!C50</f>
        <v>0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5"/>
      <c r="P50" s="176">
        <f>O50*('2-δικαιώματα'!H50+'3-φύλλα2α'!H50)</f>
        <v>0</v>
      </c>
      <c r="Q50" s="221" t="s">
        <v>209</v>
      </c>
      <c r="R50" s="221" t="s">
        <v>208</v>
      </c>
      <c r="S50" s="221" t="s">
        <v>210</v>
      </c>
      <c r="T50" s="221"/>
      <c r="U50" s="178"/>
    </row>
    <row r="51" spans="1:21" s="177" customFormat="1" ht="15">
      <c r="A51" s="146">
        <f>'1-συμβολαια'!A51</f>
        <v>0</v>
      </c>
      <c r="B51" s="160">
        <f>'1-συμβολαια'!C51</f>
        <v>0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5"/>
      <c r="P51" s="176">
        <f>O51*('2-δικαιώματα'!H51+'3-φύλλα2α'!H51)</f>
        <v>0</v>
      </c>
      <c r="Q51" s="221" t="s">
        <v>209</v>
      </c>
      <c r="R51" s="221" t="s">
        <v>208</v>
      </c>
      <c r="S51" s="221" t="s">
        <v>210</v>
      </c>
      <c r="T51" s="221"/>
      <c r="U51" s="178"/>
    </row>
    <row r="52" spans="1:21" s="177" customFormat="1" ht="15">
      <c r="A52" s="146">
        <f>'1-συμβολαια'!A52</f>
        <v>0</v>
      </c>
      <c r="B52" s="160">
        <f>'1-συμβολαια'!C52</f>
        <v>0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5"/>
      <c r="P52" s="176">
        <f>O52*('2-δικαιώματα'!H52+'3-φύλλα2α'!H52)</f>
        <v>0</v>
      </c>
      <c r="Q52" s="221" t="s">
        <v>209</v>
      </c>
      <c r="R52" s="221" t="s">
        <v>208</v>
      </c>
      <c r="S52" s="221" t="s">
        <v>210</v>
      </c>
      <c r="T52" s="221"/>
      <c r="U52" s="178"/>
    </row>
    <row r="53" spans="1:21" s="177" customFormat="1" ht="15">
      <c r="A53" s="146">
        <f>'1-συμβολαια'!A53</f>
        <v>0</v>
      </c>
      <c r="B53" s="160">
        <f>'1-συμβολαια'!C53</f>
        <v>0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5"/>
      <c r="P53" s="176">
        <f>O53*('2-δικαιώματα'!H53+'3-φύλλα2α'!H53)</f>
        <v>0</v>
      </c>
      <c r="Q53" s="221" t="s">
        <v>209</v>
      </c>
      <c r="R53" s="221" t="s">
        <v>208</v>
      </c>
      <c r="S53" s="221" t="s">
        <v>210</v>
      </c>
      <c r="T53" s="221"/>
      <c r="U53" s="178"/>
    </row>
    <row r="54" spans="1:21" s="177" customFormat="1" ht="15">
      <c r="A54" s="146">
        <f>'1-συμβολαια'!A54</f>
        <v>0</v>
      </c>
      <c r="B54" s="160">
        <f>'1-συμβολαια'!C54</f>
        <v>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5"/>
      <c r="P54" s="176">
        <f>O54*('2-δικαιώματα'!H54+'3-φύλλα2α'!H54)</f>
        <v>0</v>
      </c>
      <c r="Q54" s="221" t="s">
        <v>209</v>
      </c>
      <c r="R54" s="221" t="s">
        <v>208</v>
      </c>
      <c r="S54" s="221" t="s">
        <v>210</v>
      </c>
      <c r="T54" s="221"/>
      <c r="U54" s="178"/>
    </row>
    <row r="55" spans="1:21" s="177" customFormat="1" ht="15">
      <c r="A55" s="146">
        <f>'1-συμβολαια'!A55</f>
        <v>0</v>
      </c>
      <c r="B55" s="160">
        <f>'1-συμβολαια'!C55</f>
        <v>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5"/>
      <c r="P55" s="176">
        <f>O55*('2-δικαιώματα'!H55+'3-φύλλα2α'!H55)</f>
        <v>0</v>
      </c>
      <c r="Q55" s="221" t="s">
        <v>209</v>
      </c>
      <c r="R55" s="221" t="s">
        <v>208</v>
      </c>
      <c r="S55" s="221" t="s">
        <v>210</v>
      </c>
      <c r="T55" s="221"/>
      <c r="U55" s="178"/>
    </row>
    <row r="56" spans="1:21" s="177" customFormat="1" ht="15">
      <c r="A56" s="146">
        <f>'1-συμβολαια'!A56</f>
        <v>0</v>
      </c>
      <c r="B56" s="160">
        <f>'1-συμβολαια'!C56</f>
        <v>0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5"/>
      <c r="P56" s="176">
        <f>O56*('2-δικαιώματα'!H56+'3-φύλλα2α'!H56)</f>
        <v>0</v>
      </c>
      <c r="Q56" s="221" t="s">
        <v>209</v>
      </c>
      <c r="R56" s="221" t="s">
        <v>208</v>
      </c>
      <c r="S56" s="221" t="s">
        <v>210</v>
      </c>
      <c r="T56" s="221"/>
      <c r="U56" s="178"/>
    </row>
    <row r="57" spans="1:21" s="177" customFormat="1" ht="15">
      <c r="A57" s="146">
        <f>'1-συμβολαια'!A57</f>
        <v>0</v>
      </c>
      <c r="B57" s="160">
        <f>'1-συμβολαια'!C57</f>
        <v>0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5"/>
      <c r="P57" s="176">
        <f>O57*('2-δικαιώματα'!H57+'3-φύλλα2α'!H57)</f>
        <v>0</v>
      </c>
      <c r="Q57" s="221" t="s">
        <v>209</v>
      </c>
      <c r="R57" s="221" t="s">
        <v>208</v>
      </c>
      <c r="S57" s="221" t="s">
        <v>210</v>
      </c>
      <c r="T57" s="221"/>
      <c r="U57" s="178"/>
    </row>
    <row r="58" spans="1:21" s="177" customFormat="1" ht="15">
      <c r="A58" s="146">
        <f>'1-συμβολαια'!A58</f>
        <v>0</v>
      </c>
      <c r="B58" s="160">
        <f>'1-συμβολαια'!C58</f>
        <v>0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5"/>
      <c r="P58" s="176">
        <f>O58*('2-δικαιώματα'!H58+'3-φύλλα2α'!H58)</f>
        <v>0</v>
      </c>
      <c r="Q58" s="221" t="s">
        <v>209</v>
      </c>
      <c r="R58" s="221" t="s">
        <v>208</v>
      </c>
      <c r="S58" s="221" t="s">
        <v>210</v>
      </c>
      <c r="T58" s="221"/>
      <c r="U58" s="178"/>
    </row>
    <row r="59" spans="1:21" s="177" customFormat="1" ht="15">
      <c r="A59" s="146">
        <f>'1-συμβολαια'!A59</f>
        <v>0</v>
      </c>
      <c r="B59" s="160">
        <f>'1-συμβολαια'!C59</f>
        <v>0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5"/>
      <c r="P59" s="176">
        <f>O59*('2-δικαιώματα'!H59+'3-φύλλα2α'!H59)</f>
        <v>0</v>
      </c>
      <c r="Q59" s="221" t="s">
        <v>209</v>
      </c>
      <c r="R59" s="221" t="s">
        <v>208</v>
      </c>
      <c r="S59" s="221" t="s">
        <v>210</v>
      </c>
      <c r="T59" s="221"/>
      <c r="U59" s="178"/>
    </row>
    <row r="60" spans="1:21" s="177" customFormat="1" ht="15">
      <c r="A60" s="146">
        <f>'1-συμβολαια'!A60</f>
        <v>0</v>
      </c>
      <c r="B60" s="160">
        <f>'1-συμβολαια'!C60</f>
        <v>0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5"/>
      <c r="P60" s="176">
        <f>O60*('2-δικαιώματα'!H60+'3-φύλλα2α'!H60)</f>
        <v>0</v>
      </c>
      <c r="Q60" s="221" t="s">
        <v>209</v>
      </c>
      <c r="R60" s="221" t="s">
        <v>208</v>
      </c>
      <c r="S60" s="221" t="s">
        <v>210</v>
      </c>
      <c r="T60" s="221"/>
      <c r="U60" s="178"/>
    </row>
    <row r="61" spans="1:21" s="177" customFormat="1" ht="15">
      <c r="A61" s="146">
        <f>'1-συμβολαια'!A61</f>
        <v>0</v>
      </c>
      <c r="B61" s="160">
        <f>'1-συμβολαια'!C61</f>
        <v>0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5"/>
      <c r="P61" s="176">
        <f>O61*('2-δικαιώματα'!H61+'3-φύλλα2α'!H61)</f>
        <v>0</v>
      </c>
      <c r="Q61" s="221" t="s">
        <v>209</v>
      </c>
      <c r="R61" s="221" t="s">
        <v>208</v>
      </c>
      <c r="S61" s="221" t="s">
        <v>210</v>
      </c>
      <c r="T61" s="221"/>
      <c r="U61" s="178"/>
    </row>
    <row r="62" spans="1:21" s="177" customFormat="1" ht="15">
      <c r="A62" s="146">
        <f>'1-συμβολαια'!A62</f>
        <v>0</v>
      </c>
      <c r="B62" s="160">
        <f>'1-συμβολαια'!C62</f>
        <v>0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5"/>
      <c r="P62" s="176">
        <f>O62*('2-δικαιώματα'!H62+'3-φύλλα2α'!H62)</f>
        <v>0</v>
      </c>
      <c r="Q62" s="221" t="s">
        <v>209</v>
      </c>
      <c r="R62" s="221" t="s">
        <v>208</v>
      </c>
      <c r="S62" s="221" t="s">
        <v>210</v>
      </c>
      <c r="T62" s="221"/>
      <c r="U62" s="178"/>
    </row>
    <row r="63" spans="1:21" s="177" customFormat="1" ht="15">
      <c r="A63" s="146">
        <f>'1-συμβολαια'!A63</f>
        <v>0</v>
      </c>
      <c r="B63" s="160">
        <f>'1-συμβολαια'!C63</f>
        <v>0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5"/>
      <c r="P63" s="176">
        <f>O63*('2-δικαιώματα'!H63+'3-φύλλα2α'!H63)</f>
        <v>0</v>
      </c>
      <c r="Q63" s="221" t="s">
        <v>209</v>
      </c>
      <c r="R63" s="221" t="s">
        <v>208</v>
      </c>
      <c r="S63" s="221" t="s">
        <v>210</v>
      </c>
      <c r="T63" s="221"/>
      <c r="U63" s="178"/>
    </row>
    <row r="64" spans="1:21" s="177" customFormat="1" ht="15">
      <c r="A64" s="146">
        <f>'1-συμβολαια'!A64</f>
        <v>0</v>
      </c>
      <c r="B64" s="160">
        <f>'1-συμβολαια'!C64</f>
        <v>0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5"/>
      <c r="P64" s="176">
        <f>O64*('2-δικαιώματα'!H64+'3-φύλλα2α'!H64)</f>
        <v>0</v>
      </c>
      <c r="Q64" s="221" t="s">
        <v>209</v>
      </c>
      <c r="R64" s="221" t="s">
        <v>208</v>
      </c>
      <c r="S64" s="221" t="s">
        <v>210</v>
      </c>
      <c r="T64" s="221"/>
      <c r="U64" s="178"/>
    </row>
    <row r="65" spans="1:21" s="177" customFormat="1" ht="15">
      <c r="A65" s="146">
        <f>'1-συμβολαια'!A65</f>
        <v>0</v>
      </c>
      <c r="B65" s="160">
        <f>'1-συμβολαια'!C65</f>
        <v>0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5"/>
      <c r="P65" s="176">
        <f>O65*('2-δικαιώματα'!H65+'3-φύλλα2α'!H65)</f>
        <v>0</v>
      </c>
      <c r="Q65" s="221" t="s">
        <v>209</v>
      </c>
      <c r="R65" s="221" t="s">
        <v>208</v>
      </c>
      <c r="S65" s="221" t="s">
        <v>210</v>
      </c>
      <c r="T65" s="221"/>
      <c r="U65" s="178"/>
    </row>
    <row r="66" spans="1:21" s="177" customFormat="1" ht="15">
      <c r="A66" s="146">
        <f>'1-συμβολαια'!A66</f>
        <v>0</v>
      </c>
      <c r="B66" s="160">
        <f>'1-συμβολαια'!C66</f>
        <v>0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5"/>
      <c r="P66" s="176">
        <f>O66*('2-δικαιώματα'!H66+'3-φύλλα2α'!H66)</f>
        <v>0</v>
      </c>
      <c r="Q66" s="221" t="s">
        <v>209</v>
      </c>
      <c r="R66" s="221" t="s">
        <v>208</v>
      </c>
      <c r="S66" s="221" t="s">
        <v>210</v>
      </c>
      <c r="T66" s="221"/>
      <c r="U66" s="178"/>
    </row>
    <row r="67" spans="1:21" s="177" customFormat="1" ht="15">
      <c r="A67" s="146">
        <f>'1-συμβολαια'!A67</f>
        <v>0</v>
      </c>
      <c r="B67" s="160">
        <f>'1-συμβολαια'!C67</f>
        <v>0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5"/>
      <c r="P67" s="176">
        <f>O67*('2-δικαιώματα'!H67+'3-φύλλα2α'!H67)</f>
        <v>0</v>
      </c>
      <c r="Q67" s="221" t="s">
        <v>209</v>
      </c>
      <c r="R67" s="221" t="s">
        <v>208</v>
      </c>
      <c r="S67" s="221" t="s">
        <v>210</v>
      </c>
      <c r="T67" s="221"/>
      <c r="U67" s="178"/>
    </row>
    <row r="68" spans="1:21" s="177" customFormat="1" ht="15">
      <c r="A68" s="146">
        <f>'1-συμβολαια'!A68</f>
        <v>0</v>
      </c>
      <c r="B68" s="160">
        <f>'1-συμβολαια'!C68</f>
        <v>0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5"/>
      <c r="P68" s="176">
        <f>O68*('2-δικαιώματα'!H68+'3-φύλλα2α'!H68)</f>
        <v>0</v>
      </c>
      <c r="Q68" s="221" t="s">
        <v>209</v>
      </c>
      <c r="R68" s="221" t="s">
        <v>208</v>
      </c>
      <c r="S68" s="221" t="s">
        <v>210</v>
      </c>
      <c r="T68" s="221"/>
      <c r="U68" s="178"/>
    </row>
    <row r="69" spans="1:21" s="177" customFormat="1" ht="15">
      <c r="A69" s="146">
        <f>'1-συμβολαια'!A69</f>
        <v>0</v>
      </c>
      <c r="B69" s="160">
        <f>'1-συμβολαια'!C69</f>
        <v>0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5"/>
      <c r="P69" s="176">
        <f>O69*('2-δικαιώματα'!H69+'3-φύλλα2α'!H69)</f>
        <v>0</v>
      </c>
      <c r="Q69" s="221" t="s">
        <v>209</v>
      </c>
      <c r="R69" s="221" t="s">
        <v>208</v>
      </c>
      <c r="S69" s="221" t="s">
        <v>210</v>
      </c>
      <c r="T69" s="221"/>
      <c r="U69" s="178"/>
    </row>
    <row r="70" spans="1:21" s="177" customFormat="1" ht="15">
      <c r="A70" s="146">
        <f>'1-συμβολαια'!A70</f>
        <v>0</v>
      </c>
      <c r="B70" s="160">
        <f>'1-συμβολαια'!C70</f>
        <v>0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5"/>
      <c r="P70" s="176">
        <f>O70*('2-δικαιώματα'!H70+'3-φύλλα2α'!H70)</f>
        <v>0</v>
      </c>
      <c r="Q70" s="221" t="s">
        <v>209</v>
      </c>
      <c r="R70" s="221" t="s">
        <v>208</v>
      </c>
      <c r="S70" s="221" t="s">
        <v>210</v>
      </c>
      <c r="T70" s="221"/>
      <c r="U70" s="178"/>
    </row>
    <row r="71" spans="1:21" s="177" customFormat="1" ht="15">
      <c r="A71" s="146">
        <f>'1-συμβολαια'!A71</f>
        <v>0</v>
      </c>
      <c r="B71" s="160">
        <f>'1-συμβολαια'!C71</f>
        <v>0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5"/>
      <c r="P71" s="176">
        <f>O71*('2-δικαιώματα'!H71+'3-φύλλα2α'!H71)</f>
        <v>0</v>
      </c>
      <c r="Q71" s="221" t="s">
        <v>209</v>
      </c>
      <c r="R71" s="221" t="s">
        <v>208</v>
      </c>
      <c r="S71" s="221" t="s">
        <v>210</v>
      </c>
      <c r="T71" s="221"/>
      <c r="U71" s="178"/>
    </row>
    <row r="72" spans="1:21" s="177" customFormat="1" ht="15">
      <c r="A72" s="146">
        <f>'1-συμβολαια'!A72</f>
        <v>0</v>
      </c>
      <c r="B72" s="160">
        <f>'1-συμβολαια'!C72</f>
        <v>0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5"/>
      <c r="P72" s="176">
        <f>O72*('2-δικαιώματα'!H72+'3-φύλλα2α'!H72)</f>
        <v>0</v>
      </c>
      <c r="Q72" s="221" t="s">
        <v>209</v>
      </c>
      <c r="R72" s="221" t="s">
        <v>208</v>
      </c>
      <c r="S72" s="221" t="s">
        <v>210</v>
      </c>
      <c r="T72" s="221"/>
      <c r="U72" s="178"/>
    </row>
    <row r="73" spans="1:21" s="177" customFormat="1" ht="15">
      <c r="A73" s="146">
        <f>'1-συμβολαια'!A73</f>
        <v>0</v>
      </c>
      <c r="B73" s="160">
        <f>'1-συμβολαια'!C73</f>
        <v>0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5"/>
      <c r="P73" s="176">
        <f>O73*('2-δικαιώματα'!H73+'3-φύλλα2α'!H73)</f>
        <v>0</v>
      </c>
      <c r="Q73" s="221" t="s">
        <v>209</v>
      </c>
      <c r="R73" s="221" t="s">
        <v>208</v>
      </c>
      <c r="S73" s="221" t="s">
        <v>210</v>
      </c>
      <c r="T73" s="221"/>
      <c r="U73" s="178"/>
    </row>
    <row r="74" spans="1:21" s="177" customFormat="1" ht="15">
      <c r="A74" s="146">
        <f>'1-συμβολαια'!A74</f>
        <v>0</v>
      </c>
      <c r="B74" s="160">
        <f>'1-συμβολαια'!C74</f>
        <v>0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5"/>
      <c r="P74" s="176">
        <f>O74*('2-δικαιώματα'!H74+'3-φύλλα2α'!H74)</f>
        <v>0</v>
      </c>
      <c r="Q74" s="221" t="s">
        <v>209</v>
      </c>
      <c r="R74" s="221" t="s">
        <v>208</v>
      </c>
      <c r="S74" s="221" t="s">
        <v>210</v>
      </c>
      <c r="T74" s="221"/>
      <c r="U74" s="178"/>
    </row>
    <row r="75" spans="1:21" s="177" customFormat="1" ht="15">
      <c r="A75" s="146">
        <f>'1-συμβολαια'!A75</f>
        <v>0</v>
      </c>
      <c r="B75" s="160">
        <f>'1-συμβολαια'!C75</f>
        <v>0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5"/>
      <c r="P75" s="176">
        <f>O75*('2-δικαιώματα'!H75+'3-φύλλα2α'!H75)</f>
        <v>0</v>
      </c>
      <c r="Q75" s="221" t="s">
        <v>209</v>
      </c>
      <c r="R75" s="221" t="s">
        <v>208</v>
      </c>
      <c r="S75" s="221" t="s">
        <v>210</v>
      </c>
      <c r="T75" s="221"/>
      <c r="U75" s="178"/>
    </row>
    <row r="76" spans="1:21" s="177" customFormat="1" ht="15">
      <c r="A76" s="146">
        <f>'1-συμβολαια'!A76</f>
        <v>0</v>
      </c>
      <c r="B76" s="160">
        <f>'1-συμβολαια'!C76</f>
        <v>0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5"/>
      <c r="P76" s="176">
        <f>O76*('2-δικαιώματα'!H76+'3-φύλλα2α'!H76)</f>
        <v>0</v>
      </c>
      <c r="Q76" s="221" t="s">
        <v>209</v>
      </c>
      <c r="R76" s="221" t="s">
        <v>208</v>
      </c>
      <c r="S76" s="221" t="s">
        <v>210</v>
      </c>
      <c r="T76" s="221"/>
      <c r="U76" s="178"/>
    </row>
    <row r="77" spans="1:21" s="177" customFormat="1" ht="15">
      <c r="A77" s="146">
        <f>'1-συμβολαια'!A77</f>
        <v>0</v>
      </c>
      <c r="B77" s="160">
        <f>'1-συμβολαια'!C77</f>
        <v>0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5"/>
      <c r="P77" s="176">
        <f>O77*('2-δικαιώματα'!H77+'3-φύλλα2α'!H77)</f>
        <v>0</v>
      </c>
      <c r="Q77" s="221" t="s">
        <v>209</v>
      </c>
      <c r="R77" s="221" t="s">
        <v>208</v>
      </c>
      <c r="S77" s="221" t="s">
        <v>210</v>
      </c>
      <c r="T77" s="221"/>
      <c r="U77" s="178"/>
    </row>
    <row r="78" spans="1:21" s="177" customFormat="1" ht="15">
      <c r="A78" s="146">
        <f>'1-συμβολαια'!A78</f>
        <v>0</v>
      </c>
      <c r="B78" s="160">
        <f>'1-συμβολαια'!C78</f>
        <v>0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5"/>
      <c r="P78" s="176">
        <f>O78*('2-δικαιώματα'!H78+'3-φύλλα2α'!H78)</f>
        <v>0</v>
      </c>
      <c r="Q78" s="221" t="s">
        <v>209</v>
      </c>
      <c r="R78" s="221" t="s">
        <v>208</v>
      </c>
      <c r="S78" s="221" t="s">
        <v>210</v>
      </c>
      <c r="T78" s="221"/>
      <c r="U78" s="178"/>
    </row>
    <row r="79" spans="1:21" s="177" customFormat="1" ht="15">
      <c r="A79" s="146">
        <f>'1-συμβολαια'!A79</f>
        <v>0</v>
      </c>
      <c r="B79" s="160">
        <f>'1-συμβολαια'!C79</f>
        <v>0</v>
      </c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5"/>
      <c r="P79" s="176">
        <f>O79*('2-δικαιώματα'!H79+'3-φύλλα2α'!H79)</f>
        <v>0</v>
      </c>
      <c r="Q79" s="221" t="s">
        <v>209</v>
      </c>
      <c r="R79" s="221" t="s">
        <v>208</v>
      </c>
      <c r="S79" s="221" t="s">
        <v>210</v>
      </c>
      <c r="T79" s="221"/>
      <c r="U79" s="178"/>
    </row>
    <row r="80" spans="1:21" s="177" customFormat="1" ht="15">
      <c r="A80" s="146">
        <f>'1-συμβολαια'!A80</f>
        <v>0</v>
      </c>
      <c r="B80" s="160">
        <f>'1-συμβολαια'!C80</f>
        <v>0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5"/>
      <c r="P80" s="176">
        <f>O80*('2-δικαιώματα'!H80+'3-φύλλα2α'!H80)</f>
        <v>0</v>
      </c>
      <c r="Q80" s="221" t="s">
        <v>209</v>
      </c>
      <c r="R80" s="221" t="s">
        <v>208</v>
      </c>
      <c r="S80" s="221" t="s">
        <v>210</v>
      </c>
      <c r="T80" s="221"/>
      <c r="U80" s="178"/>
    </row>
    <row r="81" spans="1:21" s="177" customFormat="1" ht="15">
      <c r="A81" s="146">
        <f>'1-συμβολαια'!A81</f>
        <v>0</v>
      </c>
      <c r="B81" s="160">
        <f>'1-συμβολαια'!C81</f>
        <v>0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5"/>
      <c r="P81" s="176">
        <f>O81*('2-δικαιώματα'!H81+'3-φύλλα2α'!H81)</f>
        <v>0</v>
      </c>
      <c r="Q81" s="221" t="s">
        <v>209</v>
      </c>
      <c r="R81" s="221" t="s">
        <v>208</v>
      </c>
      <c r="S81" s="221" t="s">
        <v>210</v>
      </c>
      <c r="T81" s="221"/>
      <c r="U81" s="178"/>
    </row>
    <row r="82" spans="1:21" s="177" customFormat="1" ht="15">
      <c r="A82" s="146">
        <f>'1-συμβολαια'!A82</f>
        <v>0</v>
      </c>
      <c r="B82" s="160">
        <f>'1-συμβολαια'!C82</f>
        <v>0</v>
      </c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5"/>
      <c r="P82" s="176">
        <f>O82*('2-δικαιώματα'!H82+'3-φύλλα2α'!H82)</f>
        <v>0</v>
      </c>
      <c r="Q82" s="221" t="s">
        <v>209</v>
      </c>
      <c r="R82" s="221" t="s">
        <v>208</v>
      </c>
      <c r="S82" s="221" t="s">
        <v>210</v>
      </c>
      <c r="T82" s="221"/>
      <c r="U82" s="178"/>
    </row>
    <row r="83" spans="1:21" s="177" customFormat="1" ht="15">
      <c r="A83" s="146">
        <f>'1-συμβολαια'!A83</f>
        <v>0</v>
      </c>
      <c r="B83" s="160">
        <f>'1-συμβολαια'!C83</f>
        <v>0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5"/>
      <c r="P83" s="176">
        <f>O83*('2-δικαιώματα'!H83+'3-φύλλα2α'!H83)</f>
        <v>0</v>
      </c>
      <c r="Q83" s="221" t="s">
        <v>209</v>
      </c>
      <c r="R83" s="221" t="s">
        <v>208</v>
      </c>
      <c r="S83" s="221" t="s">
        <v>210</v>
      </c>
      <c r="T83" s="221"/>
      <c r="U83" s="178"/>
    </row>
    <row r="84" spans="1:21" s="177" customFormat="1" ht="15">
      <c r="A84" s="146">
        <f>'1-συμβολαια'!A84</f>
        <v>0</v>
      </c>
      <c r="B84" s="160">
        <f>'1-συμβολαια'!C84</f>
        <v>0</v>
      </c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5"/>
      <c r="P84" s="176">
        <f>O84*('2-δικαιώματα'!H84+'3-φύλλα2α'!H84)</f>
        <v>0</v>
      </c>
      <c r="Q84" s="221" t="s">
        <v>209</v>
      </c>
      <c r="R84" s="221" t="s">
        <v>208</v>
      </c>
      <c r="S84" s="221" t="s">
        <v>210</v>
      </c>
      <c r="T84" s="221"/>
      <c r="U84" s="178"/>
    </row>
    <row r="85" spans="1:21" s="177" customFormat="1" ht="15">
      <c r="A85" s="146">
        <f>'1-συμβολαια'!A85</f>
        <v>0</v>
      </c>
      <c r="B85" s="160">
        <f>'1-συμβολαια'!C85</f>
        <v>0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5"/>
      <c r="P85" s="176">
        <f>O85*('2-δικαιώματα'!H85+'3-φύλλα2α'!H85)</f>
        <v>0</v>
      </c>
      <c r="Q85" s="221" t="s">
        <v>209</v>
      </c>
      <c r="R85" s="221" t="s">
        <v>208</v>
      </c>
      <c r="S85" s="221" t="s">
        <v>210</v>
      </c>
      <c r="T85" s="221"/>
      <c r="U85" s="178"/>
    </row>
    <row r="86" spans="1:21" s="177" customFormat="1" ht="15">
      <c r="A86" s="146">
        <f>'1-συμβολαια'!A86</f>
        <v>0</v>
      </c>
      <c r="B86" s="160">
        <f>'1-συμβολαια'!C86</f>
        <v>0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5"/>
      <c r="P86" s="176">
        <f>O86*('2-δικαιώματα'!H86+'3-φύλλα2α'!H86)</f>
        <v>0</v>
      </c>
      <c r="Q86" s="221" t="s">
        <v>209</v>
      </c>
      <c r="R86" s="221" t="s">
        <v>208</v>
      </c>
      <c r="S86" s="221" t="s">
        <v>210</v>
      </c>
      <c r="T86" s="221"/>
      <c r="U86" s="178"/>
    </row>
    <row r="87" spans="1:21" s="177" customFormat="1" ht="15">
      <c r="A87" s="146">
        <f>'1-συμβολαια'!A87</f>
        <v>0</v>
      </c>
      <c r="B87" s="160">
        <f>'1-συμβολαια'!C87</f>
        <v>0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5"/>
      <c r="P87" s="176">
        <f>O87*('2-δικαιώματα'!H87+'3-φύλλα2α'!H87)</f>
        <v>0</v>
      </c>
      <c r="Q87" s="221" t="s">
        <v>209</v>
      </c>
      <c r="R87" s="221" t="s">
        <v>208</v>
      </c>
      <c r="S87" s="221" t="s">
        <v>210</v>
      </c>
      <c r="T87" s="221"/>
      <c r="U87" s="178"/>
    </row>
    <row r="88" spans="1:21" s="177" customFormat="1" ht="15">
      <c r="A88" s="146">
        <f>'1-συμβολαια'!A88</f>
        <v>0</v>
      </c>
      <c r="B88" s="160">
        <f>'1-συμβολαια'!C88</f>
        <v>0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5"/>
      <c r="P88" s="176">
        <f>O88*('2-δικαιώματα'!H88+'3-φύλλα2α'!H88)</f>
        <v>0</v>
      </c>
      <c r="Q88" s="221" t="s">
        <v>209</v>
      </c>
      <c r="R88" s="221" t="s">
        <v>208</v>
      </c>
      <c r="S88" s="221" t="s">
        <v>210</v>
      </c>
      <c r="T88" s="221"/>
      <c r="U88" s="178"/>
    </row>
    <row r="89" spans="1:21" s="177" customFormat="1" ht="15">
      <c r="A89" s="146">
        <f>'1-συμβολαια'!A89</f>
        <v>0</v>
      </c>
      <c r="B89" s="160">
        <f>'1-συμβολαια'!C89</f>
        <v>0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5"/>
      <c r="P89" s="176">
        <f>O89*('2-δικαιώματα'!H89+'3-φύλλα2α'!H89)</f>
        <v>0</v>
      </c>
      <c r="Q89" s="221" t="s">
        <v>209</v>
      </c>
      <c r="R89" s="221" t="s">
        <v>208</v>
      </c>
      <c r="S89" s="221" t="s">
        <v>210</v>
      </c>
      <c r="T89" s="221"/>
      <c r="U89" s="178"/>
    </row>
    <row r="90" spans="1:21" s="177" customFormat="1" ht="15">
      <c r="A90" s="146">
        <f>'1-συμβολαια'!A90</f>
        <v>0</v>
      </c>
      <c r="B90" s="160">
        <f>'1-συμβολαια'!C90</f>
        <v>0</v>
      </c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5"/>
      <c r="P90" s="176">
        <f>O90*('2-δικαιώματα'!H90+'3-φύλλα2α'!H90)</f>
        <v>0</v>
      </c>
      <c r="Q90" s="221" t="s">
        <v>209</v>
      </c>
      <c r="R90" s="221" t="s">
        <v>208</v>
      </c>
      <c r="S90" s="221" t="s">
        <v>210</v>
      </c>
      <c r="T90" s="221"/>
      <c r="U90" s="178"/>
    </row>
    <row r="91" spans="1:21" s="177" customFormat="1" ht="15">
      <c r="A91" s="146">
        <f>'1-συμβολαια'!A91</f>
        <v>0</v>
      </c>
      <c r="B91" s="160">
        <f>'1-συμβολαια'!C91</f>
        <v>0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5"/>
      <c r="P91" s="176">
        <f>O91*('2-δικαιώματα'!H91+'3-φύλλα2α'!H91)</f>
        <v>0</v>
      </c>
      <c r="Q91" s="221" t="s">
        <v>209</v>
      </c>
      <c r="R91" s="221" t="s">
        <v>208</v>
      </c>
      <c r="S91" s="221" t="s">
        <v>210</v>
      </c>
      <c r="T91" s="221"/>
      <c r="U91" s="178"/>
    </row>
    <row r="92" spans="1:21" s="177" customFormat="1" ht="15">
      <c r="A92" s="146">
        <f>'1-συμβολαια'!A92</f>
        <v>0</v>
      </c>
      <c r="B92" s="160">
        <f>'1-συμβολαια'!C92</f>
        <v>0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5"/>
      <c r="P92" s="176">
        <f>O92*('2-δικαιώματα'!H92+'3-φύλλα2α'!H92)</f>
        <v>0</v>
      </c>
      <c r="Q92" s="221" t="s">
        <v>209</v>
      </c>
      <c r="R92" s="221" t="s">
        <v>208</v>
      </c>
      <c r="S92" s="221" t="s">
        <v>210</v>
      </c>
      <c r="T92" s="221"/>
      <c r="U92" s="178"/>
    </row>
    <row r="93" spans="1:21" s="177" customFormat="1" ht="15">
      <c r="A93" s="146">
        <f>'1-συμβολαια'!A93</f>
        <v>0</v>
      </c>
      <c r="B93" s="160">
        <f>'1-συμβολαια'!C93</f>
        <v>0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5"/>
      <c r="P93" s="176">
        <f>O93*('2-δικαιώματα'!H93+'3-φύλλα2α'!H93)</f>
        <v>0</v>
      </c>
      <c r="Q93" s="221" t="s">
        <v>209</v>
      </c>
      <c r="R93" s="221" t="s">
        <v>208</v>
      </c>
      <c r="S93" s="221" t="s">
        <v>210</v>
      </c>
      <c r="T93" s="221"/>
      <c r="U93" s="178"/>
    </row>
    <row r="94" spans="1:21" s="177" customFormat="1" ht="15">
      <c r="A94" s="146">
        <f>'1-συμβολαια'!A94</f>
        <v>0</v>
      </c>
      <c r="B94" s="160">
        <f>'1-συμβολαια'!C94</f>
        <v>0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5"/>
      <c r="P94" s="176">
        <f>O94*('2-δικαιώματα'!H94+'3-φύλλα2α'!H94)</f>
        <v>0</v>
      </c>
      <c r="Q94" s="221" t="s">
        <v>209</v>
      </c>
      <c r="R94" s="221" t="s">
        <v>208</v>
      </c>
      <c r="S94" s="221" t="s">
        <v>210</v>
      </c>
      <c r="T94" s="221"/>
      <c r="U94" s="178"/>
    </row>
    <row r="95" spans="1:21" s="177" customFormat="1" ht="15">
      <c r="A95" s="146">
        <f>'1-συμβολαια'!A95</f>
        <v>0</v>
      </c>
      <c r="B95" s="160">
        <f>'1-συμβολαια'!C95</f>
        <v>0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5"/>
      <c r="P95" s="176">
        <f>O95*('2-δικαιώματα'!H95+'3-φύλλα2α'!H95)</f>
        <v>0</v>
      </c>
      <c r="Q95" s="221" t="s">
        <v>209</v>
      </c>
      <c r="R95" s="221" t="s">
        <v>208</v>
      </c>
      <c r="S95" s="221" t="s">
        <v>210</v>
      </c>
      <c r="T95" s="221"/>
      <c r="U95" s="178"/>
    </row>
    <row r="96" spans="1:21" s="177" customFormat="1" ht="15">
      <c r="A96" s="146">
        <f>'1-συμβολαια'!A96</f>
        <v>0</v>
      </c>
      <c r="B96" s="160">
        <f>'1-συμβολαια'!C96</f>
        <v>0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5"/>
      <c r="P96" s="176">
        <f>O96*('2-δικαιώματα'!H96+'3-φύλλα2α'!H96)</f>
        <v>0</v>
      </c>
      <c r="Q96" s="221" t="s">
        <v>209</v>
      </c>
      <c r="R96" s="221" t="s">
        <v>208</v>
      </c>
      <c r="S96" s="221" t="s">
        <v>210</v>
      </c>
      <c r="T96" s="221"/>
      <c r="U96" s="178"/>
    </row>
    <row r="97" spans="1:21" s="177" customFormat="1" ht="15">
      <c r="A97" s="146">
        <f>'1-συμβολαια'!A97</f>
        <v>0</v>
      </c>
      <c r="B97" s="160">
        <f>'1-συμβολαια'!C97</f>
        <v>0</v>
      </c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5"/>
      <c r="P97" s="176">
        <f>O97*('2-δικαιώματα'!H97+'3-φύλλα2α'!H97)</f>
        <v>0</v>
      </c>
      <c r="Q97" s="221" t="s">
        <v>209</v>
      </c>
      <c r="R97" s="221" t="s">
        <v>208</v>
      </c>
      <c r="S97" s="221" t="s">
        <v>210</v>
      </c>
      <c r="T97" s="221"/>
      <c r="U97" s="178"/>
    </row>
    <row r="98" spans="1:21" s="177" customFormat="1" ht="15">
      <c r="A98" s="146">
        <f>'1-συμβολαια'!A98</f>
        <v>0</v>
      </c>
      <c r="B98" s="160">
        <f>'1-συμβολαια'!C98</f>
        <v>0</v>
      </c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5"/>
      <c r="P98" s="176">
        <f>O98*('2-δικαιώματα'!H98+'3-φύλλα2α'!H98)</f>
        <v>0</v>
      </c>
      <c r="Q98" s="221" t="s">
        <v>209</v>
      </c>
      <c r="R98" s="221" t="s">
        <v>208</v>
      </c>
      <c r="S98" s="221" t="s">
        <v>210</v>
      </c>
      <c r="T98" s="221"/>
      <c r="U98" s="178"/>
    </row>
    <row r="99" spans="1:21" s="177" customFormat="1" ht="15">
      <c r="A99" s="146">
        <f>'1-συμβολαια'!A99</f>
        <v>0</v>
      </c>
      <c r="B99" s="160">
        <f>'1-συμβολαια'!C99</f>
        <v>0</v>
      </c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5"/>
      <c r="P99" s="176">
        <f>O99*('2-δικαιώματα'!H99+'3-φύλλα2α'!H99)</f>
        <v>0</v>
      </c>
      <c r="Q99" s="221" t="s">
        <v>209</v>
      </c>
      <c r="R99" s="221" t="s">
        <v>208</v>
      </c>
      <c r="S99" s="221" t="s">
        <v>210</v>
      </c>
      <c r="T99" s="221"/>
      <c r="U99" s="178"/>
    </row>
    <row r="100" spans="1:21" s="177" customFormat="1" ht="15">
      <c r="A100" s="146">
        <f>'1-συμβολαια'!A100</f>
        <v>0</v>
      </c>
      <c r="B100" s="160">
        <f>'1-συμβολαια'!C100</f>
        <v>0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5"/>
      <c r="P100" s="176">
        <f>O100*('2-δικαιώματα'!H100+'3-φύλλα2α'!H100)</f>
        <v>0</v>
      </c>
      <c r="Q100" s="221" t="s">
        <v>209</v>
      </c>
      <c r="R100" s="221" t="s">
        <v>208</v>
      </c>
      <c r="S100" s="221" t="s">
        <v>210</v>
      </c>
      <c r="T100" s="221"/>
      <c r="U100" s="178"/>
    </row>
    <row r="101" spans="1:21" s="177" customFormat="1" ht="15">
      <c r="A101" s="146">
        <f>'1-συμβολαια'!A101</f>
        <v>0</v>
      </c>
      <c r="B101" s="160">
        <f>'1-συμβολαια'!C101</f>
        <v>0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5"/>
      <c r="P101" s="176">
        <f>O101*('2-δικαιώματα'!H101+'3-φύλλα2α'!H101)</f>
        <v>0</v>
      </c>
      <c r="Q101" s="221" t="s">
        <v>209</v>
      </c>
      <c r="R101" s="221" t="s">
        <v>208</v>
      </c>
      <c r="S101" s="221" t="s">
        <v>210</v>
      </c>
      <c r="T101" s="221"/>
      <c r="U101" s="178"/>
    </row>
    <row r="102" spans="1:21" s="177" customFormat="1" ht="15">
      <c r="A102" s="146">
        <f>'1-συμβολαια'!A102</f>
        <v>0</v>
      </c>
      <c r="B102" s="160">
        <f>'1-συμβολαια'!C102</f>
        <v>0</v>
      </c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5"/>
      <c r="P102" s="176">
        <f>O102*('2-δικαιώματα'!H102+'3-φύλλα2α'!H102)</f>
        <v>0</v>
      </c>
      <c r="Q102" s="221" t="s">
        <v>209</v>
      </c>
      <c r="R102" s="221" t="s">
        <v>208</v>
      </c>
      <c r="S102" s="221" t="s">
        <v>210</v>
      </c>
      <c r="T102" s="221"/>
      <c r="U102" s="178"/>
    </row>
    <row r="103" spans="1:21" s="177" customFormat="1" ht="15">
      <c r="A103" s="146">
        <f>'1-συμβολαια'!A103</f>
        <v>0</v>
      </c>
      <c r="B103" s="160">
        <f>'1-συμβολαια'!C103</f>
        <v>0</v>
      </c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5"/>
      <c r="P103" s="176">
        <f>O103*('2-δικαιώματα'!H103+'3-φύλλα2α'!H103)</f>
        <v>0</v>
      </c>
      <c r="Q103" s="221" t="s">
        <v>209</v>
      </c>
      <c r="R103" s="221" t="s">
        <v>208</v>
      </c>
      <c r="S103" s="221" t="s">
        <v>210</v>
      </c>
      <c r="T103" s="221"/>
      <c r="U103" s="178"/>
    </row>
    <row r="104" spans="1:21" s="177" customFormat="1" ht="15">
      <c r="A104" s="146">
        <f>'1-συμβολαια'!A104</f>
        <v>0</v>
      </c>
      <c r="B104" s="160">
        <f>'1-συμβολαια'!C104</f>
        <v>0</v>
      </c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5"/>
      <c r="P104" s="176">
        <f>O104*('2-δικαιώματα'!H104+'3-φύλλα2α'!H104)</f>
        <v>0</v>
      </c>
      <c r="Q104" s="221" t="s">
        <v>209</v>
      </c>
      <c r="R104" s="221" t="s">
        <v>208</v>
      </c>
      <c r="S104" s="221" t="s">
        <v>210</v>
      </c>
      <c r="T104" s="221"/>
      <c r="U104" s="178"/>
    </row>
    <row r="105" spans="1:21" s="177" customFormat="1" ht="15">
      <c r="A105" s="146">
        <f>'1-συμβολαια'!A105</f>
        <v>0</v>
      </c>
      <c r="B105" s="160">
        <f>'1-συμβολαια'!C105</f>
        <v>0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5"/>
      <c r="P105" s="176">
        <f>O105*('2-δικαιώματα'!H105+'3-φύλλα2α'!H105)</f>
        <v>0</v>
      </c>
      <c r="Q105" s="221" t="s">
        <v>209</v>
      </c>
      <c r="R105" s="221" t="s">
        <v>208</v>
      </c>
      <c r="S105" s="221" t="s">
        <v>210</v>
      </c>
      <c r="T105" s="221"/>
      <c r="U105" s="178"/>
    </row>
    <row r="106" spans="1:21" s="177" customFormat="1" ht="15">
      <c r="A106" s="146">
        <f>'1-συμβολαια'!A106</f>
        <v>0</v>
      </c>
      <c r="B106" s="160">
        <f>'1-συμβολαια'!C106</f>
        <v>0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5"/>
      <c r="P106" s="176">
        <f>O106*('2-δικαιώματα'!H106+'3-φύλλα2α'!H106)</f>
        <v>0</v>
      </c>
      <c r="Q106" s="221" t="s">
        <v>209</v>
      </c>
      <c r="R106" s="221" t="s">
        <v>208</v>
      </c>
      <c r="S106" s="221" t="s">
        <v>210</v>
      </c>
      <c r="T106" s="221"/>
      <c r="U106" s="178"/>
    </row>
    <row r="107" spans="1:21" s="177" customFormat="1" ht="15">
      <c r="A107" s="146">
        <f>'1-συμβολαια'!A107</f>
        <v>0</v>
      </c>
      <c r="B107" s="160">
        <f>'1-συμβολαια'!C107</f>
        <v>0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5"/>
      <c r="P107" s="176">
        <f>O107*('2-δικαιώματα'!H107+'3-φύλλα2α'!H107)</f>
        <v>0</v>
      </c>
      <c r="Q107" s="221" t="s">
        <v>209</v>
      </c>
      <c r="R107" s="221" t="s">
        <v>208</v>
      </c>
      <c r="S107" s="221" t="s">
        <v>210</v>
      </c>
      <c r="T107" s="221"/>
      <c r="U107" s="178"/>
    </row>
    <row r="108" spans="1:21" s="177" customFormat="1" ht="15">
      <c r="A108" s="146">
        <f>'1-συμβολαια'!A108</f>
        <v>0</v>
      </c>
      <c r="B108" s="160">
        <f>'1-συμβολαια'!C108</f>
        <v>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5"/>
      <c r="P108" s="176">
        <f>O108*('2-δικαιώματα'!H108+'3-φύλλα2α'!H108)</f>
        <v>0</v>
      </c>
      <c r="Q108" s="221" t="s">
        <v>209</v>
      </c>
      <c r="R108" s="221" t="s">
        <v>208</v>
      </c>
      <c r="S108" s="221" t="s">
        <v>210</v>
      </c>
      <c r="T108" s="221"/>
      <c r="U108" s="178"/>
    </row>
    <row r="109" spans="1:21" s="177" customFormat="1" ht="15">
      <c r="A109" s="146">
        <f>'1-συμβολαια'!A109</f>
        <v>0</v>
      </c>
      <c r="B109" s="160">
        <f>'1-συμβολαια'!C109</f>
        <v>0</v>
      </c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5"/>
      <c r="P109" s="176">
        <f>O109*('2-δικαιώματα'!H109+'3-φύλλα2α'!H109)</f>
        <v>0</v>
      </c>
      <c r="Q109" s="221" t="s">
        <v>209</v>
      </c>
      <c r="R109" s="221" t="s">
        <v>208</v>
      </c>
      <c r="S109" s="221" t="s">
        <v>210</v>
      </c>
      <c r="T109" s="221"/>
      <c r="U109" s="178"/>
    </row>
    <row r="110" spans="1:21" s="177" customFormat="1" ht="15">
      <c r="A110" s="146">
        <f>'1-συμβολαια'!A110</f>
        <v>0</v>
      </c>
      <c r="B110" s="160">
        <f>'1-συμβολαια'!C110</f>
        <v>0</v>
      </c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5"/>
      <c r="P110" s="176">
        <f>O110*('2-δικαιώματα'!H110+'3-φύλλα2α'!H110)</f>
        <v>0</v>
      </c>
      <c r="Q110" s="221" t="s">
        <v>209</v>
      </c>
      <c r="R110" s="221" t="s">
        <v>208</v>
      </c>
      <c r="S110" s="221" t="s">
        <v>210</v>
      </c>
      <c r="T110" s="221"/>
      <c r="U110" s="178"/>
    </row>
    <row r="111" spans="1:21" s="177" customFormat="1" ht="15">
      <c r="A111" s="146">
        <f>'1-συμβολαια'!A111</f>
        <v>0</v>
      </c>
      <c r="B111" s="160">
        <f>'1-συμβολαια'!C111</f>
        <v>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5"/>
      <c r="P111" s="176">
        <f>O111*('2-δικαιώματα'!H111+'3-φύλλα2α'!H111)</f>
        <v>0</v>
      </c>
      <c r="Q111" s="221" t="s">
        <v>209</v>
      </c>
      <c r="R111" s="221" t="s">
        <v>208</v>
      </c>
      <c r="S111" s="221" t="s">
        <v>210</v>
      </c>
      <c r="T111" s="221"/>
      <c r="U111" s="178"/>
    </row>
    <row r="112" spans="1:21" s="177" customFormat="1" ht="15">
      <c r="A112" s="146">
        <f>'1-συμβολαια'!A112</f>
        <v>0</v>
      </c>
      <c r="B112" s="160">
        <f>'1-συμβολαια'!C112</f>
        <v>0</v>
      </c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5"/>
      <c r="P112" s="176">
        <f>O112*('2-δικαιώματα'!H112+'3-φύλλα2α'!H112)</f>
        <v>0</v>
      </c>
      <c r="Q112" s="221" t="s">
        <v>209</v>
      </c>
      <c r="R112" s="221" t="s">
        <v>208</v>
      </c>
      <c r="S112" s="221" t="s">
        <v>210</v>
      </c>
      <c r="T112" s="221"/>
      <c r="U112" s="178"/>
    </row>
    <row r="113" spans="1:21" s="177" customFormat="1" ht="15">
      <c r="A113" s="146">
        <f>'1-συμβολαια'!A113</f>
        <v>0</v>
      </c>
      <c r="B113" s="160">
        <f>'1-συμβολαια'!C113</f>
        <v>0</v>
      </c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5"/>
      <c r="P113" s="176">
        <f>O113*('2-δικαιώματα'!H113+'3-φύλλα2α'!H113)</f>
        <v>0</v>
      </c>
      <c r="Q113" s="221" t="s">
        <v>209</v>
      </c>
      <c r="R113" s="221" t="s">
        <v>208</v>
      </c>
      <c r="S113" s="221" t="s">
        <v>210</v>
      </c>
      <c r="T113" s="221"/>
      <c r="U113" s="178"/>
    </row>
    <row r="114" spans="1:21" s="177" customFormat="1" ht="15">
      <c r="A114" s="146">
        <f>'1-συμβολαια'!A114</f>
        <v>0</v>
      </c>
      <c r="B114" s="160">
        <f>'1-συμβολαια'!C114</f>
        <v>0</v>
      </c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5"/>
      <c r="P114" s="176">
        <f>O114*('2-δικαιώματα'!H114+'3-φύλλα2α'!H114)</f>
        <v>0</v>
      </c>
      <c r="Q114" s="221" t="s">
        <v>209</v>
      </c>
      <c r="R114" s="221" t="s">
        <v>208</v>
      </c>
      <c r="S114" s="221" t="s">
        <v>210</v>
      </c>
      <c r="T114" s="221"/>
      <c r="U114" s="178"/>
    </row>
    <row r="115" spans="1:21" s="177" customFormat="1" ht="15">
      <c r="A115" s="146">
        <f>'1-συμβολαια'!A115</f>
        <v>0</v>
      </c>
      <c r="B115" s="160">
        <f>'1-συμβολαια'!C115</f>
        <v>0</v>
      </c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5"/>
      <c r="P115" s="176">
        <f>O115*('2-δικαιώματα'!H115+'3-φύλλα2α'!H115)</f>
        <v>0</v>
      </c>
      <c r="Q115" s="221" t="s">
        <v>209</v>
      </c>
      <c r="R115" s="221" t="s">
        <v>208</v>
      </c>
      <c r="S115" s="221" t="s">
        <v>210</v>
      </c>
      <c r="T115" s="221"/>
      <c r="U115" s="178"/>
    </row>
    <row r="116" spans="1:21" s="177" customFormat="1" ht="15">
      <c r="A116" s="146">
        <f>'1-συμβολαια'!A116</f>
        <v>0</v>
      </c>
      <c r="B116" s="160">
        <f>'1-συμβολαια'!C116</f>
        <v>0</v>
      </c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5"/>
      <c r="P116" s="176">
        <f>O116*('2-δικαιώματα'!H116+'3-φύλλα2α'!H116)</f>
        <v>0</v>
      </c>
      <c r="Q116" s="221" t="s">
        <v>209</v>
      </c>
      <c r="R116" s="221" t="s">
        <v>208</v>
      </c>
      <c r="S116" s="221" t="s">
        <v>210</v>
      </c>
      <c r="T116" s="221"/>
      <c r="U116" s="178"/>
    </row>
    <row r="117" spans="1:21" s="177" customFormat="1" ht="15">
      <c r="A117" s="146">
        <f>'1-συμβολαια'!A117</f>
        <v>0</v>
      </c>
      <c r="B117" s="160">
        <f>'1-συμβολαια'!C117</f>
        <v>0</v>
      </c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5"/>
      <c r="P117" s="176">
        <f>O117*('2-δικαιώματα'!H117+'3-φύλλα2α'!H117)</f>
        <v>0</v>
      </c>
      <c r="Q117" s="221" t="s">
        <v>209</v>
      </c>
      <c r="R117" s="221" t="s">
        <v>208</v>
      </c>
      <c r="S117" s="221" t="s">
        <v>210</v>
      </c>
      <c r="T117" s="221"/>
      <c r="U117" s="178"/>
    </row>
    <row r="118" spans="1:21" s="177" customFormat="1" ht="15">
      <c r="A118" s="146">
        <f>'1-συμβολαια'!A118</f>
        <v>0</v>
      </c>
      <c r="B118" s="160">
        <f>'1-συμβολαια'!C118</f>
        <v>0</v>
      </c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5"/>
      <c r="P118" s="176">
        <f>O118*('2-δικαιώματα'!H118+'3-φύλλα2α'!H118)</f>
        <v>0</v>
      </c>
      <c r="Q118" s="221" t="s">
        <v>209</v>
      </c>
      <c r="R118" s="221" t="s">
        <v>208</v>
      </c>
      <c r="S118" s="221" t="s">
        <v>210</v>
      </c>
      <c r="T118" s="221"/>
      <c r="U118" s="178"/>
    </row>
    <row r="119" spans="1:21" s="177" customFormat="1" ht="15">
      <c r="A119" s="146">
        <f>'1-συμβολαια'!A119</f>
        <v>0</v>
      </c>
      <c r="B119" s="160">
        <f>'1-συμβολαια'!C119</f>
        <v>0</v>
      </c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5"/>
      <c r="P119" s="176">
        <f>O119*('2-δικαιώματα'!H119+'3-φύλλα2α'!H119)</f>
        <v>0</v>
      </c>
      <c r="Q119" s="221" t="s">
        <v>209</v>
      </c>
      <c r="R119" s="221" t="s">
        <v>208</v>
      </c>
      <c r="S119" s="221" t="s">
        <v>210</v>
      </c>
      <c r="T119" s="221"/>
      <c r="U119" s="178"/>
    </row>
    <row r="120" spans="1:21" s="177" customFormat="1" ht="15">
      <c r="A120" s="146">
        <f>'1-συμβολαια'!A120</f>
        <v>0</v>
      </c>
      <c r="B120" s="160">
        <f>'1-συμβολαια'!C120</f>
        <v>0</v>
      </c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5"/>
      <c r="P120" s="176">
        <f>O120*('2-δικαιώματα'!H120+'3-φύλλα2α'!H120)</f>
        <v>0</v>
      </c>
      <c r="Q120" s="221" t="s">
        <v>209</v>
      </c>
      <c r="R120" s="221" t="s">
        <v>208</v>
      </c>
      <c r="S120" s="221" t="s">
        <v>210</v>
      </c>
      <c r="T120" s="221"/>
      <c r="U120" s="178"/>
    </row>
    <row r="121" spans="1:21" s="177" customFormat="1" ht="15">
      <c r="A121" s="146">
        <f>'1-συμβολαια'!A121</f>
        <v>0</v>
      </c>
      <c r="B121" s="160">
        <f>'1-συμβολαια'!C121</f>
        <v>0</v>
      </c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5"/>
      <c r="P121" s="176">
        <f>O121*('2-δικαιώματα'!H121+'3-φύλλα2α'!H121)</f>
        <v>0</v>
      </c>
      <c r="Q121" s="221" t="s">
        <v>209</v>
      </c>
      <c r="R121" s="221" t="s">
        <v>208</v>
      </c>
      <c r="S121" s="221" t="s">
        <v>210</v>
      </c>
      <c r="T121" s="221"/>
      <c r="U121" s="178"/>
    </row>
    <row r="122" spans="1:21" s="177" customFormat="1" ht="15">
      <c r="A122" s="146">
        <f>'1-συμβολαια'!A122</f>
        <v>0</v>
      </c>
      <c r="B122" s="160">
        <f>'1-συμβολαια'!C122</f>
        <v>0</v>
      </c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5"/>
      <c r="P122" s="176">
        <f>O122*('2-δικαιώματα'!H122+'3-φύλλα2α'!H122)</f>
        <v>0</v>
      </c>
      <c r="Q122" s="221" t="s">
        <v>209</v>
      </c>
      <c r="R122" s="221" t="s">
        <v>208</v>
      </c>
      <c r="S122" s="221" t="s">
        <v>210</v>
      </c>
      <c r="T122" s="221"/>
      <c r="U122" s="178"/>
    </row>
    <row r="123" spans="1:21" s="177" customFormat="1" ht="15">
      <c r="A123" s="146">
        <f>'1-συμβολαια'!A123</f>
        <v>0</v>
      </c>
      <c r="B123" s="160">
        <f>'1-συμβολαια'!C123</f>
        <v>0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5"/>
      <c r="P123" s="176">
        <f>O123*('2-δικαιώματα'!H123+'3-φύλλα2α'!H123)</f>
        <v>0</v>
      </c>
      <c r="Q123" s="221" t="s">
        <v>209</v>
      </c>
      <c r="R123" s="221" t="s">
        <v>208</v>
      </c>
      <c r="S123" s="221" t="s">
        <v>210</v>
      </c>
      <c r="T123" s="221"/>
      <c r="U123" s="178"/>
    </row>
    <row r="124" spans="1:21" s="177" customFormat="1" ht="15">
      <c r="A124" s="146">
        <f>'1-συμβολαια'!A124</f>
        <v>0</v>
      </c>
      <c r="B124" s="160">
        <f>'1-συμβολαια'!C124</f>
        <v>0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5"/>
      <c r="P124" s="176">
        <f>O124*('2-δικαιώματα'!H124+'3-φύλλα2α'!H124)</f>
        <v>0</v>
      </c>
      <c r="Q124" s="221" t="s">
        <v>209</v>
      </c>
      <c r="R124" s="221" t="s">
        <v>208</v>
      </c>
      <c r="S124" s="221" t="s">
        <v>210</v>
      </c>
      <c r="T124" s="221"/>
      <c r="U124" s="178"/>
    </row>
    <row r="125" spans="1:21" s="177" customFormat="1" ht="15">
      <c r="A125" s="146">
        <f>'1-συμβολαια'!A125</f>
        <v>0</v>
      </c>
      <c r="B125" s="160">
        <f>'1-συμβολαια'!C125</f>
        <v>0</v>
      </c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5"/>
      <c r="P125" s="176">
        <f>O125*('2-δικαιώματα'!H125+'3-φύλλα2α'!H125)</f>
        <v>0</v>
      </c>
      <c r="Q125" s="221" t="s">
        <v>209</v>
      </c>
      <c r="R125" s="221" t="s">
        <v>208</v>
      </c>
      <c r="S125" s="221" t="s">
        <v>210</v>
      </c>
      <c r="T125" s="221"/>
      <c r="U125" s="178"/>
    </row>
    <row r="126" spans="1:21" s="177" customFormat="1" ht="15">
      <c r="A126" s="146">
        <f>'1-συμβολαια'!A126</f>
        <v>0</v>
      </c>
      <c r="B126" s="160">
        <f>'1-συμβολαια'!C126</f>
        <v>0</v>
      </c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5"/>
      <c r="P126" s="176">
        <f>O126*('2-δικαιώματα'!H126+'3-φύλλα2α'!H126)</f>
        <v>0</v>
      </c>
      <c r="Q126" s="221" t="s">
        <v>209</v>
      </c>
      <c r="R126" s="221" t="s">
        <v>208</v>
      </c>
      <c r="S126" s="221" t="s">
        <v>210</v>
      </c>
      <c r="T126" s="221"/>
      <c r="U126" s="178"/>
    </row>
    <row r="127" spans="1:21" s="177" customFormat="1" ht="15">
      <c r="A127" s="146">
        <f>'1-συμβολαια'!A127</f>
        <v>0</v>
      </c>
      <c r="B127" s="160">
        <f>'1-συμβολαια'!C127</f>
        <v>0</v>
      </c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5"/>
      <c r="P127" s="176">
        <f>O127*('2-δικαιώματα'!H127+'3-φύλλα2α'!H127)</f>
        <v>0</v>
      </c>
      <c r="Q127" s="221" t="s">
        <v>209</v>
      </c>
      <c r="R127" s="221" t="s">
        <v>208</v>
      </c>
      <c r="S127" s="221" t="s">
        <v>210</v>
      </c>
      <c r="T127" s="221"/>
      <c r="U127" s="178"/>
    </row>
    <row r="128" spans="1:21" s="177" customFormat="1" ht="15">
      <c r="A128" s="146">
        <f>'1-συμβολαια'!A128</f>
        <v>0</v>
      </c>
      <c r="B128" s="160">
        <f>'1-συμβολαια'!C128</f>
        <v>0</v>
      </c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5"/>
      <c r="P128" s="176">
        <f>O128*('2-δικαιώματα'!H128+'3-φύλλα2α'!H128)</f>
        <v>0</v>
      </c>
      <c r="Q128" s="221" t="s">
        <v>209</v>
      </c>
      <c r="R128" s="221" t="s">
        <v>208</v>
      </c>
      <c r="S128" s="221" t="s">
        <v>210</v>
      </c>
      <c r="T128" s="221"/>
      <c r="U128" s="178"/>
    </row>
    <row r="129" spans="1:21" s="177" customFormat="1" ht="15">
      <c r="A129" s="146">
        <f>'1-συμβολαια'!A129</f>
        <v>0</v>
      </c>
      <c r="B129" s="160">
        <f>'1-συμβολαια'!C129</f>
        <v>0</v>
      </c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5"/>
      <c r="P129" s="176">
        <f>O129*('2-δικαιώματα'!H129+'3-φύλλα2α'!H129)</f>
        <v>0</v>
      </c>
      <c r="Q129" s="221" t="s">
        <v>209</v>
      </c>
      <c r="R129" s="221" t="s">
        <v>208</v>
      </c>
      <c r="S129" s="221" t="s">
        <v>210</v>
      </c>
      <c r="T129" s="221"/>
      <c r="U129" s="178"/>
    </row>
    <row r="130" spans="1:21" s="177" customFormat="1" ht="15">
      <c r="A130" s="146">
        <f>'1-συμβολαια'!A130</f>
        <v>0</v>
      </c>
      <c r="B130" s="160">
        <f>'1-συμβολαια'!C130</f>
        <v>0</v>
      </c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5"/>
      <c r="P130" s="176">
        <f>O130*('2-δικαιώματα'!H130+'3-φύλλα2α'!H130)</f>
        <v>0</v>
      </c>
      <c r="Q130" s="221" t="s">
        <v>209</v>
      </c>
      <c r="R130" s="221" t="s">
        <v>208</v>
      </c>
      <c r="S130" s="221" t="s">
        <v>210</v>
      </c>
      <c r="T130" s="221"/>
      <c r="U130" s="178"/>
    </row>
    <row r="131" spans="1:21" s="177" customFormat="1" ht="15">
      <c r="A131" s="146">
        <f>'1-συμβολαια'!A131</f>
        <v>0</v>
      </c>
      <c r="B131" s="160">
        <f>'1-συμβολαια'!C131</f>
        <v>0</v>
      </c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5"/>
      <c r="P131" s="176">
        <f>O131*('2-δικαιώματα'!H131+'3-φύλλα2α'!H131)</f>
        <v>0</v>
      </c>
      <c r="Q131" s="221" t="s">
        <v>209</v>
      </c>
      <c r="R131" s="221" t="s">
        <v>208</v>
      </c>
      <c r="S131" s="221" t="s">
        <v>210</v>
      </c>
      <c r="T131" s="221"/>
      <c r="U131" s="178"/>
    </row>
    <row r="132" spans="1:21" s="177" customFormat="1" ht="15">
      <c r="A132" s="146">
        <f>'1-συμβολαια'!A132</f>
        <v>0</v>
      </c>
      <c r="B132" s="160">
        <f>'1-συμβολαια'!C132</f>
        <v>0</v>
      </c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5"/>
      <c r="P132" s="176">
        <f>O132*('2-δικαιώματα'!H132+'3-φύλλα2α'!H132)</f>
        <v>0</v>
      </c>
      <c r="Q132" s="221" t="s">
        <v>209</v>
      </c>
      <c r="R132" s="221" t="s">
        <v>208</v>
      </c>
      <c r="S132" s="221" t="s">
        <v>210</v>
      </c>
      <c r="T132" s="221"/>
      <c r="U132" s="178"/>
    </row>
    <row r="133" spans="1:21" s="177" customFormat="1" ht="15">
      <c r="A133" s="146">
        <f>'1-συμβολαια'!A133</f>
        <v>0</v>
      </c>
      <c r="B133" s="160">
        <f>'1-συμβολαια'!C133</f>
        <v>0</v>
      </c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5"/>
      <c r="P133" s="176">
        <f>O133*('2-δικαιώματα'!H133+'3-φύλλα2α'!H133)</f>
        <v>0</v>
      </c>
      <c r="Q133" s="221" t="s">
        <v>209</v>
      </c>
      <c r="R133" s="221" t="s">
        <v>208</v>
      </c>
      <c r="S133" s="221" t="s">
        <v>210</v>
      </c>
      <c r="T133" s="221"/>
      <c r="U133" s="178"/>
    </row>
    <row r="134" spans="1:21" s="177" customFormat="1" ht="15">
      <c r="A134" s="146">
        <f>'1-συμβολαια'!A134</f>
        <v>0</v>
      </c>
      <c r="B134" s="160">
        <f>'1-συμβολαια'!C134</f>
        <v>0</v>
      </c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5"/>
      <c r="P134" s="176">
        <f>O134*('2-δικαιώματα'!H134+'3-φύλλα2α'!H134)</f>
        <v>0</v>
      </c>
      <c r="Q134" s="221" t="s">
        <v>209</v>
      </c>
      <c r="R134" s="221" t="s">
        <v>208</v>
      </c>
      <c r="S134" s="221" t="s">
        <v>210</v>
      </c>
      <c r="T134" s="221"/>
      <c r="U134" s="178"/>
    </row>
    <row r="135" spans="1:21" s="177" customFormat="1" ht="15">
      <c r="A135" s="146">
        <f>'1-συμβολαια'!A135</f>
        <v>0</v>
      </c>
      <c r="B135" s="160">
        <f>'1-συμβολαια'!C135</f>
        <v>0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5"/>
      <c r="P135" s="176">
        <f>O135*('2-δικαιώματα'!H135+'3-φύλλα2α'!H135)</f>
        <v>0</v>
      </c>
      <c r="Q135" s="221" t="s">
        <v>209</v>
      </c>
      <c r="R135" s="221" t="s">
        <v>208</v>
      </c>
      <c r="S135" s="221" t="s">
        <v>210</v>
      </c>
      <c r="T135" s="221"/>
      <c r="U135" s="178"/>
    </row>
    <row r="136" spans="1:21" s="177" customFormat="1" ht="15">
      <c r="A136" s="146">
        <f>'1-συμβολαια'!A136</f>
        <v>0</v>
      </c>
      <c r="B136" s="160">
        <f>'1-συμβολαια'!C136</f>
        <v>0</v>
      </c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5"/>
      <c r="P136" s="176">
        <f>O136*('2-δικαιώματα'!H136+'3-φύλλα2α'!H136)</f>
        <v>0</v>
      </c>
      <c r="Q136" s="221" t="s">
        <v>209</v>
      </c>
      <c r="R136" s="221" t="s">
        <v>208</v>
      </c>
      <c r="S136" s="221" t="s">
        <v>210</v>
      </c>
      <c r="T136" s="221"/>
      <c r="U136" s="178"/>
    </row>
    <row r="137" spans="1:21" s="177" customFormat="1" ht="15">
      <c r="A137" s="146">
        <f>'1-συμβολαια'!A137</f>
        <v>0</v>
      </c>
      <c r="B137" s="160">
        <f>'1-συμβολαια'!C137</f>
        <v>0</v>
      </c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5"/>
      <c r="P137" s="176">
        <f>O137*('2-δικαιώματα'!H137+'3-φύλλα2α'!H137)</f>
        <v>0</v>
      </c>
      <c r="Q137" s="221" t="s">
        <v>209</v>
      </c>
      <c r="R137" s="221" t="s">
        <v>208</v>
      </c>
      <c r="S137" s="221" t="s">
        <v>210</v>
      </c>
      <c r="T137" s="221"/>
      <c r="U137" s="178"/>
    </row>
    <row r="138" spans="1:21" s="177" customFormat="1" ht="15">
      <c r="A138" s="146">
        <f>'1-συμβολαια'!A138</f>
        <v>0</v>
      </c>
      <c r="B138" s="160">
        <f>'1-συμβολαια'!C138</f>
        <v>0</v>
      </c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5"/>
      <c r="P138" s="176">
        <f>O138*('2-δικαιώματα'!H138+'3-φύλλα2α'!H138)</f>
        <v>0</v>
      </c>
      <c r="Q138" s="221" t="s">
        <v>209</v>
      </c>
      <c r="R138" s="221" t="s">
        <v>208</v>
      </c>
      <c r="S138" s="221" t="s">
        <v>210</v>
      </c>
      <c r="T138" s="221"/>
      <c r="U138" s="178"/>
    </row>
    <row r="139" spans="1:21" s="177" customFormat="1" ht="15">
      <c r="A139" s="146">
        <f>'1-συμβολαια'!A139</f>
        <v>0</v>
      </c>
      <c r="B139" s="160">
        <f>'1-συμβολαια'!C139</f>
        <v>0</v>
      </c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5"/>
      <c r="P139" s="176">
        <f>O139*('2-δικαιώματα'!H139+'3-φύλλα2α'!H139)</f>
        <v>0</v>
      </c>
      <c r="Q139" s="221" t="s">
        <v>209</v>
      </c>
      <c r="R139" s="221" t="s">
        <v>208</v>
      </c>
      <c r="S139" s="221" t="s">
        <v>210</v>
      </c>
      <c r="T139" s="221"/>
      <c r="U139" s="178"/>
    </row>
    <row r="140" spans="1:21" s="177" customFormat="1" ht="15">
      <c r="A140" s="146">
        <f>'1-συμβολαια'!A140</f>
        <v>0</v>
      </c>
      <c r="B140" s="160">
        <f>'1-συμβολαια'!C140</f>
        <v>0</v>
      </c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5"/>
      <c r="P140" s="176">
        <f>O140*('2-δικαιώματα'!H140+'3-φύλλα2α'!H140)</f>
        <v>0</v>
      </c>
      <c r="Q140" s="221" t="s">
        <v>209</v>
      </c>
      <c r="R140" s="221" t="s">
        <v>208</v>
      </c>
      <c r="S140" s="221" t="s">
        <v>210</v>
      </c>
      <c r="T140" s="221"/>
      <c r="U140" s="178"/>
    </row>
    <row r="141" spans="1:21" s="177" customFormat="1" ht="15">
      <c r="A141" s="146">
        <f>'1-συμβολαια'!A141</f>
        <v>0</v>
      </c>
      <c r="B141" s="160">
        <f>'1-συμβολαια'!C141</f>
        <v>0</v>
      </c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5"/>
      <c r="P141" s="176">
        <f>O141*('2-δικαιώματα'!H141+'3-φύλλα2α'!H141)</f>
        <v>0</v>
      </c>
      <c r="Q141" s="221" t="s">
        <v>209</v>
      </c>
      <c r="R141" s="221" t="s">
        <v>208</v>
      </c>
      <c r="S141" s="221" t="s">
        <v>210</v>
      </c>
      <c r="T141" s="221"/>
      <c r="U141" s="178"/>
    </row>
    <row r="142" spans="1:21" s="177" customFormat="1" ht="15">
      <c r="A142" s="146">
        <f>'1-συμβολαια'!A142</f>
        <v>0</v>
      </c>
      <c r="B142" s="160">
        <f>'1-συμβολαια'!C142</f>
        <v>0</v>
      </c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5"/>
      <c r="P142" s="176">
        <f>O142*('2-δικαιώματα'!H142+'3-φύλλα2α'!H142)</f>
        <v>0</v>
      </c>
      <c r="Q142" s="221" t="s">
        <v>209</v>
      </c>
      <c r="R142" s="221" t="s">
        <v>208</v>
      </c>
      <c r="S142" s="221" t="s">
        <v>210</v>
      </c>
      <c r="T142" s="221"/>
      <c r="U142" s="178"/>
    </row>
    <row r="143" spans="1:21" s="177" customFormat="1" ht="15">
      <c r="A143" s="146">
        <f>'1-συμβολαια'!A143</f>
        <v>0</v>
      </c>
      <c r="B143" s="160">
        <f>'1-συμβολαια'!C143</f>
        <v>0</v>
      </c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5"/>
      <c r="P143" s="176">
        <f>O143*('2-δικαιώματα'!H143+'3-φύλλα2α'!H143)</f>
        <v>0</v>
      </c>
      <c r="Q143" s="221" t="s">
        <v>209</v>
      </c>
      <c r="R143" s="221" t="s">
        <v>208</v>
      </c>
      <c r="S143" s="221" t="s">
        <v>210</v>
      </c>
      <c r="T143" s="221"/>
      <c r="U143" s="178"/>
    </row>
    <row r="144" spans="1:21" s="177" customFormat="1" ht="15">
      <c r="A144" s="146">
        <f>'1-συμβολαια'!A144</f>
        <v>0</v>
      </c>
      <c r="B144" s="160">
        <f>'1-συμβολαια'!C144</f>
        <v>0</v>
      </c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5"/>
      <c r="P144" s="176">
        <f>O144*('2-δικαιώματα'!H144+'3-φύλλα2α'!H144)</f>
        <v>0</v>
      </c>
      <c r="Q144" s="221" t="s">
        <v>209</v>
      </c>
      <c r="R144" s="221" t="s">
        <v>208</v>
      </c>
      <c r="S144" s="221" t="s">
        <v>210</v>
      </c>
      <c r="T144" s="221"/>
      <c r="U144" s="178"/>
    </row>
    <row r="145" spans="1:21" s="177" customFormat="1" ht="15">
      <c r="A145" s="146">
        <f>'1-συμβολαια'!A145</f>
        <v>0</v>
      </c>
      <c r="B145" s="160">
        <f>'1-συμβολαια'!C145</f>
        <v>0</v>
      </c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5"/>
      <c r="P145" s="176">
        <f>O145*('2-δικαιώματα'!H145+'3-φύλλα2α'!H145)</f>
        <v>0</v>
      </c>
      <c r="Q145" s="221" t="s">
        <v>209</v>
      </c>
      <c r="R145" s="221" t="s">
        <v>208</v>
      </c>
      <c r="S145" s="221" t="s">
        <v>210</v>
      </c>
      <c r="T145" s="221"/>
      <c r="U145" s="178"/>
    </row>
    <row r="146" spans="1:21" s="177" customFormat="1" ht="15">
      <c r="A146" s="146">
        <f>'1-συμβολαια'!A146</f>
        <v>0</v>
      </c>
      <c r="B146" s="160">
        <f>'1-συμβολαια'!C146</f>
        <v>0</v>
      </c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5"/>
      <c r="P146" s="176">
        <f>O146*('2-δικαιώματα'!H146+'3-φύλλα2α'!H146)</f>
        <v>0</v>
      </c>
      <c r="Q146" s="221" t="s">
        <v>209</v>
      </c>
      <c r="R146" s="221" t="s">
        <v>208</v>
      </c>
      <c r="S146" s="221" t="s">
        <v>210</v>
      </c>
      <c r="T146" s="221"/>
      <c r="U146" s="178"/>
    </row>
    <row r="147" spans="1:21" s="177" customFormat="1" ht="15">
      <c r="A147" s="146">
        <f>'1-συμβολαια'!A147</f>
        <v>0</v>
      </c>
      <c r="B147" s="160">
        <f>'1-συμβολαια'!C147</f>
        <v>0</v>
      </c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5"/>
      <c r="P147" s="176">
        <f>O147*('2-δικαιώματα'!H147+'3-φύλλα2α'!H147)</f>
        <v>0</v>
      </c>
      <c r="Q147" s="221" t="s">
        <v>209</v>
      </c>
      <c r="R147" s="221" t="s">
        <v>208</v>
      </c>
      <c r="S147" s="221" t="s">
        <v>210</v>
      </c>
      <c r="T147" s="221"/>
      <c r="U147" s="178"/>
    </row>
    <row r="148" spans="1:21" s="177" customFormat="1" ht="15">
      <c r="A148" s="146">
        <f>'1-συμβολαια'!A148</f>
        <v>0</v>
      </c>
      <c r="B148" s="160">
        <f>'1-συμβολαια'!C148</f>
        <v>0</v>
      </c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5"/>
      <c r="P148" s="176">
        <f>O148*('2-δικαιώματα'!H148+'3-φύλλα2α'!H148)</f>
        <v>0</v>
      </c>
      <c r="Q148" s="221" t="s">
        <v>209</v>
      </c>
      <c r="R148" s="221" t="s">
        <v>208</v>
      </c>
      <c r="S148" s="221" t="s">
        <v>210</v>
      </c>
      <c r="T148" s="221"/>
      <c r="U148" s="178"/>
    </row>
    <row r="149" spans="1:21" s="177" customFormat="1" ht="15">
      <c r="A149" s="146">
        <f>'1-συμβολαια'!A149</f>
        <v>0</v>
      </c>
      <c r="B149" s="160">
        <f>'1-συμβολαια'!C149</f>
        <v>0</v>
      </c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5"/>
      <c r="P149" s="176">
        <f>O149*('2-δικαιώματα'!H149+'3-φύλλα2α'!H149)</f>
        <v>0</v>
      </c>
      <c r="Q149" s="221" t="s">
        <v>209</v>
      </c>
      <c r="R149" s="221" t="s">
        <v>208</v>
      </c>
      <c r="S149" s="221" t="s">
        <v>210</v>
      </c>
      <c r="T149" s="221"/>
      <c r="U149" s="178"/>
    </row>
    <row r="150" spans="1:21" s="177" customFormat="1" ht="15">
      <c r="A150" s="146">
        <f>'1-συμβολαια'!A150</f>
        <v>0</v>
      </c>
      <c r="B150" s="160">
        <f>'1-συμβολαια'!C150</f>
        <v>0</v>
      </c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5"/>
      <c r="P150" s="176">
        <f>O150*('2-δικαιώματα'!H150+'3-φύλλα2α'!H150)</f>
        <v>0</v>
      </c>
      <c r="Q150" s="221" t="s">
        <v>209</v>
      </c>
      <c r="R150" s="221" t="s">
        <v>208</v>
      </c>
      <c r="S150" s="221" t="s">
        <v>210</v>
      </c>
      <c r="T150" s="221"/>
      <c r="U150" s="178"/>
    </row>
    <row r="151" spans="1:21" s="177" customFormat="1" ht="15">
      <c r="A151" s="146">
        <f>'1-συμβολαια'!A151</f>
        <v>0</v>
      </c>
      <c r="B151" s="160">
        <f>'1-συμβολαια'!C151</f>
        <v>0</v>
      </c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5"/>
      <c r="P151" s="176">
        <f>O151*('2-δικαιώματα'!H151+'3-φύλλα2α'!H151)</f>
        <v>0</v>
      </c>
      <c r="Q151" s="221" t="s">
        <v>209</v>
      </c>
      <c r="R151" s="221" t="s">
        <v>208</v>
      </c>
      <c r="S151" s="221" t="s">
        <v>210</v>
      </c>
      <c r="T151" s="221"/>
      <c r="U151" s="178"/>
    </row>
    <row r="152" spans="1:21" s="177" customFormat="1" ht="15">
      <c r="A152" s="146">
        <f>'1-συμβολαια'!A152</f>
        <v>0</v>
      </c>
      <c r="B152" s="160">
        <f>'1-συμβολαια'!C152</f>
        <v>0</v>
      </c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5"/>
      <c r="P152" s="176">
        <f>O152*('2-δικαιώματα'!H152+'3-φύλλα2α'!H152)</f>
        <v>0</v>
      </c>
      <c r="Q152" s="221" t="s">
        <v>209</v>
      </c>
      <c r="R152" s="221" t="s">
        <v>208</v>
      </c>
      <c r="S152" s="221" t="s">
        <v>210</v>
      </c>
      <c r="T152" s="221"/>
      <c r="U152" s="178"/>
    </row>
    <row r="153" spans="1:21" s="177" customFormat="1" ht="15">
      <c r="A153" s="146">
        <f>'1-συμβολαια'!A153</f>
        <v>0</v>
      </c>
      <c r="B153" s="160">
        <f>'1-συμβολαια'!C153</f>
        <v>0</v>
      </c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5"/>
      <c r="P153" s="176">
        <f>O153*('2-δικαιώματα'!H153+'3-φύλλα2α'!H153)</f>
        <v>0</v>
      </c>
      <c r="Q153" s="221" t="s">
        <v>209</v>
      </c>
      <c r="R153" s="221" t="s">
        <v>208</v>
      </c>
      <c r="S153" s="221" t="s">
        <v>210</v>
      </c>
      <c r="T153" s="221"/>
      <c r="U153" s="178"/>
    </row>
    <row r="154" spans="1:21" s="177" customFormat="1" ht="15">
      <c r="A154" s="146">
        <f>'1-συμβολαια'!A154</f>
        <v>0</v>
      </c>
      <c r="B154" s="160">
        <f>'1-συμβολαια'!C154</f>
        <v>0</v>
      </c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5"/>
      <c r="P154" s="176">
        <f>O154*('2-δικαιώματα'!H154+'3-φύλλα2α'!H154)</f>
        <v>0</v>
      </c>
      <c r="Q154" s="221" t="s">
        <v>209</v>
      </c>
      <c r="R154" s="221" t="s">
        <v>208</v>
      </c>
      <c r="S154" s="221" t="s">
        <v>210</v>
      </c>
      <c r="T154" s="221"/>
      <c r="U154" s="178"/>
    </row>
    <row r="155" spans="1:21" s="177" customFormat="1" ht="15">
      <c r="A155" s="146">
        <f>'1-συμβολαια'!A155</f>
        <v>0</v>
      </c>
      <c r="B155" s="160">
        <f>'1-συμβολαια'!C155</f>
        <v>0</v>
      </c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5"/>
      <c r="P155" s="176">
        <f>O155*('2-δικαιώματα'!H155+'3-φύλλα2α'!H155)</f>
        <v>0</v>
      </c>
      <c r="Q155" s="221" t="s">
        <v>209</v>
      </c>
      <c r="R155" s="221" t="s">
        <v>208</v>
      </c>
      <c r="S155" s="221" t="s">
        <v>210</v>
      </c>
      <c r="T155" s="221"/>
      <c r="U155" s="178"/>
    </row>
    <row r="156" spans="1:21" s="177" customFormat="1" ht="15">
      <c r="A156" s="146">
        <f>'1-συμβολαια'!A156</f>
        <v>0</v>
      </c>
      <c r="B156" s="160">
        <f>'1-συμβολαια'!C156</f>
        <v>0</v>
      </c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5"/>
      <c r="P156" s="176">
        <f>O156*('2-δικαιώματα'!H156+'3-φύλλα2α'!H156)</f>
        <v>0</v>
      </c>
      <c r="Q156" s="221" t="s">
        <v>209</v>
      </c>
      <c r="R156" s="221" t="s">
        <v>208</v>
      </c>
      <c r="S156" s="221" t="s">
        <v>210</v>
      </c>
      <c r="T156" s="221"/>
      <c r="U156" s="178"/>
    </row>
    <row r="157" spans="1:21" s="177" customFormat="1" ht="15">
      <c r="A157" s="146">
        <f>'1-συμβολαια'!A157</f>
        <v>0</v>
      </c>
      <c r="B157" s="160">
        <f>'1-συμβολαια'!C157</f>
        <v>0</v>
      </c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5"/>
      <c r="P157" s="176">
        <f>O157*('2-δικαιώματα'!H157+'3-φύλλα2α'!H157)</f>
        <v>0</v>
      </c>
      <c r="Q157" s="221" t="s">
        <v>209</v>
      </c>
      <c r="R157" s="221" t="s">
        <v>208</v>
      </c>
      <c r="S157" s="221" t="s">
        <v>210</v>
      </c>
      <c r="T157" s="221"/>
      <c r="U157" s="178"/>
    </row>
    <row r="158" spans="1:21" s="177" customFormat="1" ht="15">
      <c r="A158" s="146">
        <f>'1-συμβολαια'!A158</f>
        <v>0</v>
      </c>
      <c r="B158" s="160">
        <f>'1-συμβολαια'!C158</f>
        <v>0</v>
      </c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5"/>
      <c r="P158" s="176">
        <f>O158*('2-δικαιώματα'!H158+'3-φύλλα2α'!H158)</f>
        <v>0</v>
      </c>
      <c r="Q158" s="221" t="s">
        <v>209</v>
      </c>
      <c r="R158" s="221" t="s">
        <v>208</v>
      </c>
      <c r="S158" s="221" t="s">
        <v>210</v>
      </c>
      <c r="T158" s="221"/>
      <c r="U158" s="178"/>
    </row>
    <row r="159" spans="1:21" s="177" customFormat="1" ht="15">
      <c r="A159" s="146">
        <f>'1-συμβολαια'!A159</f>
        <v>0</v>
      </c>
      <c r="B159" s="160">
        <f>'1-συμβολαια'!C159</f>
        <v>0</v>
      </c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5"/>
      <c r="P159" s="176">
        <f>O159*('2-δικαιώματα'!H159+'3-φύλλα2α'!H159)</f>
        <v>0</v>
      </c>
      <c r="Q159" s="221" t="s">
        <v>209</v>
      </c>
      <c r="R159" s="221" t="s">
        <v>208</v>
      </c>
      <c r="S159" s="221" t="s">
        <v>210</v>
      </c>
      <c r="T159" s="221"/>
      <c r="U159" s="178"/>
    </row>
    <row r="160" spans="1:21" s="177" customFormat="1" ht="15">
      <c r="A160" s="146">
        <f>'1-συμβολαια'!A160</f>
        <v>0</v>
      </c>
      <c r="B160" s="160">
        <f>'1-συμβολαια'!C160</f>
        <v>0</v>
      </c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5"/>
      <c r="P160" s="176">
        <f>O160*('2-δικαιώματα'!H160+'3-φύλλα2α'!H160)</f>
        <v>0</v>
      </c>
      <c r="Q160" s="221" t="s">
        <v>209</v>
      </c>
      <c r="R160" s="221" t="s">
        <v>208</v>
      </c>
      <c r="S160" s="221" t="s">
        <v>210</v>
      </c>
      <c r="T160" s="221"/>
      <c r="U160" s="178"/>
    </row>
    <row r="161" spans="1:25" s="177" customFormat="1" ht="15">
      <c r="A161" s="146">
        <f>'1-συμβολαια'!A161</f>
        <v>0</v>
      </c>
      <c r="B161" s="160">
        <f>'1-συμβολαια'!C161</f>
        <v>0</v>
      </c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5"/>
      <c r="P161" s="176">
        <f>O161*('2-δικαιώματα'!H161+'3-φύλλα2α'!H161)</f>
        <v>0</v>
      </c>
      <c r="Q161" s="221" t="s">
        <v>209</v>
      </c>
      <c r="R161" s="221" t="s">
        <v>208</v>
      </c>
      <c r="S161" s="221" t="s">
        <v>210</v>
      </c>
      <c r="T161" s="221"/>
      <c r="U161" s="178"/>
    </row>
    <row r="162" spans="1:25" s="177" customFormat="1" ht="15">
      <c r="A162" s="146">
        <f>'1-συμβολαια'!A162</f>
        <v>0</v>
      </c>
      <c r="B162" s="160">
        <f>'1-συμβολαια'!C162</f>
        <v>0</v>
      </c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5"/>
      <c r="P162" s="176">
        <f>O162*('2-δικαιώματα'!H162+'3-φύλλα2α'!H162)</f>
        <v>0</v>
      </c>
      <c r="Q162" s="221" t="s">
        <v>209</v>
      </c>
      <c r="R162" s="221" t="s">
        <v>208</v>
      </c>
      <c r="S162" s="221" t="s">
        <v>210</v>
      </c>
      <c r="T162" s="221"/>
      <c r="U162" s="178"/>
    </row>
    <row r="163" spans="1:25" s="177" customFormat="1" ht="15">
      <c r="A163" s="146">
        <f>'1-συμβολαια'!A163</f>
        <v>0</v>
      </c>
      <c r="B163" s="160">
        <f>'1-συμβολαια'!C163</f>
        <v>0</v>
      </c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5"/>
      <c r="P163" s="176">
        <f>O163*('2-δικαιώματα'!H163+'3-φύλλα2α'!H163)</f>
        <v>0</v>
      </c>
      <c r="Q163" s="221" t="s">
        <v>209</v>
      </c>
      <c r="R163" s="221" t="s">
        <v>208</v>
      </c>
      <c r="S163" s="221" t="s">
        <v>210</v>
      </c>
      <c r="T163" s="221"/>
      <c r="U163" s="178"/>
    </row>
    <row r="164" spans="1:25" s="177" customFormat="1" ht="15">
      <c r="A164" s="146">
        <f>'1-συμβολαια'!A164</f>
        <v>0</v>
      </c>
      <c r="B164" s="160">
        <f>'1-συμβολαια'!C164</f>
        <v>0</v>
      </c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5"/>
      <c r="P164" s="176">
        <f>O164*('2-δικαιώματα'!H164+'3-φύλλα2α'!H164)</f>
        <v>0</v>
      </c>
      <c r="Q164" s="221" t="s">
        <v>209</v>
      </c>
      <c r="R164" s="221" t="s">
        <v>208</v>
      </c>
      <c r="S164" s="221" t="s">
        <v>210</v>
      </c>
      <c r="T164" s="221"/>
      <c r="U164" s="178"/>
    </row>
    <row r="165" spans="1:25" s="177" customFormat="1" ht="15">
      <c r="A165" s="146">
        <f>'1-συμβολαια'!A165</f>
        <v>0</v>
      </c>
      <c r="B165" s="160">
        <f>'1-συμβολαια'!C165</f>
        <v>0</v>
      </c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5"/>
      <c r="P165" s="176">
        <f>O165*('2-δικαιώματα'!H165+'3-φύλλα2α'!H165)</f>
        <v>0</v>
      </c>
      <c r="Q165" s="221" t="s">
        <v>209</v>
      </c>
      <c r="R165" s="221" t="s">
        <v>208</v>
      </c>
      <c r="S165" s="221" t="s">
        <v>210</v>
      </c>
      <c r="T165" s="221"/>
      <c r="U165" s="178"/>
    </row>
    <row r="166" spans="1:25" s="177" customFormat="1" ht="15">
      <c r="A166" s="146">
        <f>'1-συμβολαια'!A166</f>
        <v>0</v>
      </c>
      <c r="B166" s="160">
        <f>'1-συμβολαια'!C166</f>
        <v>0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5"/>
      <c r="P166" s="176">
        <f>O166*('2-δικαιώματα'!H166+'3-φύλλα2α'!H166)</f>
        <v>0</v>
      </c>
      <c r="Q166" s="221" t="s">
        <v>209</v>
      </c>
      <c r="R166" s="221" t="s">
        <v>208</v>
      </c>
      <c r="S166" s="221" t="s">
        <v>210</v>
      </c>
      <c r="T166" s="221"/>
      <c r="U166" s="178"/>
    </row>
    <row r="167" spans="1:25" s="177" customFormat="1" ht="15">
      <c r="A167" s="146">
        <f>'1-συμβολαια'!A167</f>
        <v>0</v>
      </c>
      <c r="B167" s="160">
        <f>'1-συμβολαια'!C167</f>
        <v>0</v>
      </c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5"/>
      <c r="P167" s="176">
        <f>O167*('2-δικαιώματα'!H167+'3-φύλλα2α'!H167)</f>
        <v>0</v>
      </c>
      <c r="Q167" s="221" t="s">
        <v>209</v>
      </c>
      <c r="R167" s="221" t="s">
        <v>208</v>
      </c>
      <c r="S167" s="221" t="s">
        <v>210</v>
      </c>
      <c r="T167" s="221"/>
      <c r="U167" s="178"/>
    </row>
    <row r="168" spans="1:25" s="177" customFormat="1" ht="15">
      <c r="A168" s="146">
        <f>'1-συμβολαια'!A168</f>
        <v>0</v>
      </c>
      <c r="B168" s="160">
        <f>'1-συμβολαια'!C168</f>
        <v>0</v>
      </c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5"/>
      <c r="P168" s="176">
        <f>O168*('2-δικαιώματα'!H168+'3-φύλλα2α'!H168)</f>
        <v>0</v>
      </c>
      <c r="Q168" s="221" t="s">
        <v>209</v>
      </c>
      <c r="R168" s="221" t="s">
        <v>208</v>
      </c>
      <c r="S168" s="221" t="s">
        <v>210</v>
      </c>
      <c r="T168" s="221"/>
      <c r="U168" s="178"/>
    </row>
    <row r="169" spans="1:25" s="177" customFormat="1" ht="15">
      <c r="A169" s="146">
        <f>'1-συμβολαια'!A169</f>
        <v>0</v>
      </c>
      <c r="B169" s="160">
        <f>'1-συμβολαια'!C169</f>
        <v>0</v>
      </c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5"/>
      <c r="P169" s="176">
        <f>O169*('2-δικαιώματα'!H169+'3-φύλλα2α'!H169)</f>
        <v>0</v>
      </c>
      <c r="Q169" s="221" t="s">
        <v>209</v>
      </c>
      <c r="R169" s="221" t="s">
        <v>208</v>
      </c>
      <c r="S169" s="221" t="s">
        <v>210</v>
      </c>
      <c r="T169" s="221"/>
      <c r="U169" s="178"/>
    </row>
    <row r="170" spans="1:25" s="177" customFormat="1" ht="15">
      <c r="A170" s="146">
        <f>'1-συμβολαια'!A170</f>
        <v>0</v>
      </c>
      <c r="B170" s="160">
        <f>'1-συμβολαια'!C170</f>
        <v>0</v>
      </c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5"/>
      <c r="P170" s="176">
        <f>O170*('2-δικαιώματα'!H170+'3-φύλλα2α'!H170)</f>
        <v>0</v>
      </c>
      <c r="Q170" s="221" t="s">
        <v>209</v>
      </c>
      <c r="R170" s="221" t="s">
        <v>208</v>
      </c>
      <c r="S170" s="221" t="s">
        <v>210</v>
      </c>
      <c r="T170" s="221"/>
      <c r="U170" s="178"/>
    </row>
    <row r="171" spans="1:25" s="177" customFormat="1" ht="15">
      <c r="A171" s="146">
        <f>'1-συμβολαια'!A171</f>
        <v>0</v>
      </c>
      <c r="B171" s="160">
        <f>'1-συμβολαια'!C171</f>
        <v>0</v>
      </c>
      <c r="C171" s="17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75"/>
      <c r="P171" s="176">
        <f>O171*('2-δικαιώματα'!H171+'3-φύλλα2α'!H171)</f>
        <v>0</v>
      </c>
      <c r="Q171" s="221" t="s">
        <v>209</v>
      </c>
      <c r="R171" s="221" t="s">
        <v>208</v>
      </c>
      <c r="S171" s="221" t="s">
        <v>210</v>
      </c>
      <c r="T171" s="221"/>
      <c r="U171" s="178"/>
    </row>
    <row r="172" spans="1:25" s="177" customFormat="1" ht="15">
      <c r="A172" s="146">
        <f>'1-συμβολαια'!A172</f>
        <v>0</v>
      </c>
      <c r="B172" s="160">
        <f>'1-συμβολαια'!C172</f>
        <v>0</v>
      </c>
      <c r="C172" s="17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75"/>
      <c r="P172" s="176">
        <f>O172*('2-δικαιώματα'!H172+'3-φύλλα2α'!H172)</f>
        <v>0</v>
      </c>
      <c r="Q172" s="221" t="s">
        <v>209</v>
      </c>
      <c r="R172" s="221" t="s">
        <v>208</v>
      </c>
      <c r="S172" s="221" t="s">
        <v>210</v>
      </c>
      <c r="T172" s="221"/>
      <c r="U172" s="178"/>
    </row>
    <row r="173" spans="1:25" s="177" customFormat="1" ht="15">
      <c r="A173" s="146">
        <f>'1-συμβολαια'!A173</f>
        <v>0</v>
      </c>
      <c r="B173" s="160">
        <f>'1-συμβολαια'!C173</f>
        <v>0</v>
      </c>
      <c r="C173" s="17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75"/>
      <c r="P173" s="176">
        <f>O173*('2-δικαιώματα'!H173+'3-φύλλα2α'!H173)</f>
        <v>0</v>
      </c>
      <c r="Q173" s="221" t="s">
        <v>209</v>
      </c>
      <c r="R173" s="221" t="s">
        <v>208</v>
      </c>
      <c r="S173" s="221" t="s">
        <v>210</v>
      </c>
      <c r="T173" s="221"/>
      <c r="U173" s="178"/>
    </row>
    <row r="174" spans="1:25" ht="15.75">
      <c r="A174" s="363" t="s">
        <v>48</v>
      </c>
      <c r="B174" s="364"/>
      <c r="C174" s="364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173">
        <f>SUM(P3:P173)</f>
        <v>0</v>
      </c>
    </row>
    <row r="176" spans="1:25" ht="15.75">
      <c r="Q176" s="275" t="s">
        <v>205</v>
      </c>
      <c r="R176" s="215"/>
      <c r="S176" s="215"/>
      <c r="T176" s="215"/>
      <c r="U176" s="215"/>
      <c r="V176" s="215"/>
      <c r="W176" s="215"/>
      <c r="X176" s="215"/>
      <c r="Y176" s="196"/>
    </row>
    <row r="177" spans="2:24" ht="15.75">
      <c r="R177" s="243" t="s">
        <v>206</v>
      </c>
      <c r="S177" s="243"/>
      <c r="T177" s="243"/>
      <c r="U177" s="243"/>
      <c r="V177" s="243"/>
      <c r="W177" s="243"/>
      <c r="X177" s="243"/>
    </row>
    <row r="178" spans="2:24" ht="15.75">
      <c r="S178" s="275" t="s">
        <v>207</v>
      </c>
    </row>
    <row r="181" spans="2:24">
      <c r="B181" s="232" t="s">
        <v>244</v>
      </c>
    </row>
    <row r="182" spans="2:24">
      <c r="B182" s="233" t="s">
        <v>245</v>
      </c>
    </row>
  </sheetData>
  <mergeCells count="8">
    <mergeCell ref="Q1:U2"/>
    <mergeCell ref="A174:O174"/>
    <mergeCell ref="A1:A2"/>
    <mergeCell ref="B1:B2"/>
    <mergeCell ref="C1:G1"/>
    <mergeCell ref="H1:N1"/>
    <mergeCell ref="P1:P2"/>
    <mergeCell ref="O1:O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3"/>
  <sheetViews>
    <sheetView topLeftCell="D1" workbookViewId="0">
      <pane ySplit="2" topLeftCell="A158" activePane="bottomLeft" state="frozen"/>
      <selection pane="bottomLeft" activeCell="AE201" sqref="AE201"/>
    </sheetView>
  </sheetViews>
  <sheetFormatPr defaultRowHeight="11.25"/>
  <cols>
    <col min="1" max="1" width="10.28515625" style="8" customWidth="1"/>
    <col min="2" max="2" width="43.5703125" style="133" bestFit="1" customWidth="1"/>
    <col min="3" max="3" width="10.7109375" style="2" bestFit="1" customWidth="1"/>
    <col min="4" max="5" width="7.85546875" style="3" bestFit="1" customWidth="1"/>
    <col min="6" max="6" width="6.85546875" style="8" customWidth="1"/>
    <col min="7" max="7" width="7.140625" style="8" customWidth="1"/>
    <col min="8" max="9" width="6.85546875" style="2" bestFit="1" customWidth="1"/>
    <col min="10" max="10" width="10.28515625" style="2" customWidth="1"/>
    <col min="11" max="11" width="13.28515625" style="2" customWidth="1"/>
    <col min="12" max="12" width="6.42578125" style="117" customWidth="1"/>
    <col min="13" max="16" width="7.28515625" style="117" customWidth="1"/>
    <col min="17" max="17" width="7.140625" style="117" customWidth="1"/>
    <col min="18" max="18" width="4.85546875" style="117" customWidth="1"/>
    <col min="19" max="19" width="5.85546875" style="117" customWidth="1"/>
    <col min="20" max="20" width="5" style="117" customWidth="1"/>
    <col min="21" max="21" width="6.7109375" style="117" customWidth="1"/>
    <col min="22" max="22" width="5.5703125" style="117" customWidth="1"/>
    <col min="23" max="31" width="6.28515625" style="117" customWidth="1"/>
    <col min="32" max="32" width="11.7109375" style="117" customWidth="1"/>
    <col min="33" max="33" width="22.7109375" style="117" customWidth="1"/>
    <col min="34" max="248" width="9.140625" style="3"/>
    <col min="249" max="249" width="9" style="3" bestFit="1" customWidth="1"/>
    <col min="250" max="250" width="9.85546875" style="3" bestFit="1" customWidth="1"/>
    <col min="251" max="251" width="9.140625" style="3" bestFit="1" customWidth="1"/>
    <col min="252" max="252" width="16" style="3" bestFit="1" customWidth="1"/>
    <col min="253" max="253" width="9" style="3" bestFit="1" customWidth="1"/>
    <col min="254" max="254" width="7.85546875" style="3" bestFit="1" customWidth="1"/>
    <col min="255" max="255" width="11.7109375" style="3" bestFit="1" customWidth="1"/>
    <col min="256" max="256" width="14.28515625" style="3" customWidth="1"/>
    <col min="257" max="257" width="11.7109375" style="3" bestFit="1" customWidth="1"/>
    <col min="258" max="258" width="14.140625" style="3" bestFit="1" customWidth="1"/>
    <col min="259" max="259" width="16.7109375" style="3" customWidth="1"/>
    <col min="260" max="260" width="16.5703125" style="3" customWidth="1"/>
    <col min="261" max="262" width="7.85546875" style="3" bestFit="1" customWidth="1"/>
    <col min="263" max="263" width="8" style="3" bestFit="1" customWidth="1"/>
    <col min="264" max="265" width="7.85546875" style="3" bestFit="1" customWidth="1"/>
    <col min="266" max="266" width="9.7109375" style="3" customWidth="1"/>
    <col min="267" max="267" width="12.85546875" style="3" customWidth="1"/>
    <col min="268" max="504" width="9.140625" style="3"/>
    <col min="505" max="505" width="9" style="3" bestFit="1" customWidth="1"/>
    <col min="506" max="506" width="9.85546875" style="3" bestFit="1" customWidth="1"/>
    <col min="507" max="507" width="9.140625" style="3" bestFit="1" customWidth="1"/>
    <col min="508" max="508" width="16" style="3" bestFit="1" customWidth="1"/>
    <col min="509" max="509" width="9" style="3" bestFit="1" customWidth="1"/>
    <col min="510" max="510" width="7.85546875" style="3" bestFit="1" customWidth="1"/>
    <col min="511" max="511" width="11.7109375" style="3" bestFit="1" customWidth="1"/>
    <col min="512" max="512" width="14.28515625" style="3" customWidth="1"/>
    <col min="513" max="513" width="11.7109375" style="3" bestFit="1" customWidth="1"/>
    <col min="514" max="514" width="14.140625" style="3" bestFit="1" customWidth="1"/>
    <col min="515" max="515" width="16.7109375" style="3" customWidth="1"/>
    <col min="516" max="516" width="16.5703125" style="3" customWidth="1"/>
    <col min="517" max="518" width="7.85546875" style="3" bestFit="1" customWidth="1"/>
    <col min="519" max="519" width="8" style="3" bestFit="1" customWidth="1"/>
    <col min="520" max="521" width="7.85546875" style="3" bestFit="1" customWidth="1"/>
    <col min="522" max="522" width="9.7109375" style="3" customWidth="1"/>
    <col min="523" max="523" width="12.85546875" style="3" customWidth="1"/>
    <col min="524" max="760" width="9.140625" style="3"/>
    <col min="761" max="761" width="9" style="3" bestFit="1" customWidth="1"/>
    <col min="762" max="762" width="9.85546875" style="3" bestFit="1" customWidth="1"/>
    <col min="763" max="763" width="9.140625" style="3" bestFit="1" customWidth="1"/>
    <col min="764" max="764" width="16" style="3" bestFit="1" customWidth="1"/>
    <col min="765" max="765" width="9" style="3" bestFit="1" customWidth="1"/>
    <col min="766" max="766" width="7.85546875" style="3" bestFit="1" customWidth="1"/>
    <col min="767" max="767" width="11.7109375" style="3" bestFit="1" customWidth="1"/>
    <col min="768" max="768" width="14.28515625" style="3" customWidth="1"/>
    <col min="769" max="769" width="11.7109375" style="3" bestFit="1" customWidth="1"/>
    <col min="770" max="770" width="14.140625" style="3" bestFit="1" customWidth="1"/>
    <col min="771" max="771" width="16.7109375" style="3" customWidth="1"/>
    <col min="772" max="772" width="16.5703125" style="3" customWidth="1"/>
    <col min="773" max="774" width="7.85546875" style="3" bestFit="1" customWidth="1"/>
    <col min="775" max="775" width="8" style="3" bestFit="1" customWidth="1"/>
    <col min="776" max="777" width="7.85546875" style="3" bestFit="1" customWidth="1"/>
    <col min="778" max="778" width="9.7109375" style="3" customWidth="1"/>
    <col min="779" max="779" width="12.85546875" style="3" customWidth="1"/>
    <col min="780" max="1016" width="9.140625" style="3"/>
    <col min="1017" max="1017" width="9" style="3" bestFit="1" customWidth="1"/>
    <col min="1018" max="1018" width="9.85546875" style="3" bestFit="1" customWidth="1"/>
    <col min="1019" max="1019" width="9.140625" style="3" bestFit="1" customWidth="1"/>
    <col min="1020" max="1020" width="16" style="3" bestFit="1" customWidth="1"/>
    <col min="1021" max="1021" width="9" style="3" bestFit="1" customWidth="1"/>
    <col min="1022" max="1022" width="7.85546875" style="3" bestFit="1" customWidth="1"/>
    <col min="1023" max="1023" width="11.7109375" style="3" bestFit="1" customWidth="1"/>
    <col min="1024" max="1024" width="14.28515625" style="3" customWidth="1"/>
    <col min="1025" max="1025" width="11.7109375" style="3" bestFit="1" customWidth="1"/>
    <col min="1026" max="1026" width="14.140625" style="3" bestFit="1" customWidth="1"/>
    <col min="1027" max="1027" width="16.7109375" style="3" customWidth="1"/>
    <col min="1028" max="1028" width="16.5703125" style="3" customWidth="1"/>
    <col min="1029" max="1030" width="7.85546875" style="3" bestFit="1" customWidth="1"/>
    <col min="1031" max="1031" width="8" style="3" bestFit="1" customWidth="1"/>
    <col min="1032" max="1033" width="7.85546875" style="3" bestFit="1" customWidth="1"/>
    <col min="1034" max="1034" width="9.7109375" style="3" customWidth="1"/>
    <col min="1035" max="1035" width="12.85546875" style="3" customWidth="1"/>
    <col min="1036" max="1272" width="9.140625" style="3"/>
    <col min="1273" max="1273" width="9" style="3" bestFit="1" customWidth="1"/>
    <col min="1274" max="1274" width="9.85546875" style="3" bestFit="1" customWidth="1"/>
    <col min="1275" max="1275" width="9.140625" style="3" bestFit="1" customWidth="1"/>
    <col min="1276" max="1276" width="16" style="3" bestFit="1" customWidth="1"/>
    <col min="1277" max="1277" width="9" style="3" bestFit="1" customWidth="1"/>
    <col min="1278" max="1278" width="7.85546875" style="3" bestFit="1" customWidth="1"/>
    <col min="1279" max="1279" width="11.7109375" style="3" bestFit="1" customWidth="1"/>
    <col min="1280" max="1280" width="14.28515625" style="3" customWidth="1"/>
    <col min="1281" max="1281" width="11.7109375" style="3" bestFit="1" customWidth="1"/>
    <col min="1282" max="1282" width="14.140625" style="3" bestFit="1" customWidth="1"/>
    <col min="1283" max="1283" width="16.7109375" style="3" customWidth="1"/>
    <col min="1284" max="1284" width="16.5703125" style="3" customWidth="1"/>
    <col min="1285" max="1286" width="7.85546875" style="3" bestFit="1" customWidth="1"/>
    <col min="1287" max="1287" width="8" style="3" bestFit="1" customWidth="1"/>
    <col min="1288" max="1289" width="7.85546875" style="3" bestFit="1" customWidth="1"/>
    <col min="1290" max="1290" width="9.7109375" style="3" customWidth="1"/>
    <col min="1291" max="1291" width="12.85546875" style="3" customWidth="1"/>
    <col min="1292" max="1528" width="9.140625" style="3"/>
    <col min="1529" max="1529" width="9" style="3" bestFit="1" customWidth="1"/>
    <col min="1530" max="1530" width="9.85546875" style="3" bestFit="1" customWidth="1"/>
    <col min="1531" max="1531" width="9.140625" style="3" bestFit="1" customWidth="1"/>
    <col min="1532" max="1532" width="16" style="3" bestFit="1" customWidth="1"/>
    <col min="1533" max="1533" width="9" style="3" bestFit="1" customWidth="1"/>
    <col min="1534" max="1534" width="7.85546875" style="3" bestFit="1" customWidth="1"/>
    <col min="1535" max="1535" width="11.7109375" style="3" bestFit="1" customWidth="1"/>
    <col min="1536" max="1536" width="14.28515625" style="3" customWidth="1"/>
    <col min="1537" max="1537" width="11.7109375" style="3" bestFit="1" customWidth="1"/>
    <col min="1538" max="1538" width="14.140625" style="3" bestFit="1" customWidth="1"/>
    <col min="1539" max="1539" width="16.7109375" style="3" customWidth="1"/>
    <col min="1540" max="1540" width="16.5703125" style="3" customWidth="1"/>
    <col min="1541" max="1542" width="7.85546875" style="3" bestFit="1" customWidth="1"/>
    <col min="1543" max="1543" width="8" style="3" bestFit="1" customWidth="1"/>
    <col min="1544" max="1545" width="7.85546875" style="3" bestFit="1" customWidth="1"/>
    <col min="1546" max="1546" width="9.7109375" style="3" customWidth="1"/>
    <col min="1547" max="1547" width="12.85546875" style="3" customWidth="1"/>
    <col min="1548" max="1784" width="9.140625" style="3"/>
    <col min="1785" max="1785" width="9" style="3" bestFit="1" customWidth="1"/>
    <col min="1786" max="1786" width="9.85546875" style="3" bestFit="1" customWidth="1"/>
    <col min="1787" max="1787" width="9.140625" style="3" bestFit="1" customWidth="1"/>
    <col min="1788" max="1788" width="16" style="3" bestFit="1" customWidth="1"/>
    <col min="1789" max="1789" width="9" style="3" bestFit="1" customWidth="1"/>
    <col min="1790" max="1790" width="7.85546875" style="3" bestFit="1" customWidth="1"/>
    <col min="1791" max="1791" width="11.7109375" style="3" bestFit="1" customWidth="1"/>
    <col min="1792" max="1792" width="14.28515625" style="3" customWidth="1"/>
    <col min="1793" max="1793" width="11.7109375" style="3" bestFit="1" customWidth="1"/>
    <col min="1794" max="1794" width="14.140625" style="3" bestFit="1" customWidth="1"/>
    <col min="1795" max="1795" width="16.7109375" style="3" customWidth="1"/>
    <col min="1796" max="1796" width="16.5703125" style="3" customWidth="1"/>
    <col min="1797" max="1798" width="7.85546875" style="3" bestFit="1" customWidth="1"/>
    <col min="1799" max="1799" width="8" style="3" bestFit="1" customWidth="1"/>
    <col min="1800" max="1801" width="7.85546875" style="3" bestFit="1" customWidth="1"/>
    <col min="1802" max="1802" width="9.7109375" style="3" customWidth="1"/>
    <col min="1803" max="1803" width="12.85546875" style="3" customWidth="1"/>
    <col min="1804" max="2040" width="9.140625" style="3"/>
    <col min="2041" max="2041" width="9" style="3" bestFit="1" customWidth="1"/>
    <col min="2042" max="2042" width="9.85546875" style="3" bestFit="1" customWidth="1"/>
    <col min="2043" max="2043" width="9.140625" style="3" bestFit="1" customWidth="1"/>
    <col min="2044" max="2044" width="16" style="3" bestFit="1" customWidth="1"/>
    <col min="2045" max="2045" width="9" style="3" bestFit="1" customWidth="1"/>
    <col min="2046" max="2046" width="7.85546875" style="3" bestFit="1" customWidth="1"/>
    <col min="2047" max="2047" width="11.7109375" style="3" bestFit="1" customWidth="1"/>
    <col min="2048" max="2048" width="14.28515625" style="3" customWidth="1"/>
    <col min="2049" max="2049" width="11.7109375" style="3" bestFit="1" customWidth="1"/>
    <col min="2050" max="2050" width="14.140625" style="3" bestFit="1" customWidth="1"/>
    <col min="2051" max="2051" width="16.7109375" style="3" customWidth="1"/>
    <col min="2052" max="2052" width="16.5703125" style="3" customWidth="1"/>
    <col min="2053" max="2054" width="7.85546875" style="3" bestFit="1" customWidth="1"/>
    <col min="2055" max="2055" width="8" style="3" bestFit="1" customWidth="1"/>
    <col min="2056" max="2057" width="7.85546875" style="3" bestFit="1" customWidth="1"/>
    <col min="2058" max="2058" width="9.7109375" style="3" customWidth="1"/>
    <col min="2059" max="2059" width="12.85546875" style="3" customWidth="1"/>
    <col min="2060" max="2296" width="9.140625" style="3"/>
    <col min="2297" max="2297" width="9" style="3" bestFit="1" customWidth="1"/>
    <col min="2298" max="2298" width="9.85546875" style="3" bestFit="1" customWidth="1"/>
    <col min="2299" max="2299" width="9.140625" style="3" bestFit="1" customWidth="1"/>
    <col min="2300" max="2300" width="16" style="3" bestFit="1" customWidth="1"/>
    <col min="2301" max="2301" width="9" style="3" bestFit="1" customWidth="1"/>
    <col min="2302" max="2302" width="7.85546875" style="3" bestFit="1" customWidth="1"/>
    <col min="2303" max="2303" width="11.7109375" style="3" bestFit="1" customWidth="1"/>
    <col min="2304" max="2304" width="14.28515625" style="3" customWidth="1"/>
    <col min="2305" max="2305" width="11.7109375" style="3" bestFit="1" customWidth="1"/>
    <col min="2306" max="2306" width="14.140625" style="3" bestFit="1" customWidth="1"/>
    <col min="2307" max="2307" width="16.7109375" style="3" customWidth="1"/>
    <col min="2308" max="2308" width="16.5703125" style="3" customWidth="1"/>
    <col min="2309" max="2310" width="7.85546875" style="3" bestFit="1" customWidth="1"/>
    <col min="2311" max="2311" width="8" style="3" bestFit="1" customWidth="1"/>
    <col min="2312" max="2313" width="7.85546875" style="3" bestFit="1" customWidth="1"/>
    <col min="2314" max="2314" width="9.7109375" style="3" customWidth="1"/>
    <col min="2315" max="2315" width="12.85546875" style="3" customWidth="1"/>
    <col min="2316" max="2552" width="9.140625" style="3"/>
    <col min="2553" max="2553" width="9" style="3" bestFit="1" customWidth="1"/>
    <col min="2554" max="2554" width="9.85546875" style="3" bestFit="1" customWidth="1"/>
    <col min="2555" max="2555" width="9.140625" style="3" bestFit="1" customWidth="1"/>
    <col min="2556" max="2556" width="16" style="3" bestFit="1" customWidth="1"/>
    <col min="2557" max="2557" width="9" style="3" bestFit="1" customWidth="1"/>
    <col min="2558" max="2558" width="7.85546875" style="3" bestFit="1" customWidth="1"/>
    <col min="2559" max="2559" width="11.7109375" style="3" bestFit="1" customWidth="1"/>
    <col min="2560" max="2560" width="14.28515625" style="3" customWidth="1"/>
    <col min="2561" max="2561" width="11.7109375" style="3" bestFit="1" customWidth="1"/>
    <col min="2562" max="2562" width="14.140625" style="3" bestFit="1" customWidth="1"/>
    <col min="2563" max="2563" width="16.7109375" style="3" customWidth="1"/>
    <col min="2564" max="2564" width="16.5703125" style="3" customWidth="1"/>
    <col min="2565" max="2566" width="7.85546875" style="3" bestFit="1" customWidth="1"/>
    <col min="2567" max="2567" width="8" style="3" bestFit="1" customWidth="1"/>
    <col min="2568" max="2569" width="7.85546875" style="3" bestFit="1" customWidth="1"/>
    <col min="2570" max="2570" width="9.7109375" style="3" customWidth="1"/>
    <col min="2571" max="2571" width="12.85546875" style="3" customWidth="1"/>
    <col min="2572" max="2808" width="9.140625" style="3"/>
    <col min="2809" max="2809" width="9" style="3" bestFit="1" customWidth="1"/>
    <col min="2810" max="2810" width="9.85546875" style="3" bestFit="1" customWidth="1"/>
    <col min="2811" max="2811" width="9.140625" style="3" bestFit="1" customWidth="1"/>
    <col min="2812" max="2812" width="16" style="3" bestFit="1" customWidth="1"/>
    <col min="2813" max="2813" width="9" style="3" bestFit="1" customWidth="1"/>
    <col min="2814" max="2814" width="7.85546875" style="3" bestFit="1" customWidth="1"/>
    <col min="2815" max="2815" width="11.7109375" style="3" bestFit="1" customWidth="1"/>
    <col min="2816" max="2816" width="14.28515625" style="3" customWidth="1"/>
    <col min="2817" max="2817" width="11.7109375" style="3" bestFit="1" customWidth="1"/>
    <col min="2818" max="2818" width="14.140625" style="3" bestFit="1" customWidth="1"/>
    <col min="2819" max="2819" width="16.7109375" style="3" customWidth="1"/>
    <col min="2820" max="2820" width="16.5703125" style="3" customWidth="1"/>
    <col min="2821" max="2822" width="7.85546875" style="3" bestFit="1" customWidth="1"/>
    <col min="2823" max="2823" width="8" style="3" bestFit="1" customWidth="1"/>
    <col min="2824" max="2825" width="7.85546875" style="3" bestFit="1" customWidth="1"/>
    <col min="2826" max="2826" width="9.7109375" style="3" customWidth="1"/>
    <col min="2827" max="2827" width="12.85546875" style="3" customWidth="1"/>
    <col min="2828" max="3064" width="9.140625" style="3"/>
    <col min="3065" max="3065" width="9" style="3" bestFit="1" customWidth="1"/>
    <col min="3066" max="3066" width="9.85546875" style="3" bestFit="1" customWidth="1"/>
    <col min="3067" max="3067" width="9.140625" style="3" bestFit="1" customWidth="1"/>
    <col min="3068" max="3068" width="16" style="3" bestFit="1" customWidth="1"/>
    <col min="3069" max="3069" width="9" style="3" bestFit="1" customWidth="1"/>
    <col min="3070" max="3070" width="7.85546875" style="3" bestFit="1" customWidth="1"/>
    <col min="3071" max="3071" width="11.7109375" style="3" bestFit="1" customWidth="1"/>
    <col min="3072" max="3072" width="14.28515625" style="3" customWidth="1"/>
    <col min="3073" max="3073" width="11.7109375" style="3" bestFit="1" customWidth="1"/>
    <col min="3074" max="3074" width="14.140625" style="3" bestFit="1" customWidth="1"/>
    <col min="3075" max="3075" width="16.7109375" style="3" customWidth="1"/>
    <col min="3076" max="3076" width="16.5703125" style="3" customWidth="1"/>
    <col min="3077" max="3078" width="7.85546875" style="3" bestFit="1" customWidth="1"/>
    <col min="3079" max="3079" width="8" style="3" bestFit="1" customWidth="1"/>
    <col min="3080" max="3081" width="7.85546875" style="3" bestFit="1" customWidth="1"/>
    <col min="3082" max="3082" width="9.7109375" style="3" customWidth="1"/>
    <col min="3083" max="3083" width="12.85546875" style="3" customWidth="1"/>
    <col min="3084" max="3320" width="9.140625" style="3"/>
    <col min="3321" max="3321" width="9" style="3" bestFit="1" customWidth="1"/>
    <col min="3322" max="3322" width="9.85546875" style="3" bestFit="1" customWidth="1"/>
    <col min="3323" max="3323" width="9.140625" style="3" bestFit="1" customWidth="1"/>
    <col min="3324" max="3324" width="16" style="3" bestFit="1" customWidth="1"/>
    <col min="3325" max="3325" width="9" style="3" bestFit="1" customWidth="1"/>
    <col min="3326" max="3326" width="7.85546875" style="3" bestFit="1" customWidth="1"/>
    <col min="3327" max="3327" width="11.7109375" style="3" bestFit="1" customWidth="1"/>
    <col min="3328" max="3328" width="14.28515625" style="3" customWidth="1"/>
    <col min="3329" max="3329" width="11.7109375" style="3" bestFit="1" customWidth="1"/>
    <col min="3330" max="3330" width="14.140625" style="3" bestFit="1" customWidth="1"/>
    <col min="3331" max="3331" width="16.7109375" style="3" customWidth="1"/>
    <col min="3332" max="3332" width="16.5703125" style="3" customWidth="1"/>
    <col min="3333" max="3334" width="7.85546875" style="3" bestFit="1" customWidth="1"/>
    <col min="3335" max="3335" width="8" style="3" bestFit="1" customWidth="1"/>
    <col min="3336" max="3337" width="7.85546875" style="3" bestFit="1" customWidth="1"/>
    <col min="3338" max="3338" width="9.7109375" style="3" customWidth="1"/>
    <col min="3339" max="3339" width="12.85546875" style="3" customWidth="1"/>
    <col min="3340" max="3576" width="9.140625" style="3"/>
    <col min="3577" max="3577" width="9" style="3" bestFit="1" customWidth="1"/>
    <col min="3578" max="3578" width="9.85546875" style="3" bestFit="1" customWidth="1"/>
    <col min="3579" max="3579" width="9.140625" style="3" bestFit="1" customWidth="1"/>
    <col min="3580" max="3580" width="16" style="3" bestFit="1" customWidth="1"/>
    <col min="3581" max="3581" width="9" style="3" bestFit="1" customWidth="1"/>
    <col min="3582" max="3582" width="7.85546875" style="3" bestFit="1" customWidth="1"/>
    <col min="3583" max="3583" width="11.7109375" style="3" bestFit="1" customWidth="1"/>
    <col min="3584" max="3584" width="14.28515625" style="3" customWidth="1"/>
    <col min="3585" max="3585" width="11.7109375" style="3" bestFit="1" customWidth="1"/>
    <col min="3586" max="3586" width="14.140625" style="3" bestFit="1" customWidth="1"/>
    <col min="3587" max="3587" width="16.7109375" style="3" customWidth="1"/>
    <col min="3588" max="3588" width="16.5703125" style="3" customWidth="1"/>
    <col min="3589" max="3590" width="7.85546875" style="3" bestFit="1" customWidth="1"/>
    <col min="3591" max="3591" width="8" style="3" bestFit="1" customWidth="1"/>
    <col min="3592" max="3593" width="7.85546875" style="3" bestFit="1" customWidth="1"/>
    <col min="3594" max="3594" width="9.7109375" style="3" customWidth="1"/>
    <col min="3595" max="3595" width="12.85546875" style="3" customWidth="1"/>
    <col min="3596" max="3832" width="9.140625" style="3"/>
    <col min="3833" max="3833" width="9" style="3" bestFit="1" customWidth="1"/>
    <col min="3834" max="3834" width="9.85546875" style="3" bestFit="1" customWidth="1"/>
    <col min="3835" max="3835" width="9.140625" style="3" bestFit="1" customWidth="1"/>
    <col min="3836" max="3836" width="16" style="3" bestFit="1" customWidth="1"/>
    <col min="3837" max="3837" width="9" style="3" bestFit="1" customWidth="1"/>
    <col min="3838" max="3838" width="7.85546875" style="3" bestFit="1" customWidth="1"/>
    <col min="3839" max="3839" width="11.7109375" style="3" bestFit="1" customWidth="1"/>
    <col min="3840" max="3840" width="14.28515625" style="3" customWidth="1"/>
    <col min="3841" max="3841" width="11.7109375" style="3" bestFit="1" customWidth="1"/>
    <col min="3842" max="3842" width="14.140625" style="3" bestFit="1" customWidth="1"/>
    <col min="3843" max="3843" width="16.7109375" style="3" customWidth="1"/>
    <col min="3844" max="3844" width="16.5703125" style="3" customWidth="1"/>
    <col min="3845" max="3846" width="7.85546875" style="3" bestFit="1" customWidth="1"/>
    <col min="3847" max="3847" width="8" style="3" bestFit="1" customWidth="1"/>
    <col min="3848" max="3849" width="7.85546875" style="3" bestFit="1" customWidth="1"/>
    <col min="3850" max="3850" width="9.7109375" style="3" customWidth="1"/>
    <col min="3851" max="3851" width="12.85546875" style="3" customWidth="1"/>
    <col min="3852" max="4088" width="9.140625" style="3"/>
    <col min="4089" max="4089" width="9" style="3" bestFit="1" customWidth="1"/>
    <col min="4090" max="4090" width="9.85546875" style="3" bestFit="1" customWidth="1"/>
    <col min="4091" max="4091" width="9.140625" style="3" bestFit="1" customWidth="1"/>
    <col min="4092" max="4092" width="16" style="3" bestFit="1" customWidth="1"/>
    <col min="4093" max="4093" width="9" style="3" bestFit="1" customWidth="1"/>
    <col min="4094" max="4094" width="7.85546875" style="3" bestFit="1" customWidth="1"/>
    <col min="4095" max="4095" width="11.7109375" style="3" bestFit="1" customWidth="1"/>
    <col min="4096" max="4096" width="14.28515625" style="3" customWidth="1"/>
    <col min="4097" max="4097" width="11.7109375" style="3" bestFit="1" customWidth="1"/>
    <col min="4098" max="4098" width="14.140625" style="3" bestFit="1" customWidth="1"/>
    <col min="4099" max="4099" width="16.7109375" style="3" customWidth="1"/>
    <col min="4100" max="4100" width="16.5703125" style="3" customWidth="1"/>
    <col min="4101" max="4102" width="7.85546875" style="3" bestFit="1" customWidth="1"/>
    <col min="4103" max="4103" width="8" style="3" bestFit="1" customWidth="1"/>
    <col min="4104" max="4105" width="7.85546875" style="3" bestFit="1" customWidth="1"/>
    <col min="4106" max="4106" width="9.7109375" style="3" customWidth="1"/>
    <col min="4107" max="4107" width="12.85546875" style="3" customWidth="1"/>
    <col min="4108" max="4344" width="9.140625" style="3"/>
    <col min="4345" max="4345" width="9" style="3" bestFit="1" customWidth="1"/>
    <col min="4346" max="4346" width="9.85546875" style="3" bestFit="1" customWidth="1"/>
    <col min="4347" max="4347" width="9.140625" style="3" bestFit="1" customWidth="1"/>
    <col min="4348" max="4348" width="16" style="3" bestFit="1" customWidth="1"/>
    <col min="4349" max="4349" width="9" style="3" bestFit="1" customWidth="1"/>
    <col min="4350" max="4350" width="7.85546875" style="3" bestFit="1" customWidth="1"/>
    <col min="4351" max="4351" width="11.7109375" style="3" bestFit="1" customWidth="1"/>
    <col min="4352" max="4352" width="14.28515625" style="3" customWidth="1"/>
    <col min="4353" max="4353" width="11.7109375" style="3" bestFit="1" customWidth="1"/>
    <col min="4354" max="4354" width="14.140625" style="3" bestFit="1" customWidth="1"/>
    <col min="4355" max="4355" width="16.7109375" style="3" customWidth="1"/>
    <col min="4356" max="4356" width="16.5703125" style="3" customWidth="1"/>
    <col min="4357" max="4358" width="7.85546875" style="3" bestFit="1" customWidth="1"/>
    <col min="4359" max="4359" width="8" style="3" bestFit="1" customWidth="1"/>
    <col min="4360" max="4361" width="7.85546875" style="3" bestFit="1" customWidth="1"/>
    <col min="4362" max="4362" width="9.7109375" style="3" customWidth="1"/>
    <col min="4363" max="4363" width="12.85546875" style="3" customWidth="1"/>
    <col min="4364" max="4600" width="9.140625" style="3"/>
    <col min="4601" max="4601" width="9" style="3" bestFit="1" customWidth="1"/>
    <col min="4602" max="4602" width="9.85546875" style="3" bestFit="1" customWidth="1"/>
    <col min="4603" max="4603" width="9.140625" style="3" bestFit="1" customWidth="1"/>
    <col min="4604" max="4604" width="16" style="3" bestFit="1" customWidth="1"/>
    <col min="4605" max="4605" width="9" style="3" bestFit="1" customWidth="1"/>
    <col min="4606" max="4606" width="7.85546875" style="3" bestFit="1" customWidth="1"/>
    <col min="4607" max="4607" width="11.7109375" style="3" bestFit="1" customWidth="1"/>
    <col min="4608" max="4608" width="14.28515625" style="3" customWidth="1"/>
    <col min="4609" max="4609" width="11.7109375" style="3" bestFit="1" customWidth="1"/>
    <col min="4610" max="4610" width="14.140625" style="3" bestFit="1" customWidth="1"/>
    <col min="4611" max="4611" width="16.7109375" style="3" customWidth="1"/>
    <col min="4612" max="4612" width="16.5703125" style="3" customWidth="1"/>
    <col min="4613" max="4614" width="7.85546875" style="3" bestFit="1" customWidth="1"/>
    <col min="4615" max="4615" width="8" style="3" bestFit="1" customWidth="1"/>
    <col min="4616" max="4617" width="7.85546875" style="3" bestFit="1" customWidth="1"/>
    <col min="4618" max="4618" width="9.7109375" style="3" customWidth="1"/>
    <col min="4619" max="4619" width="12.85546875" style="3" customWidth="1"/>
    <col min="4620" max="4856" width="9.140625" style="3"/>
    <col min="4857" max="4857" width="9" style="3" bestFit="1" customWidth="1"/>
    <col min="4858" max="4858" width="9.85546875" style="3" bestFit="1" customWidth="1"/>
    <col min="4859" max="4859" width="9.140625" style="3" bestFit="1" customWidth="1"/>
    <col min="4860" max="4860" width="16" style="3" bestFit="1" customWidth="1"/>
    <col min="4861" max="4861" width="9" style="3" bestFit="1" customWidth="1"/>
    <col min="4862" max="4862" width="7.85546875" style="3" bestFit="1" customWidth="1"/>
    <col min="4863" max="4863" width="11.7109375" style="3" bestFit="1" customWidth="1"/>
    <col min="4864" max="4864" width="14.28515625" style="3" customWidth="1"/>
    <col min="4865" max="4865" width="11.7109375" style="3" bestFit="1" customWidth="1"/>
    <col min="4866" max="4866" width="14.140625" style="3" bestFit="1" customWidth="1"/>
    <col min="4867" max="4867" width="16.7109375" style="3" customWidth="1"/>
    <col min="4868" max="4868" width="16.5703125" style="3" customWidth="1"/>
    <col min="4869" max="4870" width="7.85546875" style="3" bestFit="1" customWidth="1"/>
    <col min="4871" max="4871" width="8" style="3" bestFit="1" customWidth="1"/>
    <col min="4872" max="4873" width="7.85546875" style="3" bestFit="1" customWidth="1"/>
    <col min="4874" max="4874" width="9.7109375" style="3" customWidth="1"/>
    <col min="4875" max="4875" width="12.85546875" style="3" customWidth="1"/>
    <col min="4876" max="5112" width="9.140625" style="3"/>
    <col min="5113" max="5113" width="9" style="3" bestFit="1" customWidth="1"/>
    <col min="5114" max="5114" width="9.85546875" style="3" bestFit="1" customWidth="1"/>
    <col min="5115" max="5115" width="9.140625" style="3" bestFit="1" customWidth="1"/>
    <col min="5116" max="5116" width="16" style="3" bestFit="1" customWidth="1"/>
    <col min="5117" max="5117" width="9" style="3" bestFit="1" customWidth="1"/>
    <col min="5118" max="5118" width="7.85546875" style="3" bestFit="1" customWidth="1"/>
    <col min="5119" max="5119" width="11.7109375" style="3" bestFit="1" customWidth="1"/>
    <col min="5120" max="5120" width="14.28515625" style="3" customWidth="1"/>
    <col min="5121" max="5121" width="11.7109375" style="3" bestFit="1" customWidth="1"/>
    <col min="5122" max="5122" width="14.140625" style="3" bestFit="1" customWidth="1"/>
    <col min="5123" max="5123" width="16.7109375" style="3" customWidth="1"/>
    <col min="5124" max="5124" width="16.5703125" style="3" customWidth="1"/>
    <col min="5125" max="5126" width="7.85546875" style="3" bestFit="1" customWidth="1"/>
    <col min="5127" max="5127" width="8" style="3" bestFit="1" customWidth="1"/>
    <col min="5128" max="5129" width="7.85546875" style="3" bestFit="1" customWidth="1"/>
    <col min="5130" max="5130" width="9.7109375" style="3" customWidth="1"/>
    <col min="5131" max="5131" width="12.85546875" style="3" customWidth="1"/>
    <col min="5132" max="5368" width="9.140625" style="3"/>
    <col min="5369" max="5369" width="9" style="3" bestFit="1" customWidth="1"/>
    <col min="5370" max="5370" width="9.85546875" style="3" bestFit="1" customWidth="1"/>
    <col min="5371" max="5371" width="9.140625" style="3" bestFit="1" customWidth="1"/>
    <col min="5372" max="5372" width="16" style="3" bestFit="1" customWidth="1"/>
    <col min="5373" max="5373" width="9" style="3" bestFit="1" customWidth="1"/>
    <col min="5374" max="5374" width="7.85546875" style="3" bestFit="1" customWidth="1"/>
    <col min="5375" max="5375" width="11.7109375" style="3" bestFit="1" customWidth="1"/>
    <col min="5376" max="5376" width="14.28515625" style="3" customWidth="1"/>
    <col min="5377" max="5377" width="11.7109375" style="3" bestFit="1" customWidth="1"/>
    <col min="5378" max="5378" width="14.140625" style="3" bestFit="1" customWidth="1"/>
    <col min="5379" max="5379" width="16.7109375" style="3" customWidth="1"/>
    <col min="5380" max="5380" width="16.5703125" style="3" customWidth="1"/>
    <col min="5381" max="5382" width="7.85546875" style="3" bestFit="1" customWidth="1"/>
    <col min="5383" max="5383" width="8" style="3" bestFit="1" customWidth="1"/>
    <col min="5384" max="5385" width="7.85546875" style="3" bestFit="1" customWidth="1"/>
    <col min="5386" max="5386" width="9.7109375" style="3" customWidth="1"/>
    <col min="5387" max="5387" width="12.85546875" style="3" customWidth="1"/>
    <col min="5388" max="5624" width="9.140625" style="3"/>
    <col min="5625" max="5625" width="9" style="3" bestFit="1" customWidth="1"/>
    <col min="5626" max="5626" width="9.85546875" style="3" bestFit="1" customWidth="1"/>
    <col min="5627" max="5627" width="9.140625" style="3" bestFit="1" customWidth="1"/>
    <col min="5628" max="5628" width="16" style="3" bestFit="1" customWidth="1"/>
    <col min="5629" max="5629" width="9" style="3" bestFit="1" customWidth="1"/>
    <col min="5630" max="5630" width="7.85546875" style="3" bestFit="1" customWidth="1"/>
    <col min="5631" max="5631" width="11.7109375" style="3" bestFit="1" customWidth="1"/>
    <col min="5632" max="5632" width="14.28515625" style="3" customWidth="1"/>
    <col min="5633" max="5633" width="11.7109375" style="3" bestFit="1" customWidth="1"/>
    <col min="5634" max="5634" width="14.140625" style="3" bestFit="1" customWidth="1"/>
    <col min="5635" max="5635" width="16.7109375" style="3" customWidth="1"/>
    <col min="5636" max="5636" width="16.5703125" style="3" customWidth="1"/>
    <col min="5637" max="5638" width="7.85546875" style="3" bestFit="1" customWidth="1"/>
    <col min="5639" max="5639" width="8" style="3" bestFit="1" customWidth="1"/>
    <col min="5640" max="5641" width="7.85546875" style="3" bestFit="1" customWidth="1"/>
    <col min="5642" max="5642" width="9.7109375" style="3" customWidth="1"/>
    <col min="5643" max="5643" width="12.85546875" style="3" customWidth="1"/>
    <col min="5644" max="5880" width="9.140625" style="3"/>
    <col min="5881" max="5881" width="9" style="3" bestFit="1" customWidth="1"/>
    <col min="5882" max="5882" width="9.85546875" style="3" bestFit="1" customWidth="1"/>
    <col min="5883" max="5883" width="9.140625" style="3" bestFit="1" customWidth="1"/>
    <col min="5884" max="5884" width="16" style="3" bestFit="1" customWidth="1"/>
    <col min="5885" max="5885" width="9" style="3" bestFit="1" customWidth="1"/>
    <col min="5886" max="5886" width="7.85546875" style="3" bestFit="1" customWidth="1"/>
    <col min="5887" max="5887" width="11.7109375" style="3" bestFit="1" customWidth="1"/>
    <col min="5888" max="5888" width="14.28515625" style="3" customWidth="1"/>
    <col min="5889" max="5889" width="11.7109375" style="3" bestFit="1" customWidth="1"/>
    <col min="5890" max="5890" width="14.140625" style="3" bestFit="1" customWidth="1"/>
    <col min="5891" max="5891" width="16.7109375" style="3" customWidth="1"/>
    <col min="5892" max="5892" width="16.5703125" style="3" customWidth="1"/>
    <col min="5893" max="5894" width="7.85546875" style="3" bestFit="1" customWidth="1"/>
    <col min="5895" max="5895" width="8" style="3" bestFit="1" customWidth="1"/>
    <col min="5896" max="5897" width="7.85546875" style="3" bestFit="1" customWidth="1"/>
    <col min="5898" max="5898" width="9.7109375" style="3" customWidth="1"/>
    <col min="5899" max="5899" width="12.85546875" style="3" customWidth="1"/>
    <col min="5900" max="6136" width="9.140625" style="3"/>
    <col min="6137" max="6137" width="9" style="3" bestFit="1" customWidth="1"/>
    <col min="6138" max="6138" width="9.85546875" style="3" bestFit="1" customWidth="1"/>
    <col min="6139" max="6139" width="9.140625" style="3" bestFit="1" customWidth="1"/>
    <col min="6140" max="6140" width="16" style="3" bestFit="1" customWidth="1"/>
    <col min="6141" max="6141" width="9" style="3" bestFit="1" customWidth="1"/>
    <col min="6142" max="6142" width="7.85546875" style="3" bestFit="1" customWidth="1"/>
    <col min="6143" max="6143" width="11.7109375" style="3" bestFit="1" customWidth="1"/>
    <col min="6144" max="6144" width="14.28515625" style="3" customWidth="1"/>
    <col min="6145" max="6145" width="11.7109375" style="3" bestFit="1" customWidth="1"/>
    <col min="6146" max="6146" width="14.140625" style="3" bestFit="1" customWidth="1"/>
    <col min="6147" max="6147" width="16.7109375" style="3" customWidth="1"/>
    <col min="6148" max="6148" width="16.5703125" style="3" customWidth="1"/>
    <col min="6149" max="6150" width="7.85546875" style="3" bestFit="1" customWidth="1"/>
    <col min="6151" max="6151" width="8" style="3" bestFit="1" customWidth="1"/>
    <col min="6152" max="6153" width="7.85546875" style="3" bestFit="1" customWidth="1"/>
    <col min="6154" max="6154" width="9.7109375" style="3" customWidth="1"/>
    <col min="6155" max="6155" width="12.85546875" style="3" customWidth="1"/>
    <col min="6156" max="6392" width="9.140625" style="3"/>
    <col min="6393" max="6393" width="9" style="3" bestFit="1" customWidth="1"/>
    <col min="6394" max="6394" width="9.85546875" style="3" bestFit="1" customWidth="1"/>
    <col min="6395" max="6395" width="9.140625" style="3" bestFit="1" customWidth="1"/>
    <col min="6396" max="6396" width="16" style="3" bestFit="1" customWidth="1"/>
    <col min="6397" max="6397" width="9" style="3" bestFit="1" customWidth="1"/>
    <col min="6398" max="6398" width="7.85546875" style="3" bestFit="1" customWidth="1"/>
    <col min="6399" max="6399" width="11.7109375" style="3" bestFit="1" customWidth="1"/>
    <col min="6400" max="6400" width="14.28515625" style="3" customWidth="1"/>
    <col min="6401" max="6401" width="11.7109375" style="3" bestFit="1" customWidth="1"/>
    <col min="6402" max="6402" width="14.140625" style="3" bestFit="1" customWidth="1"/>
    <col min="6403" max="6403" width="16.7109375" style="3" customWidth="1"/>
    <col min="6404" max="6404" width="16.5703125" style="3" customWidth="1"/>
    <col min="6405" max="6406" width="7.85546875" style="3" bestFit="1" customWidth="1"/>
    <col min="6407" max="6407" width="8" style="3" bestFit="1" customWidth="1"/>
    <col min="6408" max="6409" width="7.85546875" style="3" bestFit="1" customWidth="1"/>
    <col min="6410" max="6410" width="9.7109375" style="3" customWidth="1"/>
    <col min="6411" max="6411" width="12.85546875" style="3" customWidth="1"/>
    <col min="6412" max="6648" width="9.140625" style="3"/>
    <col min="6649" max="6649" width="9" style="3" bestFit="1" customWidth="1"/>
    <col min="6650" max="6650" width="9.85546875" style="3" bestFit="1" customWidth="1"/>
    <col min="6651" max="6651" width="9.140625" style="3" bestFit="1" customWidth="1"/>
    <col min="6652" max="6652" width="16" style="3" bestFit="1" customWidth="1"/>
    <col min="6653" max="6653" width="9" style="3" bestFit="1" customWidth="1"/>
    <col min="6654" max="6654" width="7.85546875" style="3" bestFit="1" customWidth="1"/>
    <col min="6655" max="6655" width="11.7109375" style="3" bestFit="1" customWidth="1"/>
    <col min="6656" max="6656" width="14.28515625" style="3" customWidth="1"/>
    <col min="6657" max="6657" width="11.7109375" style="3" bestFit="1" customWidth="1"/>
    <col min="6658" max="6658" width="14.140625" style="3" bestFit="1" customWidth="1"/>
    <col min="6659" max="6659" width="16.7109375" style="3" customWidth="1"/>
    <col min="6660" max="6660" width="16.5703125" style="3" customWidth="1"/>
    <col min="6661" max="6662" width="7.85546875" style="3" bestFit="1" customWidth="1"/>
    <col min="6663" max="6663" width="8" style="3" bestFit="1" customWidth="1"/>
    <col min="6664" max="6665" width="7.85546875" style="3" bestFit="1" customWidth="1"/>
    <col min="6666" max="6666" width="9.7109375" style="3" customWidth="1"/>
    <col min="6667" max="6667" width="12.85546875" style="3" customWidth="1"/>
    <col min="6668" max="6904" width="9.140625" style="3"/>
    <col min="6905" max="6905" width="9" style="3" bestFit="1" customWidth="1"/>
    <col min="6906" max="6906" width="9.85546875" style="3" bestFit="1" customWidth="1"/>
    <col min="6907" max="6907" width="9.140625" style="3" bestFit="1" customWidth="1"/>
    <col min="6908" max="6908" width="16" style="3" bestFit="1" customWidth="1"/>
    <col min="6909" max="6909" width="9" style="3" bestFit="1" customWidth="1"/>
    <col min="6910" max="6910" width="7.85546875" style="3" bestFit="1" customWidth="1"/>
    <col min="6911" max="6911" width="11.7109375" style="3" bestFit="1" customWidth="1"/>
    <col min="6912" max="6912" width="14.28515625" style="3" customWidth="1"/>
    <col min="6913" max="6913" width="11.7109375" style="3" bestFit="1" customWidth="1"/>
    <col min="6914" max="6914" width="14.140625" style="3" bestFit="1" customWidth="1"/>
    <col min="6915" max="6915" width="16.7109375" style="3" customWidth="1"/>
    <col min="6916" max="6916" width="16.5703125" style="3" customWidth="1"/>
    <col min="6917" max="6918" width="7.85546875" style="3" bestFit="1" customWidth="1"/>
    <col min="6919" max="6919" width="8" style="3" bestFit="1" customWidth="1"/>
    <col min="6920" max="6921" width="7.85546875" style="3" bestFit="1" customWidth="1"/>
    <col min="6922" max="6922" width="9.7109375" style="3" customWidth="1"/>
    <col min="6923" max="6923" width="12.85546875" style="3" customWidth="1"/>
    <col min="6924" max="7160" width="9.140625" style="3"/>
    <col min="7161" max="7161" width="9" style="3" bestFit="1" customWidth="1"/>
    <col min="7162" max="7162" width="9.85546875" style="3" bestFit="1" customWidth="1"/>
    <col min="7163" max="7163" width="9.140625" style="3" bestFit="1" customWidth="1"/>
    <col min="7164" max="7164" width="16" style="3" bestFit="1" customWidth="1"/>
    <col min="7165" max="7165" width="9" style="3" bestFit="1" customWidth="1"/>
    <col min="7166" max="7166" width="7.85546875" style="3" bestFit="1" customWidth="1"/>
    <col min="7167" max="7167" width="11.7109375" style="3" bestFit="1" customWidth="1"/>
    <col min="7168" max="7168" width="14.28515625" style="3" customWidth="1"/>
    <col min="7169" max="7169" width="11.7109375" style="3" bestFit="1" customWidth="1"/>
    <col min="7170" max="7170" width="14.140625" style="3" bestFit="1" customWidth="1"/>
    <col min="7171" max="7171" width="16.7109375" style="3" customWidth="1"/>
    <col min="7172" max="7172" width="16.5703125" style="3" customWidth="1"/>
    <col min="7173" max="7174" width="7.85546875" style="3" bestFit="1" customWidth="1"/>
    <col min="7175" max="7175" width="8" style="3" bestFit="1" customWidth="1"/>
    <col min="7176" max="7177" width="7.85546875" style="3" bestFit="1" customWidth="1"/>
    <col min="7178" max="7178" width="9.7109375" style="3" customWidth="1"/>
    <col min="7179" max="7179" width="12.85546875" style="3" customWidth="1"/>
    <col min="7180" max="7416" width="9.140625" style="3"/>
    <col min="7417" max="7417" width="9" style="3" bestFit="1" customWidth="1"/>
    <col min="7418" max="7418" width="9.85546875" style="3" bestFit="1" customWidth="1"/>
    <col min="7419" max="7419" width="9.140625" style="3" bestFit="1" customWidth="1"/>
    <col min="7420" max="7420" width="16" style="3" bestFit="1" customWidth="1"/>
    <col min="7421" max="7421" width="9" style="3" bestFit="1" customWidth="1"/>
    <col min="7422" max="7422" width="7.85546875" style="3" bestFit="1" customWidth="1"/>
    <col min="7423" max="7423" width="11.7109375" style="3" bestFit="1" customWidth="1"/>
    <col min="7424" max="7424" width="14.28515625" style="3" customWidth="1"/>
    <col min="7425" max="7425" width="11.7109375" style="3" bestFit="1" customWidth="1"/>
    <col min="7426" max="7426" width="14.140625" style="3" bestFit="1" customWidth="1"/>
    <col min="7427" max="7427" width="16.7109375" style="3" customWidth="1"/>
    <col min="7428" max="7428" width="16.5703125" style="3" customWidth="1"/>
    <col min="7429" max="7430" width="7.85546875" style="3" bestFit="1" customWidth="1"/>
    <col min="7431" max="7431" width="8" style="3" bestFit="1" customWidth="1"/>
    <col min="7432" max="7433" width="7.85546875" style="3" bestFit="1" customWidth="1"/>
    <col min="7434" max="7434" width="9.7109375" style="3" customWidth="1"/>
    <col min="7435" max="7435" width="12.85546875" style="3" customWidth="1"/>
    <col min="7436" max="7672" width="9.140625" style="3"/>
    <col min="7673" max="7673" width="9" style="3" bestFit="1" customWidth="1"/>
    <col min="7674" max="7674" width="9.85546875" style="3" bestFit="1" customWidth="1"/>
    <col min="7675" max="7675" width="9.140625" style="3" bestFit="1" customWidth="1"/>
    <col min="7676" max="7676" width="16" style="3" bestFit="1" customWidth="1"/>
    <col min="7677" max="7677" width="9" style="3" bestFit="1" customWidth="1"/>
    <col min="7678" max="7678" width="7.85546875" style="3" bestFit="1" customWidth="1"/>
    <col min="7679" max="7679" width="11.7109375" style="3" bestFit="1" customWidth="1"/>
    <col min="7680" max="7680" width="14.28515625" style="3" customWidth="1"/>
    <col min="7681" max="7681" width="11.7109375" style="3" bestFit="1" customWidth="1"/>
    <col min="7682" max="7682" width="14.140625" style="3" bestFit="1" customWidth="1"/>
    <col min="7683" max="7683" width="16.7109375" style="3" customWidth="1"/>
    <col min="7684" max="7684" width="16.5703125" style="3" customWidth="1"/>
    <col min="7685" max="7686" width="7.85546875" style="3" bestFit="1" customWidth="1"/>
    <col min="7687" max="7687" width="8" style="3" bestFit="1" customWidth="1"/>
    <col min="7688" max="7689" width="7.85546875" style="3" bestFit="1" customWidth="1"/>
    <col min="7690" max="7690" width="9.7109375" style="3" customWidth="1"/>
    <col min="7691" max="7691" width="12.85546875" style="3" customWidth="1"/>
    <col min="7692" max="7928" width="9.140625" style="3"/>
    <col min="7929" max="7929" width="9" style="3" bestFit="1" customWidth="1"/>
    <col min="7930" max="7930" width="9.85546875" style="3" bestFit="1" customWidth="1"/>
    <col min="7931" max="7931" width="9.140625" style="3" bestFit="1" customWidth="1"/>
    <col min="7932" max="7932" width="16" style="3" bestFit="1" customWidth="1"/>
    <col min="7933" max="7933" width="9" style="3" bestFit="1" customWidth="1"/>
    <col min="7934" max="7934" width="7.85546875" style="3" bestFit="1" customWidth="1"/>
    <col min="7935" max="7935" width="11.7109375" style="3" bestFit="1" customWidth="1"/>
    <col min="7936" max="7936" width="14.28515625" style="3" customWidth="1"/>
    <col min="7937" max="7937" width="11.7109375" style="3" bestFit="1" customWidth="1"/>
    <col min="7938" max="7938" width="14.140625" style="3" bestFit="1" customWidth="1"/>
    <col min="7939" max="7939" width="16.7109375" style="3" customWidth="1"/>
    <col min="7940" max="7940" width="16.5703125" style="3" customWidth="1"/>
    <col min="7941" max="7942" width="7.85546875" style="3" bestFit="1" customWidth="1"/>
    <col min="7943" max="7943" width="8" style="3" bestFit="1" customWidth="1"/>
    <col min="7944" max="7945" width="7.85546875" style="3" bestFit="1" customWidth="1"/>
    <col min="7946" max="7946" width="9.7109375" style="3" customWidth="1"/>
    <col min="7947" max="7947" width="12.85546875" style="3" customWidth="1"/>
    <col min="7948" max="8184" width="9.140625" style="3"/>
    <col min="8185" max="8185" width="9" style="3" bestFit="1" customWidth="1"/>
    <col min="8186" max="8186" width="9.85546875" style="3" bestFit="1" customWidth="1"/>
    <col min="8187" max="8187" width="9.140625" style="3" bestFit="1" customWidth="1"/>
    <col min="8188" max="8188" width="16" style="3" bestFit="1" customWidth="1"/>
    <col min="8189" max="8189" width="9" style="3" bestFit="1" customWidth="1"/>
    <col min="8190" max="8190" width="7.85546875" style="3" bestFit="1" customWidth="1"/>
    <col min="8191" max="8191" width="11.7109375" style="3" bestFit="1" customWidth="1"/>
    <col min="8192" max="8192" width="14.28515625" style="3" customWidth="1"/>
    <col min="8193" max="8193" width="11.7109375" style="3" bestFit="1" customWidth="1"/>
    <col min="8194" max="8194" width="14.140625" style="3" bestFit="1" customWidth="1"/>
    <col min="8195" max="8195" width="16.7109375" style="3" customWidth="1"/>
    <col min="8196" max="8196" width="16.5703125" style="3" customWidth="1"/>
    <col min="8197" max="8198" width="7.85546875" style="3" bestFit="1" customWidth="1"/>
    <col min="8199" max="8199" width="8" style="3" bestFit="1" customWidth="1"/>
    <col min="8200" max="8201" width="7.85546875" style="3" bestFit="1" customWidth="1"/>
    <col min="8202" max="8202" width="9.7109375" style="3" customWidth="1"/>
    <col min="8203" max="8203" width="12.85546875" style="3" customWidth="1"/>
    <col min="8204" max="8440" width="9.140625" style="3"/>
    <col min="8441" max="8441" width="9" style="3" bestFit="1" customWidth="1"/>
    <col min="8442" max="8442" width="9.85546875" style="3" bestFit="1" customWidth="1"/>
    <col min="8443" max="8443" width="9.140625" style="3" bestFit="1" customWidth="1"/>
    <col min="8444" max="8444" width="16" style="3" bestFit="1" customWidth="1"/>
    <col min="8445" max="8445" width="9" style="3" bestFit="1" customWidth="1"/>
    <col min="8446" max="8446" width="7.85546875" style="3" bestFit="1" customWidth="1"/>
    <col min="8447" max="8447" width="11.7109375" style="3" bestFit="1" customWidth="1"/>
    <col min="8448" max="8448" width="14.28515625" style="3" customWidth="1"/>
    <col min="8449" max="8449" width="11.7109375" style="3" bestFit="1" customWidth="1"/>
    <col min="8450" max="8450" width="14.140625" style="3" bestFit="1" customWidth="1"/>
    <col min="8451" max="8451" width="16.7109375" style="3" customWidth="1"/>
    <col min="8452" max="8452" width="16.5703125" style="3" customWidth="1"/>
    <col min="8453" max="8454" width="7.85546875" style="3" bestFit="1" customWidth="1"/>
    <col min="8455" max="8455" width="8" style="3" bestFit="1" customWidth="1"/>
    <col min="8456" max="8457" width="7.85546875" style="3" bestFit="1" customWidth="1"/>
    <col min="8458" max="8458" width="9.7109375" style="3" customWidth="1"/>
    <col min="8459" max="8459" width="12.85546875" style="3" customWidth="1"/>
    <col min="8460" max="8696" width="9.140625" style="3"/>
    <col min="8697" max="8697" width="9" style="3" bestFit="1" customWidth="1"/>
    <col min="8698" max="8698" width="9.85546875" style="3" bestFit="1" customWidth="1"/>
    <col min="8699" max="8699" width="9.140625" style="3" bestFit="1" customWidth="1"/>
    <col min="8700" max="8700" width="16" style="3" bestFit="1" customWidth="1"/>
    <col min="8701" max="8701" width="9" style="3" bestFit="1" customWidth="1"/>
    <col min="8702" max="8702" width="7.85546875" style="3" bestFit="1" customWidth="1"/>
    <col min="8703" max="8703" width="11.7109375" style="3" bestFit="1" customWidth="1"/>
    <col min="8704" max="8704" width="14.28515625" style="3" customWidth="1"/>
    <col min="8705" max="8705" width="11.7109375" style="3" bestFit="1" customWidth="1"/>
    <col min="8706" max="8706" width="14.140625" style="3" bestFit="1" customWidth="1"/>
    <col min="8707" max="8707" width="16.7109375" style="3" customWidth="1"/>
    <col min="8708" max="8708" width="16.5703125" style="3" customWidth="1"/>
    <col min="8709" max="8710" width="7.85546875" style="3" bestFit="1" customWidth="1"/>
    <col min="8711" max="8711" width="8" style="3" bestFit="1" customWidth="1"/>
    <col min="8712" max="8713" width="7.85546875" style="3" bestFit="1" customWidth="1"/>
    <col min="8714" max="8714" width="9.7109375" style="3" customWidth="1"/>
    <col min="8715" max="8715" width="12.85546875" style="3" customWidth="1"/>
    <col min="8716" max="8952" width="9.140625" style="3"/>
    <col min="8953" max="8953" width="9" style="3" bestFit="1" customWidth="1"/>
    <col min="8954" max="8954" width="9.85546875" style="3" bestFit="1" customWidth="1"/>
    <col min="8955" max="8955" width="9.140625" style="3" bestFit="1" customWidth="1"/>
    <col min="8956" max="8956" width="16" style="3" bestFit="1" customWidth="1"/>
    <col min="8957" max="8957" width="9" style="3" bestFit="1" customWidth="1"/>
    <col min="8958" max="8958" width="7.85546875" style="3" bestFit="1" customWidth="1"/>
    <col min="8959" max="8959" width="11.7109375" style="3" bestFit="1" customWidth="1"/>
    <col min="8960" max="8960" width="14.28515625" style="3" customWidth="1"/>
    <col min="8961" max="8961" width="11.7109375" style="3" bestFit="1" customWidth="1"/>
    <col min="8962" max="8962" width="14.140625" style="3" bestFit="1" customWidth="1"/>
    <col min="8963" max="8963" width="16.7109375" style="3" customWidth="1"/>
    <col min="8964" max="8964" width="16.5703125" style="3" customWidth="1"/>
    <col min="8965" max="8966" width="7.85546875" style="3" bestFit="1" customWidth="1"/>
    <col min="8967" max="8967" width="8" style="3" bestFit="1" customWidth="1"/>
    <col min="8968" max="8969" width="7.85546875" style="3" bestFit="1" customWidth="1"/>
    <col min="8970" max="8970" width="9.7109375" style="3" customWidth="1"/>
    <col min="8971" max="8971" width="12.85546875" style="3" customWidth="1"/>
    <col min="8972" max="9208" width="9.140625" style="3"/>
    <col min="9209" max="9209" width="9" style="3" bestFit="1" customWidth="1"/>
    <col min="9210" max="9210" width="9.85546875" style="3" bestFit="1" customWidth="1"/>
    <col min="9211" max="9211" width="9.140625" style="3" bestFit="1" customWidth="1"/>
    <col min="9212" max="9212" width="16" style="3" bestFit="1" customWidth="1"/>
    <col min="9213" max="9213" width="9" style="3" bestFit="1" customWidth="1"/>
    <col min="9214" max="9214" width="7.85546875" style="3" bestFit="1" customWidth="1"/>
    <col min="9215" max="9215" width="11.7109375" style="3" bestFit="1" customWidth="1"/>
    <col min="9216" max="9216" width="14.28515625" style="3" customWidth="1"/>
    <col min="9217" max="9217" width="11.7109375" style="3" bestFit="1" customWidth="1"/>
    <col min="9218" max="9218" width="14.140625" style="3" bestFit="1" customWidth="1"/>
    <col min="9219" max="9219" width="16.7109375" style="3" customWidth="1"/>
    <col min="9220" max="9220" width="16.5703125" style="3" customWidth="1"/>
    <col min="9221" max="9222" width="7.85546875" style="3" bestFit="1" customWidth="1"/>
    <col min="9223" max="9223" width="8" style="3" bestFit="1" customWidth="1"/>
    <col min="9224" max="9225" width="7.85546875" style="3" bestFit="1" customWidth="1"/>
    <col min="9226" max="9226" width="9.7109375" style="3" customWidth="1"/>
    <col min="9227" max="9227" width="12.85546875" style="3" customWidth="1"/>
    <col min="9228" max="9464" width="9.140625" style="3"/>
    <col min="9465" max="9465" width="9" style="3" bestFit="1" customWidth="1"/>
    <col min="9466" max="9466" width="9.85546875" style="3" bestFit="1" customWidth="1"/>
    <col min="9467" max="9467" width="9.140625" style="3" bestFit="1" customWidth="1"/>
    <col min="9468" max="9468" width="16" style="3" bestFit="1" customWidth="1"/>
    <col min="9469" max="9469" width="9" style="3" bestFit="1" customWidth="1"/>
    <col min="9470" max="9470" width="7.85546875" style="3" bestFit="1" customWidth="1"/>
    <col min="9471" max="9471" width="11.7109375" style="3" bestFit="1" customWidth="1"/>
    <col min="9472" max="9472" width="14.28515625" style="3" customWidth="1"/>
    <col min="9473" max="9473" width="11.7109375" style="3" bestFit="1" customWidth="1"/>
    <col min="9474" max="9474" width="14.140625" style="3" bestFit="1" customWidth="1"/>
    <col min="9475" max="9475" width="16.7109375" style="3" customWidth="1"/>
    <col min="9476" max="9476" width="16.5703125" style="3" customWidth="1"/>
    <col min="9477" max="9478" width="7.85546875" style="3" bestFit="1" customWidth="1"/>
    <col min="9479" max="9479" width="8" style="3" bestFit="1" customWidth="1"/>
    <col min="9480" max="9481" width="7.85546875" style="3" bestFit="1" customWidth="1"/>
    <col min="9482" max="9482" width="9.7109375" style="3" customWidth="1"/>
    <col min="9483" max="9483" width="12.85546875" style="3" customWidth="1"/>
    <col min="9484" max="9720" width="9.140625" style="3"/>
    <col min="9721" max="9721" width="9" style="3" bestFit="1" customWidth="1"/>
    <col min="9722" max="9722" width="9.85546875" style="3" bestFit="1" customWidth="1"/>
    <col min="9723" max="9723" width="9.140625" style="3" bestFit="1" customWidth="1"/>
    <col min="9724" max="9724" width="16" style="3" bestFit="1" customWidth="1"/>
    <col min="9725" max="9725" width="9" style="3" bestFit="1" customWidth="1"/>
    <col min="9726" max="9726" width="7.85546875" style="3" bestFit="1" customWidth="1"/>
    <col min="9727" max="9727" width="11.7109375" style="3" bestFit="1" customWidth="1"/>
    <col min="9728" max="9728" width="14.28515625" style="3" customWidth="1"/>
    <col min="9729" max="9729" width="11.7109375" style="3" bestFit="1" customWidth="1"/>
    <col min="9730" max="9730" width="14.140625" style="3" bestFit="1" customWidth="1"/>
    <col min="9731" max="9731" width="16.7109375" style="3" customWidth="1"/>
    <col min="9732" max="9732" width="16.5703125" style="3" customWidth="1"/>
    <col min="9733" max="9734" width="7.85546875" style="3" bestFit="1" customWidth="1"/>
    <col min="9735" max="9735" width="8" style="3" bestFit="1" customWidth="1"/>
    <col min="9736" max="9737" width="7.85546875" style="3" bestFit="1" customWidth="1"/>
    <col min="9738" max="9738" width="9.7109375" style="3" customWidth="1"/>
    <col min="9739" max="9739" width="12.85546875" style="3" customWidth="1"/>
    <col min="9740" max="9976" width="9.140625" style="3"/>
    <col min="9977" max="9977" width="9" style="3" bestFit="1" customWidth="1"/>
    <col min="9978" max="9978" width="9.85546875" style="3" bestFit="1" customWidth="1"/>
    <col min="9979" max="9979" width="9.140625" style="3" bestFit="1" customWidth="1"/>
    <col min="9980" max="9980" width="16" style="3" bestFit="1" customWidth="1"/>
    <col min="9981" max="9981" width="9" style="3" bestFit="1" customWidth="1"/>
    <col min="9982" max="9982" width="7.85546875" style="3" bestFit="1" customWidth="1"/>
    <col min="9983" max="9983" width="11.7109375" style="3" bestFit="1" customWidth="1"/>
    <col min="9984" max="9984" width="14.28515625" style="3" customWidth="1"/>
    <col min="9985" max="9985" width="11.7109375" style="3" bestFit="1" customWidth="1"/>
    <col min="9986" max="9986" width="14.140625" style="3" bestFit="1" customWidth="1"/>
    <col min="9987" max="9987" width="16.7109375" style="3" customWidth="1"/>
    <col min="9988" max="9988" width="16.5703125" style="3" customWidth="1"/>
    <col min="9989" max="9990" width="7.85546875" style="3" bestFit="1" customWidth="1"/>
    <col min="9991" max="9991" width="8" style="3" bestFit="1" customWidth="1"/>
    <col min="9992" max="9993" width="7.85546875" style="3" bestFit="1" customWidth="1"/>
    <col min="9994" max="9994" width="9.7109375" style="3" customWidth="1"/>
    <col min="9995" max="9995" width="12.85546875" style="3" customWidth="1"/>
    <col min="9996" max="10232" width="9.140625" style="3"/>
    <col min="10233" max="10233" width="9" style="3" bestFit="1" customWidth="1"/>
    <col min="10234" max="10234" width="9.85546875" style="3" bestFit="1" customWidth="1"/>
    <col min="10235" max="10235" width="9.140625" style="3" bestFit="1" customWidth="1"/>
    <col min="10236" max="10236" width="16" style="3" bestFit="1" customWidth="1"/>
    <col min="10237" max="10237" width="9" style="3" bestFit="1" customWidth="1"/>
    <col min="10238" max="10238" width="7.85546875" style="3" bestFit="1" customWidth="1"/>
    <col min="10239" max="10239" width="11.7109375" style="3" bestFit="1" customWidth="1"/>
    <col min="10240" max="10240" width="14.28515625" style="3" customWidth="1"/>
    <col min="10241" max="10241" width="11.7109375" style="3" bestFit="1" customWidth="1"/>
    <col min="10242" max="10242" width="14.140625" style="3" bestFit="1" customWidth="1"/>
    <col min="10243" max="10243" width="16.7109375" style="3" customWidth="1"/>
    <col min="10244" max="10244" width="16.5703125" style="3" customWidth="1"/>
    <col min="10245" max="10246" width="7.85546875" style="3" bestFit="1" customWidth="1"/>
    <col min="10247" max="10247" width="8" style="3" bestFit="1" customWidth="1"/>
    <col min="10248" max="10249" width="7.85546875" style="3" bestFit="1" customWidth="1"/>
    <col min="10250" max="10250" width="9.7109375" style="3" customWidth="1"/>
    <col min="10251" max="10251" width="12.85546875" style="3" customWidth="1"/>
    <col min="10252" max="10488" width="9.140625" style="3"/>
    <col min="10489" max="10489" width="9" style="3" bestFit="1" customWidth="1"/>
    <col min="10490" max="10490" width="9.85546875" style="3" bestFit="1" customWidth="1"/>
    <col min="10491" max="10491" width="9.140625" style="3" bestFit="1" customWidth="1"/>
    <col min="10492" max="10492" width="16" style="3" bestFit="1" customWidth="1"/>
    <col min="10493" max="10493" width="9" style="3" bestFit="1" customWidth="1"/>
    <col min="10494" max="10494" width="7.85546875" style="3" bestFit="1" customWidth="1"/>
    <col min="10495" max="10495" width="11.7109375" style="3" bestFit="1" customWidth="1"/>
    <col min="10496" max="10496" width="14.28515625" style="3" customWidth="1"/>
    <col min="10497" max="10497" width="11.7109375" style="3" bestFit="1" customWidth="1"/>
    <col min="10498" max="10498" width="14.140625" style="3" bestFit="1" customWidth="1"/>
    <col min="10499" max="10499" width="16.7109375" style="3" customWidth="1"/>
    <col min="10500" max="10500" width="16.5703125" style="3" customWidth="1"/>
    <col min="10501" max="10502" width="7.85546875" style="3" bestFit="1" customWidth="1"/>
    <col min="10503" max="10503" width="8" style="3" bestFit="1" customWidth="1"/>
    <col min="10504" max="10505" width="7.85546875" style="3" bestFit="1" customWidth="1"/>
    <col min="10506" max="10506" width="9.7109375" style="3" customWidth="1"/>
    <col min="10507" max="10507" width="12.85546875" style="3" customWidth="1"/>
    <col min="10508" max="10744" width="9.140625" style="3"/>
    <col min="10745" max="10745" width="9" style="3" bestFit="1" customWidth="1"/>
    <col min="10746" max="10746" width="9.85546875" style="3" bestFit="1" customWidth="1"/>
    <col min="10747" max="10747" width="9.140625" style="3" bestFit="1" customWidth="1"/>
    <col min="10748" max="10748" width="16" style="3" bestFit="1" customWidth="1"/>
    <col min="10749" max="10749" width="9" style="3" bestFit="1" customWidth="1"/>
    <col min="10750" max="10750" width="7.85546875" style="3" bestFit="1" customWidth="1"/>
    <col min="10751" max="10751" width="11.7109375" style="3" bestFit="1" customWidth="1"/>
    <col min="10752" max="10752" width="14.28515625" style="3" customWidth="1"/>
    <col min="10753" max="10753" width="11.7109375" style="3" bestFit="1" customWidth="1"/>
    <col min="10754" max="10754" width="14.140625" style="3" bestFit="1" customWidth="1"/>
    <col min="10755" max="10755" width="16.7109375" style="3" customWidth="1"/>
    <col min="10756" max="10756" width="16.5703125" style="3" customWidth="1"/>
    <col min="10757" max="10758" width="7.85546875" style="3" bestFit="1" customWidth="1"/>
    <col min="10759" max="10759" width="8" style="3" bestFit="1" customWidth="1"/>
    <col min="10760" max="10761" width="7.85546875" style="3" bestFit="1" customWidth="1"/>
    <col min="10762" max="10762" width="9.7109375" style="3" customWidth="1"/>
    <col min="10763" max="10763" width="12.85546875" style="3" customWidth="1"/>
    <col min="10764" max="11000" width="9.140625" style="3"/>
    <col min="11001" max="11001" width="9" style="3" bestFit="1" customWidth="1"/>
    <col min="11002" max="11002" width="9.85546875" style="3" bestFit="1" customWidth="1"/>
    <col min="11003" max="11003" width="9.140625" style="3" bestFit="1" customWidth="1"/>
    <col min="11004" max="11004" width="16" style="3" bestFit="1" customWidth="1"/>
    <col min="11005" max="11005" width="9" style="3" bestFit="1" customWidth="1"/>
    <col min="11006" max="11006" width="7.85546875" style="3" bestFit="1" customWidth="1"/>
    <col min="11007" max="11007" width="11.7109375" style="3" bestFit="1" customWidth="1"/>
    <col min="11008" max="11008" width="14.28515625" style="3" customWidth="1"/>
    <col min="11009" max="11009" width="11.7109375" style="3" bestFit="1" customWidth="1"/>
    <col min="11010" max="11010" width="14.140625" style="3" bestFit="1" customWidth="1"/>
    <col min="11011" max="11011" width="16.7109375" style="3" customWidth="1"/>
    <col min="11012" max="11012" width="16.5703125" style="3" customWidth="1"/>
    <col min="11013" max="11014" width="7.85546875" style="3" bestFit="1" customWidth="1"/>
    <col min="11015" max="11015" width="8" style="3" bestFit="1" customWidth="1"/>
    <col min="11016" max="11017" width="7.85546875" style="3" bestFit="1" customWidth="1"/>
    <col min="11018" max="11018" width="9.7109375" style="3" customWidth="1"/>
    <col min="11019" max="11019" width="12.85546875" style="3" customWidth="1"/>
    <col min="11020" max="11256" width="9.140625" style="3"/>
    <col min="11257" max="11257" width="9" style="3" bestFit="1" customWidth="1"/>
    <col min="11258" max="11258" width="9.85546875" style="3" bestFit="1" customWidth="1"/>
    <col min="11259" max="11259" width="9.140625" style="3" bestFit="1" customWidth="1"/>
    <col min="11260" max="11260" width="16" style="3" bestFit="1" customWidth="1"/>
    <col min="11261" max="11261" width="9" style="3" bestFit="1" customWidth="1"/>
    <col min="11262" max="11262" width="7.85546875" style="3" bestFit="1" customWidth="1"/>
    <col min="11263" max="11263" width="11.7109375" style="3" bestFit="1" customWidth="1"/>
    <col min="11264" max="11264" width="14.28515625" style="3" customWidth="1"/>
    <col min="11265" max="11265" width="11.7109375" style="3" bestFit="1" customWidth="1"/>
    <col min="11266" max="11266" width="14.140625" style="3" bestFit="1" customWidth="1"/>
    <col min="11267" max="11267" width="16.7109375" style="3" customWidth="1"/>
    <col min="11268" max="11268" width="16.5703125" style="3" customWidth="1"/>
    <col min="11269" max="11270" width="7.85546875" style="3" bestFit="1" customWidth="1"/>
    <col min="11271" max="11271" width="8" style="3" bestFit="1" customWidth="1"/>
    <col min="11272" max="11273" width="7.85546875" style="3" bestFit="1" customWidth="1"/>
    <col min="11274" max="11274" width="9.7109375" style="3" customWidth="1"/>
    <col min="11275" max="11275" width="12.85546875" style="3" customWidth="1"/>
    <col min="11276" max="11512" width="9.140625" style="3"/>
    <col min="11513" max="11513" width="9" style="3" bestFit="1" customWidth="1"/>
    <col min="11514" max="11514" width="9.85546875" style="3" bestFit="1" customWidth="1"/>
    <col min="11515" max="11515" width="9.140625" style="3" bestFit="1" customWidth="1"/>
    <col min="11516" max="11516" width="16" style="3" bestFit="1" customWidth="1"/>
    <col min="11517" max="11517" width="9" style="3" bestFit="1" customWidth="1"/>
    <col min="11518" max="11518" width="7.85546875" style="3" bestFit="1" customWidth="1"/>
    <col min="11519" max="11519" width="11.7109375" style="3" bestFit="1" customWidth="1"/>
    <col min="11520" max="11520" width="14.28515625" style="3" customWidth="1"/>
    <col min="11521" max="11521" width="11.7109375" style="3" bestFit="1" customWidth="1"/>
    <col min="11522" max="11522" width="14.140625" style="3" bestFit="1" customWidth="1"/>
    <col min="11523" max="11523" width="16.7109375" style="3" customWidth="1"/>
    <col min="11524" max="11524" width="16.5703125" style="3" customWidth="1"/>
    <col min="11525" max="11526" width="7.85546875" style="3" bestFit="1" customWidth="1"/>
    <col min="11527" max="11527" width="8" style="3" bestFit="1" customWidth="1"/>
    <col min="11528" max="11529" width="7.85546875" style="3" bestFit="1" customWidth="1"/>
    <col min="11530" max="11530" width="9.7109375" style="3" customWidth="1"/>
    <col min="11531" max="11531" width="12.85546875" style="3" customWidth="1"/>
    <col min="11532" max="11768" width="9.140625" style="3"/>
    <col min="11769" max="11769" width="9" style="3" bestFit="1" customWidth="1"/>
    <col min="11770" max="11770" width="9.85546875" style="3" bestFit="1" customWidth="1"/>
    <col min="11771" max="11771" width="9.140625" style="3" bestFit="1" customWidth="1"/>
    <col min="11772" max="11772" width="16" style="3" bestFit="1" customWidth="1"/>
    <col min="11773" max="11773" width="9" style="3" bestFit="1" customWidth="1"/>
    <col min="11774" max="11774" width="7.85546875" style="3" bestFit="1" customWidth="1"/>
    <col min="11775" max="11775" width="11.7109375" style="3" bestFit="1" customWidth="1"/>
    <col min="11776" max="11776" width="14.28515625" style="3" customWidth="1"/>
    <col min="11777" max="11777" width="11.7109375" style="3" bestFit="1" customWidth="1"/>
    <col min="11778" max="11778" width="14.140625" style="3" bestFit="1" customWidth="1"/>
    <col min="11779" max="11779" width="16.7109375" style="3" customWidth="1"/>
    <col min="11780" max="11780" width="16.5703125" style="3" customWidth="1"/>
    <col min="11781" max="11782" width="7.85546875" style="3" bestFit="1" customWidth="1"/>
    <col min="11783" max="11783" width="8" style="3" bestFit="1" customWidth="1"/>
    <col min="11784" max="11785" width="7.85546875" style="3" bestFit="1" customWidth="1"/>
    <col min="11786" max="11786" width="9.7109375" style="3" customWidth="1"/>
    <col min="11787" max="11787" width="12.85546875" style="3" customWidth="1"/>
    <col min="11788" max="12024" width="9.140625" style="3"/>
    <col min="12025" max="12025" width="9" style="3" bestFit="1" customWidth="1"/>
    <col min="12026" max="12026" width="9.85546875" style="3" bestFit="1" customWidth="1"/>
    <col min="12027" max="12027" width="9.140625" style="3" bestFit="1" customWidth="1"/>
    <col min="12028" max="12028" width="16" style="3" bestFit="1" customWidth="1"/>
    <col min="12029" max="12029" width="9" style="3" bestFit="1" customWidth="1"/>
    <col min="12030" max="12030" width="7.85546875" style="3" bestFit="1" customWidth="1"/>
    <col min="12031" max="12031" width="11.7109375" style="3" bestFit="1" customWidth="1"/>
    <col min="12032" max="12032" width="14.28515625" style="3" customWidth="1"/>
    <col min="12033" max="12033" width="11.7109375" style="3" bestFit="1" customWidth="1"/>
    <col min="12034" max="12034" width="14.140625" style="3" bestFit="1" customWidth="1"/>
    <col min="12035" max="12035" width="16.7109375" style="3" customWidth="1"/>
    <col min="12036" max="12036" width="16.5703125" style="3" customWidth="1"/>
    <col min="12037" max="12038" width="7.85546875" style="3" bestFit="1" customWidth="1"/>
    <col min="12039" max="12039" width="8" style="3" bestFit="1" customWidth="1"/>
    <col min="12040" max="12041" width="7.85546875" style="3" bestFit="1" customWidth="1"/>
    <col min="12042" max="12042" width="9.7109375" style="3" customWidth="1"/>
    <col min="12043" max="12043" width="12.85546875" style="3" customWidth="1"/>
    <col min="12044" max="12280" width="9.140625" style="3"/>
    <col min="12281" max="12281" width="9" style="3" bestFit="1" customWidth="1"/>
    <col min="12282" max="12282" width="9.85546875" style="3" bestFit="1" customWidth="1"/>
    <col min="12283" max="12283" width="9.140625" style="3" bestFit="1" customWidth="1"/>
    <col min="12284" max="12284" width="16" style="3" bestFit="1" customWidth="1"/>
    <col min="12285" max="12285" width="9" style="3" bestFit="1" customWidth="1"/>
    <col min="12286" max="12286" width="7.85546875" style="3" bestFit="1" customWidth="1"/>
    <col min="12287" max="12287" width="11.7109375" style="3" bestFit="1" customWidth="1"/>
    <col min="12288" max="12288" width="14.28515625" style="3" customWidth="1"/>
    <col min="12289" max="12289" width="11.7109375" style="3" bestFit="1" customWidth="1"/>
    <col min="12290" max="12290" width="14.140625" style="3" bestFit="1" customWidth="1"/>
    <col min="12291" max="12291" width="16.7109375" style="3" customWidth="1"/>
    <col min="12292" max="12292" width="16.5703125" style="3" customWidth="1"/>
    <col min="12293" max="12294" width="7.85546875" style="3" bestFit="1" customWidth="1"/>
    <col min="12295" max="12295" width="8" style="3" bestFit="1" customWidth="1"/>
    <col min="12296" max="12297" width="7.85546875" style="3" bestFit="1" customWidth="1"/>
    <col min="12298" max="12298" width="9.7109375" style="3" customWidth="1"/>
    <col min="12299" max="12299" width="12.85546875" style="3" customWidth="1"/>
    <col min="12300" max="12536" width="9.140625" style="3"/>
    <col min="12537" max="12537" width="9" style="3" bestFit="1" customWidth="1"/>
    <col min="12538" max="12538" width="9.85546875" style="3" bestFit="1" customWidth="1"/>
    <col min="12539" max="12539" width="9.140625" style="3" bestFit="1" customWidth="1"/>
    <col min="12540" max="12540" width="16" style="3" bestFit="1" customWidth="1"/>
    <col min="12541" max="12541" width="9" style="3" bestFit="1" customWidth="1"/>
    <col min="12542" max="12542" width="7.85546875" style="3" bestFit="1" customWidth="1"/>
    <col min="12543" max="12543" width="11.7109375" style="3" bestFit="1" customWidth="1"/>
    <col min="12544" max="12544" width="14.28515625" style="3" customWidth="1"/>
    <col min="12545" max="12545" width="11.7109375" style="3" bestFit="1" customWidth="1"/>
    <col min="12546" max="12546" width="14.140625" style="3" bestFit="1" customWidth="1"/>
    <col min="12547" max="12547" width="16.7109375" style="3" customWidth="1"/>
    <col min="12548" max="12548" width="16.5703125" style="3" customWidth="1"/>
    <col min="12549" max="12550" width="7.85546875" style="3" bestFit="1" customWidth="1"/>
    <col min="12551" max="12551" width="8" style="3" bestFit="1" customWidth="1"/>
    <col min="12552" max="12553" width="7.85546875" style="3" bestFit="1" customWidth="1"/>
    <col min="12554" max="12554" width="9.7109375" style="3" customWidth="1"/>
    <col min="12555" max="12555" width="12.85546875" style="3" customWidth="1"/>
    <col min="12556" max="12792" width="9.140625" style="3"/>
    <col min="12793" max="12793" width="9" style="3" bestFit="1" customWidth="1"/>
    <col min="12794" max="12794" width="9.85546875" style="3" bestFit="1" customWidth="1"/>
    <col min="12795" max="12795" width="9.140625" style="3" bestFit="1" customWidth="1"/>
    <col min="12796" max="12796" width="16" style="3" bestFit="1" customWidth="1"/>
    <col min="12797" max="12797" width="9" style="3" bestFit="1" customWidth="1"/>
    <col min="12798" max="12798" width="7.85546875" style="3" bestFit="1" customWidth="1"/>
    <col min="12799" max="12799" width="11.7109375" style="3" bestFit="1" customWidth="1"/>
    <col min="12800" max="12800" width="14.28515625" style="3" customWidth="1"/>
    <col min="12801" max="12801" width="11.7109375" style="3" bestFit="1" customWidth="1"/>
    <col min="12802" max="12802" width="14.140625" style="3" bestFit="1" customWidth="1"/>
    <col min="12803" max="12803" width="16.7109375" style="3" customWidth="1"/>
    <col min="12804" max="12804" width="16.5703125" style="3" customWidth="1"/>
    <col min="12805" max="12806" width="7.85546875" style="3" bestFit="1" customWidth="1"/>
    <col min="12807" max="12807" width="8" style="3" bestFit="1" customWidth="1"/>
    <col min="12808" max="12809" width="7.85546875" style="3" bestFit="1" customWidth="1"/>
    <col min="12810" max="12810" width="9.7109375" style="3" customWidth="1"/>
    <col min="12811" max="12811" width="12.85546875" style="3" customWidth="1"/>
    <col min="12812" max="13048" width="9.140625" style="3"/>
    <col min="13049" max="13049" width="9" style="3" bestFit="1" customWidth="1"/>
    <col min="13050" max="13050" width="9.85546875" style="3" bestFit="1" customWidth="1"/>
    <col min="13051" max="13051" width="9.140625" style="3" bestFit="1" customWidth="1"/>
    <col min="13052" max="13052" width="16" style="3" bestFit="1" customWidth="1"/>
    <col min="13053" max="13053" width="9" style="3" bestFit="1" customWidth="1"/>
    <col min="13054" max="13054" width="7.85546875" style="3" bestFit="1" customWidth="1"/>
    <col min="13055" max="13055" width="11.7109375" style="3" bestFit="1" customWidth="1"/>
    <col min="13056" max="13056" width="14.28515625" style="3" customWidth="1"/>
    <col min="13057" max="13057" width="11.7109375" style="3" bestFit="1" customWidth="1"/>
    <col min="13058" max="13058" width="14.140625" style="3" bestFit="1" customWidth="1"/>
    <col min="13059" max="13059" width="16.7109375" style="3" customWidth="1"/>
    <col min="13060" max="13060" width="16.5703125" style="3" customWidth="1"/>
    <col min="13061" max="13062" width="7.85546875" style="3" bestFit="1" customWidth="1"/>
    <col min="13063" max="13063" width="8" style="3" bestFit="1" customWidth="1"/>
    <col min="13064" max="13065" width="7.85546875" style="3" bestFit="1" customWidth="1"/>
    <col min="13066" max="13066" width="9.7109375" style="3" customWidth="1"/>
    <col min="13067" max="13067" width="12.85546875" style="3" customWidth="1"/>
    <col min="13068" max="13304" width="9.140625" style="3"/>
    <col min="13305" max="13305" width="9" style="3" bestFit="1" customWidth="1"/>
    <col min="13306" max="13306" width="9.85546875" style="3" bestFit="1" customWidth="1"/>
    <col min="13307" max="13307" width="9.140625" style="3" bestFit="1" customWidth="1"/>
    <col min="13308" max="13308" width="16" style="3" bestFit="1" customWidth="1"/>
    <col min="13309" max="13309" width="9" style="3" bestFit="1" customWidth="1"/>
    <col min="13310" max="13310" width="7.85546875" style="3" bestFit="1" customWidth="1"/>
    <col min="13311" max="13311" width="11.7109375" style="3" bestFit="1" customWidth="1"/>
    <col min="13312" max="13312" width="14.28515625" style="3" customWidth="1"/>
    <col min="13313" max="13313" width="11.7109375" style="3" bestFit="1" customWidth="1"/>
    <col min="13314" max="13314" width="14.140625" style="3" bestFit="1" customWidth="1"/>
    <col min="13315" max="13315" width="16.7109375" style="3" customWidth="1"/>
    <col min="13316" max="13316" width="16.5703125" style="3" customWidth="1"/>
    <col min="13317" max="13318" width="7.85546875" style="3" bestFit="1" customWidth="1"/>
    <col min="13319" max="13319" width="8" style="3" bestFit="1" customWidth="1"/>
    <col min="13320" max="13321" width="7.85546875" style="3" bestFit="1" customWidth="1"/>
    <col min="13322" max="13322" width="9.7109375" style="3" customWidth="1"/>
    <col min="13323" max="13323" width="12.85546875" style="3" customWidth="1"/>
    <col min="13324" max="13560" width="9.140625" style="3"/>
    <col min="13561" max="13561" width="9" style="3" bestFit="1" customWidth="1"/>
    <col min="13562" max="13562" width="9.85546875" style="3" bestFit="1" customWidth="1"/>
    <col min="13563" max="13563" width="9.140625" style="3" bestFit="1" customWidth="1"/>
    <col min="13564" max="13564" width="16" style="3" bestFit="1" customWidth="1"/>
    <col min="13565" max="13565" width="9" style="3" bestFit="1" customWidth="1"/>
    <col min="13566" max="13566" width="7.85546875" style="3" bestFit="1" customWidth="1"/>
    <col min="13567" max="13567" width="11.7109375" style="3" bestFit="1" customWidth="1"/>
    <col min="13568" max="13568" width="14.28515625" style="3" customWidth="1"/>
    <col min="13569" max="13569" width="11.7109375" style="3" bestFit="1" customWidth="1"/>
    <col min="13570" max="13570" width="14.140625" style="3" bestFit="1" customWidth="1"/>
    <col min="13571" max="13571" width="16.7109375" style="3" customWidth="1"/>
    <col min="13572" max="13572" width="16.5703125" style="3" customWidth="1"/>
    <col min="13573" max="13574" width="7.85546875" style="3" bestFit="1" customWidth="1"/>
    <col min="13575" max="13575" width="8" style="3" bestFit="1" customWidth="1"/>
    <col min="13576" max="13577" width="7.85546875" style="3" bestFit="1" customWidth="1"/>
    <col min="13578" max="13578" width="9.7109375" style="3" customWidth="1"/>
    <col min="13579" max="13579" width="12.85546875" style="3" customWidth="1"/>
    <col min="13580" max="13816" width="9.140625" style="3"/>
    <col min="13817" max="13817" width="9" style="3" bestFit="1" customWidth="1"/>
    <col min="13818" max="13818" width="9.85546875" style="3" bestFit="1" customWidth="1"/>
    <col min="13819" max="13819" width="9.140625" style="3" bestFit="1" customWidth="1"/>
    <col min="13820" max="13820" width="16" style="3" bestFit="1" customWidth="1"/>
    <col min="13821" max="13821" width="9" style="3" bestFit="1" customWidth="1"/>
    <col min="13822" max="13822" width="7.85546875" style="3" bestFit="1" customWidth="1"/>
    <col min="13823" max="13823" width="11.7109375" style="3" bestFit="1" customWidth="1"/>
    <col min="13824" max="13824" width="14.28515625" style="3" customWidth="1"/>
    <col min="13825" max="13825" width="11.7109375" style="3" bestFit="1" customWidth="1"/>
    <col min="13826" max="13826" width="14.140625" style="3" bestFit="1" customWidth="1"/>
    <col min="13827" max="13827" width="16.7109375" style="3" customWidth="1"/>
    <col min="13828" max="13828" width="16.5703125" style="3" customWidth="1"/>
    <col min="13829" max="13830" width="7.85546875" style="3" bestFit="1" customWidth="1"/>
    <col min="13831" max="13831" width="8" style="3" bestFit="1" customWidth="1"/>
    <col min="13832" max="13833" width="7.85546875" style="3" bestFit="1" customWidth="1"/>
    <col min="13834" max="13834" width="9.7109375" style="3" customWidth="1"/>
    <col min="13835" max="13835" width="12.85546875" style="3" customWidth="1"/>
    <col min="13836" max="14072" width="9.140625" style="3"/>
    <col min="14073" max="14073" width="9" style="3" bestFit="1" customWidth="1"/>
    <col min="14074" max="14074" width="9.85546875" style="3" bestFit="1" customWidth="1"/>
    <col min="14075" max="14075" width="9.140625" style="3" bestFit="1" customWidth="1"/>
    <col min="14076" max="14076" width="16" style="3" bestFit="1" customWidth="1"/>
    <col min="14077" max="14077" width="9" style="3" bestFit="1" customWidth="1"/>
    <col min="14078" max="14078" width="7.85546875" style="3" bestFit="1" customWidth="1"/>
    <col min="14079" max="14079" width="11.7109375" style="3" bestFit="1" customWidth="1"/>
    <col min="14080" max="14080" width="14.28515625" style="3" customWidth="1"/>
    <col min="14081" max="14081" width="11.7109375" style="3" bestFit="1" customWidth="1"/>
    <col min="14082" max="14082" width="14.140625" style="3" bestFit="1" customWidth="1"/>
    <col min="14083" max="14083" width="16.7109375" style="3" customWidth="1"/>
    <col min="14084" max="14084" width="16.5703125" style="3" customWidth="1"/>
    <col min="14085" max="14086" width="7.85546875" style="3" bestFit="1" customWidth="1"/>
    <col min="14087" max="14087" width="8" style="3" bestFit="1" customWidth="1"/>
    <col min="14088" max="14089" width="7.85546875" style="3" bestFit="1" customWidth="1"/>
    <col min="14090" max="14090" width="9.7109375" style="3" customWidth="1"/>
    <col min="14091" max="14091" width="12.85546875" style="3" customWidth="1"/>
    <col min="14092" max="14328" width="9.140625" style="3"/>
    <col min="14329" max="14329" width="9" style="3" bestFit="1" customWidth="1"/>
    <col min="14330" max="14330" width="9.85546875" style="3" bestFit="1" customWidth="1"/>
    <col min="14331" max="14331" width="9.140625" style="3" bestFit="1" customWidth="1"/>
    <col min="14332" max="14332" width="16" style="3" bestFit="1" customWidth="1"/>
    <col min="14333" max="14333" width="9" style="3" bestFit="1" customWidth="1"/>
    <col min="14334" max="14334" width="7.85546875" style="3" bestFit="1" customWidth="1"/>
    <col min="14335" max="14335" width="11.7109375" style="3" bestFit="1" customWidth="1"/>
    <col min="14336" max="14336" width="14.28515625" style="3" customWidth="1"/>
    <col min="14337" max="14337" width="11.7109375" style="3" bestFit="1" customWidth="1"/>
    <col min="14338" max="14338" width="14.140625" style="3" bestFit="1" customWidth="1"/>
    <col min="14339" max="14339" width="16.7109375" style="3" customWidth="1"/>
    <col min="14340" max="14340" width="16.5703125" style="3" customWidth="1"/>
    <col min="14341" max="14342" width="7.85546875" style="3" bestFit="1" customWidth="1"/>
    <col min="14343" max="14343" width="8" style="3" bestFit="1" customWidth="1"/>
    <col min="14344" max="14345" width="7.85546875" style="3" bestFit="1" customWidth="1"/>
    <col min="14346" max="14346" width="9.7109375" style="3" customWidth="1"/>
    <col min="14347" max="14347" width="12.85546875" style="3" customWidth="1"/>
    <col min="14348" max="14584" width="9.140625" style="3"/>
    <col min="14585" max="14585" width="9" style="3" bestFit="1" customWidth="1"/>
    <col min="14586" max="14586" width="9.85546875" style="3" bestFit="1" customWidth="1"/>
    <col min="14587" max="14587" width="9.140625" style="3" bestFit="1" customWidth="1"/>
    <col min="14588" max="14588" width="16" style="3" bestFit="1" customWidth="1"/>
    <col min="14589" max="14589" width="9" style="3" bestFit="1" customWidth="1"/>
    <col min="14590" max="14590" width="7.85546875" style="3" bestFit="1" customWidth="1"/>
    <col min="14591" max="14591" width="11.7109375" style="3" bestFit="1" customWidth="1"/>
    <col min="14592" max="14592" width="14.28515625" style="3" customWidth="1"/>
    <col min="14593" max="14593" width="11.7109375" style="3" bestFit="1" customWidth="1"/>
    <col min="14594" max="14594" width="14.140625" style="3" bestFit="1" customWidth="1"/>
    <col min="14595" max="14595" width="16.7109375" style="3" customWidth="1"/>
    <col min="14596" max="14596" width="16.5703125" style="3" customWidth="1"/>
    <col min="14597" max="14598" width="7.85546875" style="3" bestFit="1" customWidth="1"/>
    <col min="14599" max="14599" width="8" style="3" bestFit="1" customWidth="1"/>
    <col min="14600" max="14601" width="7.85546875" style="3" bestFit="1" customWidth="1"/>
    <col min="14602" max="14602" width="9.7109375" style="3" customWidth="1"/>
    <col min="14603" max="14603" width="12.85546875" style="3" customWidth="1"/>
    <col min="14604" max="14840" width="9.140625" style="3"/>
    <col min="14841" max="14841" width="9" style="3" bestFit="1" customWidth="1"/>
    <col min="14842" max="14842" width="9.85546875" style="3" bestFit="1" customWidth="1"/>
    <col min="14843" max="14843" width="9.140625" style="3" bestFit="1" customWidth="1"/>
    <col min="14844" max="14844" width="16" style="3" bestFit="1" customWidth="1"/>
    <col min="14845" max="14845" width="9" style="3" bestFit="1" customWidth="1"/>
    <col min="14846" max="14846" width="7.85546875" style="3" bestFit="1" customWidth="1"/>
    <col min="14847" max="14847" width="11.7109375" style="3" bestFit="1" customWidth="1"/>
    <col min="14848" max="14848" width="14.28515625" style="3" customWidth="1"/>
    <col min="14849" max="14849" width="11.7109375" style="3" bestFit="1" customWidth="1"/>
    <col min="14850" max="14850" width="14.140625" style="3" bestFit="1" customWidth="1"/>
    <col min="14851" max="14851" width="16.7109375" style="3" customWidth="1"/>
    <col min="14852" max="14852" width="16.5703125" style="3" customWidth="1"/>
    <col min="14853" max="14854" width="7.85546875" style="3" bestFit="1" customWidth="1"/>
    <col min="14855" max="14855" width="8" style="3" bestFit="1" customWidth="1"/>
    <col min="14856" max="14857" width="7.85546875" style="3" bestFit="1" customWidth="1"/>
    <col min="14858" max="14858" width="9.7109375" style="3" customWidth="1"/>
    <col min="14859" max="14859" width="12.85546875" style="3" customWidth="1"/>
    <col min="14860" max="15096" width="9.140625" style="3"/>
    <col min="15097" max="15097" width="9" style="3" bestFit="1" customWidth="1"/>
    <col min="15098" max="15098" width="9.85546875" style="3" bestFit="1" customWidth="1"/>
    <col min="15099" max="15099" width="9.140625" style="3" bestFit="1" customWidth="1"/>
    <col min="15100" max="15100" width="16" style="3" bestFit="1" customWidth="1"/>
    <col min="15101" max="15101" width="9" style="3" bestFit="1" customWidth="1"/>
    <col min="15102" max="15102" width="7.85546875" style="3" bestFit="1" customWidth="1"/>
    <col min="15103" max="15103" width="11.7109375" style="3" bestFit="1" customWidth="1"/>
    <col min="15104" max="15104" width="14.28515625" style="3" customWidth="1"/>
    <col min="15105" max="15105" width="11.7109375" style="3" bestFit="1" customWidth="1"/>
    <col min="15106" max="15106" width="14.140625" style="3" bestFit="1" customWidth="1"/>
    <col min="15107" max="15107" width="16.7109375" style="3" customWidth="1"/>
    <col min="15108" max="15108" width="16.5703125" style="3" customWidth="1"/>
    <col min="15109" max="15110" width="7.85546875" style="3" bestFit="1" customWidth="1"/>
    <col min="15111" max="15111" width="8" style="3" bestFit="1" customWidth="1"/>
    <col min="15112" max="15113" width="7.85546875" style="3" bestFit="1" customWidth="1"/>
    <col min="15114" max="15114" width="9.7109375" style="3" customWidth="1"/>
    <col min="15115" max="15115" width="12.85546875" style="3" customWidth="1"/>
    <col min="15116" max="15352" width="9.140625" style="3"/>
    <col min="15353" max="15353" width="9" style="3" bestFit="1" customWidth="1"/>
    <col min="15354" max="15354" width="9.85546875" style="3" bestFit="1" customWidth="1"/>
    <col min="15355" max="15355" width="9.140625" style="3" bestFit="1" customWidth="1"/>
    <col min="15356" max="15356" width="16" style="3" bestFit="1" customWidth="1"/>
    <col min="15357" max="15357" width="9" style="3" bestFit="1" customWidth="1"/>
    <col min="15358" max="15358" width="7.85546875" style="3" bestFit="1" customWidth="1"/>
    <col min="15359" max="15359" width="11.7109375" style="3" bestFit="1" customWidth="1"/>
    <col min="15360" max="15360" width="14.28515625" style="3" customWidth="1"/>
    <col min="15361" max="15361" width="11.7109375" style="3" bestFit="1" customWidth="1"/>
    <col min="15362" max="15362" width="14.140625" style="3" bestFit="1" customWidth="1"/>
    <col min="15363" max="15363" width="16.7109375" style="3" customWidth="1"/>
    <col min="15364" max="15364" width="16.5703125" style="3" customWidth="1"/>
    <col min="15365" max="15366" width="7.85546875" style="3" bestFit="1" customWidth="1"/>
    <col min="15367" max="15367" width="8" style="3" bestFit="1" customWidth="1"/>
    <col min="15368" max="15369" width="7.85546875" style="3" bestFit="1" customWidth="1"/>
    <col min="15370" max="15370" width="9.7109375" style="3" customWidth="1"/>
    <col min="15371" max="15371" width="12.85546875" style="3" customWidth="1"/>
    <col min="15372" max="15608" width="9.140625" style="3"/>
    <col min="15609" max="15609" width="9" style="3" bestFit="1" customWidth="1"/>
    <col min="15610" max="15610" width="9.85546875" style="3" bestFit="1" customWidth="1"/>
    <col min="15611" max="15611" width="9.140625" style="3" bestFit="1" customWidth="1"/>
    <col min="15612" max="15612" width="16" style="3" bestFit="1" customWidth="1"/>
    <col min="15613" max="15613" width="9" style="3" bestFit="1" customWidth="1"/>
    <col min="15614" max="15614" width="7.85546875" style="3" bestFit="1" customWidth="1"/>
    <col min="15615" max="15615" width="11.7109375" style="3" bestFit="1" customWidth="1"/>
    <col min="15616" max="15616" width="14.28515625" style="3" customWidth="1"/>
    <col min="15617" max="15617" width="11.7109375" style="3" bestFit="1" customWidth="1"/>
    <col min="15618" max="15618" width="14.140625" style="3" bestFit="1" customWidth="1"/>
    <col min="15619" max="15619" width="16.7109375" style="3" customWidth="1"/>
    <col min="15620" max="15620" width="16.5703125" style="3" customWidth="1"/>
    <col min="15621" max="15622" width="7.85546875" style="3" bestFit="1" customWidth="1"/>
    <col min="15623" max="15623" width="8" style="3" bestFit="1" customWidth="1"/>
    <col min="15624" max="15625" width="7.85546875" style="3" bestFit="1" customWidth="1"/>
    <col min="15626" max="15626" width="9.7109375" style="3" customWidth="1"/>
    <col min="15627" max="15627" width="12.85546875" style="3" customWidth="1"/>
    <col min="15628" max="15864" width="9.140625" style="3"/>
    <col min="15865" max="15865" width="9" style="3" bestFit="1" customWidth="1"/>
    <col min="15866" max="15866" width="9.85546875" style="3" bestFit="1" customWidth="1"/>
    <col min="15867" max="15867" width="9.140625" style="3" bestFit="1" customWidth="1"/>
    <col min="15868" max="15868" width="16" style="3" bestFit="1" customWidth="1"/>
    <col min="15869" max="15869" width="9" style="3" bestFit="1" customWidth="1"/>
    <col min="15870" max="15870" width="7.85546875" style="3" bestFit="1" customWidth="1"/>
    <col min="15871" max="15871" width="11.7109375" style="3" bestFit="1" customWidth="1"/>
    <col min="15872" max="15872" width="14.28515625" style="3" customWidth="1"/>
    <col min="15873" max="15873" width="11.7109375" style="3" bestFit="1" customWidth="1"/>
    <col min="15874" max="15874" width="14.140625" style="3" bestFit="1" customWidth="1"/>
    <col min="15875" max="15875" width="16.7109375" style="3" customWidth="1"/>
    <col min="15876" max="15876" width="16.5703125" style="3" customWidth="1"/>
    <col min="15877" max="15878" width="7.85546875" style="3" bestFit="1" customWidth="1"/>
    <col min="15879" max="15879" width="8" style="3" bestFit="1" customWidth="1"/>
    <col min="15880" max="15881" width="7.85546875" style="3" bestFit="1" customWidth="1"/>
    <col min="15882" max="15882" width="9.7109375" style="3" customWidth="1"/>
    <col min="15883" max="15883" width="12.85546875" style="3" customWidth="1"/>
    <col min="15884" max="16120" width="9.140625" style="3"/>
    <col min="16121" max="16121" width="9" style="3" bestFit="1" customWidth="1"/>
    <col min="16122" max="16122" width="9.85546875" style="3" bestFit="1" customWidth="1"/>
    <col min="16123" max="16123" width="9.140625" style="3" bestFit="1" customWidth="1"/>
    <col min="16124" max="16124" width="16" style="3" bestFit="1" customWidth="1"/>
    <col min="16125" max="16125" width="9" style="3" bestFit="1" customWidth="1"/>
    <col min="16126" max="16126" width="7.85546875" style="3" bestFit="1" customWidth="1"/>
    <col min="16127" max="16127" width="11.7109375" style="3" bestFit="1" customWidth="1"/>
    <col min="16128" max="16128" width="14.28515625" style="3" customWidth="1"/>
    <col min="16129" max="16129" width="11.7109375" style="3" bestFit="1" customWidth="1"/>
    <col min="16130" max="16130" width="14.140625" style="3" bestFit="1" customWidth="1"/>
    <col min="16131" max="16131" width="16.7109375" style="3" customWidth="1"/>
    <col min="16132" max="16132" width="16.5703125" style="3" customWidth="1"/>
    <col min="16133" max="16134" width="7.85546875" style="3" bestFit="1" customWidth="1"/>
    <col min="16135" max="16135" width="8" style="3" bestFit="1" customWidth="1"/>
    <col min="16136" max="16137" width="7.85546875" style="3" bestFit="1" customWidth="1"/>
    <col min="16138" max="16138" width="9.7109375" style="3" customWidth="1"/>
    <col min="16139" max="16139" width="12.85546875" style="3" customWidth="1"/>
    <col min="16140" max="16384" width="9.140625" style="3"/>
  </cols>
  <sheetData>
    <row r="1" spans="1:33" s="6" customFormat="1" ht="12.75" customHeight="1">
      <c r="A1" s="343" t="s">
        <v>1</v>
      </c>
      <c r="B1" s="365" t="s">
        <v>0</v>
      </c>
      <c r="C1" s="349" t="s">
        <v>7</v>
      </c>
      <c r="D1" s="400" t="s">
        <v>3</v>
      </c>
      <c r="E1" s="401"/>
      <c r="F1" s="397" t="s">
        <v>117</v>
      </c>
      <c r="G1" s="398"/>
      <c r="H1" s="398"/>
      <c r="I1" s="398"/>
      <c r="J1" s="398"/>
      <c r="K1" s="398"/>
      <c r="L1" s="399" t="s">
        <v>240</v>
      </c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</row>
    <row r="2" spans="1:33" ht="23.25" thickBot="1">
      <c r="A2" s="344"/>
      <c r="B2" s="366"/>
      <c r="C2" s="350"/>
      <c r="D2" s="282" t="s">
        <v>4</v>
      </c>
      <c r="E2" s="259" t="s">
        <v>9</v>
      </c>
      <c r="F2" s="283" t="s">
        <v>4</v>
      </c>
      <c r="G2" s="284" t="s">
        <v>9</v>
      </c>
      <c r="H2" s="252">
        <v>4</v>
      </c>
      <c r="I2" s="285">
        <v>5</v>
      </c>
      <c r="J2" s="285" t="s">
        <v>23</v>
      </c>
      <c r="K2" s="286" t="s">
        <v>104</v>
      </c>
      <c r="L2" s="287" t="s">
        <v>172</v>
      </c>
      <c r="M2" s="287" t="s">
        <v>238</v>
      </c>
      <c r="N2" s="287" t="s">
        <v>173</v>
      </c>
      <c r="O2" s="287" t="s">
        <v>355</v>
      </c>
      <c r="P2" s="287" t="s">
        <v>174</v>
      </c>
      <c r="Q2" s="287" t="s">
        <v>356</v>
      </c>
      <c r="R2" s="287" t="s">
        <v>211</v>
      </c>
      <c r="S2" s="287" t="s">
        <v>239</v>
      </c>
      <c r="T2" s="287" t="s">
        <v>212</v>
      </c>
      <c r="U2" s="287" t="s">
        <v>357</v>
      </c>
      <c r="V2" s="287" t="s">
        <v>213</v>
      </c>
      <c r="W2" s="287" t="s">
        <v>358</v>
      </c>
      <c r="X2" s="287" t="s">
        <v>214</v>
      </c>
      <c r="Y2" s="287" t="s">
        <v>393</v>
      </c>
      <c r="Z2" s="287" t="s">
        <v>394</v>
      </c>
      <c r="AA2" s="287" t="s">
        <v>395</v>
      </c>
      <c r="AB2" s="287" t="s">
        <v>396</v>
      </c>
      <c r="AC2" s="287" t="s">
        <v>397</v>
      </c>
      <c r="AD2" s="287"/>
      <c r="AE2" s="287"/>
      <c r="AF2" s="287" t="s">
        <v>48</v>
      </c>
      <c r="AG2" s="288" t="s">
        <v>29</v>
      </c>
    </row>
    <row r="3" spans="1:33" s="19" customFormat="1">
      <c r="A3" s="14">
        <f>'1-συμβολαια'!A3</f>
        <v>0</v>
      </c>
      <c r="B3" s="132">
        <f>'1-συμβολαια'!C3</f>
        <v>0</v>
      </c>
      <c r="C3" s="43">
        <f>'1-συμβολαια'!D3</f>
        <v>0</v>
      </c>
      <c r="D3" s="28">
        <f>'3-φύλλα2α'!D3</f>
        <v>0</v>
      </c>
      <c r="E3" s="28">
        <f>'3-φύλλα2α'!E3</f>
        <v>0</v>
      </c>
      <c r="F3" s="289"/>
      <c r="G3" s="289"/>
      <c r="H3" s="290">
        <f t="shared" ref="H3:H12" si="0">F3*D3*4</f>
        <v>0</v>
      </c>
      <c r="I3" s="291">
        <f t="shared" ref="I3:I6" si="1">D3*F3*5</f>
        <v>0</v>
      </c>
      <c r="J3" s="24">
        <f>H3+I3</f>
        <v>0</v>
      </c>
      <c r="K3" s="291">
        <f t="shared" ref="K3:K66" si="2">E3*G3*5</f>
        <v>0</v>
      </c>
      <c r="L3" s="223" t="s">
        <v>172</v>
      </c>
      <c r="M3" s="223">
        <v>5</v>
      </c>
      <c r="N3" s="223" t="s">
        <v>173</v>
      </c>
      <c r="O3" s="223">
        <v>2</v>
      </c>
      <c r="P3" s="223" t="s">
        <v>174</v>
      </c>
      <c r="Q3" s="223">
        <v>5</v>
      </c>
      <c r="R3" s="223" t="s">
        <v>211</v>
      </c>
      <c r="S3" s="223">
        <v>2</v>
      </c>
      <c r="T3" s="223" t="s">
        <v>212</v>
      </c>
      <c r="U3" s="223">
        <v>2</v>
      </c>
      <c r="V3" s="223" t="s">
        <v>213</v>
      </c>
      <c r="W3" s="223">
        <v>5</v>
      </c>
      <c r="X3" s="223" t="s">
        <v>214</v>
      </c>
      <c r="Y3" s="223" t="s">
        <v>393</v>
      </c>
      <c r="Z3" s="292">
        <v>5</v>
      </c>
      <c r="AA3" s="292" t="s">
        <v>395</v>
      </c>
      <c r="AB3" s="292" t="s">
        <v>396</v>
      </c>
      <c r="AC3" s="292"/>
      <c r="AD3" s="292"/>
      <c r="AE3" s="292"/>
      <c r="AF3" s="293">
        <f t="shared" ref="AF3:AF67" si="3">SUM(L3:AE3)</f>
        <v>26</v>
      </c>
      <c r="AG3" s="116"/>
    </row>
    <row r="4" spans="1:33" s="19" customFormat="1">
      <c r="A4" s="14">
        <f>'1-συμβολαια'!A4</f>
        <v>0</v>
      </c>
      <c r="B4" s="132">
        <f>'1-συμβολαια'!C4</f>
        <v>0</v>
      </c>
      <c r="C4" s="43">
        <f>'1-συμβολαια'!D4</f>
        <v>0</v>
      </c>
      <c r="D4" s="28">
        <f>'3-φύλλα2α'!D4</f>
        <v>0</v>
      </c>
      <c r="E4" s="28">
        <f>'3-φύλλα2α'!E4</f>
        <v>0</v>
      </c>
      <c r="F4" s="289"/>
      <c r="G4" s="289"/>
      <c r="H4" s="290">
        <f t="shared" si="0"/>
        <v>0</v>
      </c>
      <c r="I4" s="291">
        <f t="shared" si="1"/>
        <v>0</v>
      </c>
      <c r="J4" s="24">
        <f t="shared" ref="J4:J67" si="4">H4+I4</f>
        <v>0</v>
      </c>
      <c r="K4" s="291">
        <f t="shared" si="2"/>
        <v>0</v>
      </c>
      <c r="L4" s="223" t="s">
        <v>172</v>
      </c>
      <c r="M4" s="223">
        <v>5</v>
      </c>
      <c r="N4" s="223" t="s">
        <v>173</v>
      </c>
      <c r="O4" s="223">
        <v>2</v>
      </c>
      <c r="P4" s="223" t="s">
        <v>174</v>
      </c>
      <c r="Q4" s="223">
        <v>5</v>
      </c>
      <c r="R4" s="223" t="s">
        <v>211</v>
      </c>
      <c r="S4" s="223">
        <v>2</v>
      </c>
      <c r="T4" s="223" t="s">
        <v>212</v>
      </c>
      <c r="U4" s="223">
        <v>2</v>
      </c>
      <c r="V4" s="223" t="s">
        <v>213</v>
      </c>
      <c r="W4" s="223">
        <v>5</v>
      </c>
      <c r="X4" s="223" t="s">
        <v>214</v>
      </c>
      <c r="Y4" s="223" t="s">
        <v>393</v>
      </c>
      <c r="Z4" s="292">
        <v>5</v>
      </c>
      <c r="AA4" s="292" t="s">
        <v>395</v>
      </c>
      <c r="AB4" s="292" t="s">
        <v>396</v>
      </c>
      <c r="AC4" s="292"/>
      <c r="AD4" s="292"/>
      <c r="AE4" s="292"/>
      <c r="AF4" s="293">
        <f t="shared" si="3"/>
        <v>26</v>
      </c>
      <c r="AG4" s="116"/>
    </row>
    <row r="5" spans="1:33" s="19" customFormat="1">
      <c r="A5" s="14">
        <f>'1-συμβολαια'!A5</f>
        <v>0</v>
      </c>
      <c r="B5" s="132">
        <f>'1-συμβολαια'!C5</f>
        <v>0</v>
      </c>
      <c r="C5" s="43">
        <f>'1-συμβολαια'!D5</f>
        <v>0</v>
      </c>
      <c r="D5" s="28">
        <f>'3-φύλλα2α'!D5</f>
        <v>0</v>
      </c>
      <c r="E5" s="28">
        <f>'3-φύλλα2α'!E5</f>
        <v>0</v>
      </c>
      <c r="F5" s="289"/>
      <c r="G5" s="289"/>
      <c r="H5" s="290">
        <f t="shared" si="0"/>
        <v>0</v>
      </c>
      <c r="I5" s="291">
        <f t="shared" si="1"/>
        <v>0</v>
      </c>
      <c r="J5" s="24">
        <f t="shared" si="4"/>
        <v>0</v>
      </c>
      <c r="K5" s="291">
        <f t="shared" si="2"/>
        <v>0</v>
      </c>
      <c r="L5" s="223" t="s">
        <v>172</v>
      </c>
      <c r="M5" s="223">
        <v>5</v>
      </c>
      <c r="N5" s="223" t="s">
        <v>173</v>
      </c>
      <c r="O5" s="223">
        <v>2</v>
      </c>
      <c r="P5" s="223" t="s">
        <v>174</v>
      </c>
      <c r="Q5" s="223">
        <v>5</v>
      </c>
      <c r="R5" s="223" t="s">
        <v>211</v>
      </c>
      <c r="S5" s="223">
        <v>2</v>
      </c>
      <c r="T5" s="223" t="s">
        <v>212</v>
      </c>
      <c r="U5" s="223">
        <v>2</v>
      </c>
      <c r="V5" s="223" t="s">
        <v>213</v>
      </c>
      <c r="W5" s="223">
        <v>5</v>
      </c>
      <c r="X5" s="223" t="s">
        <v>214</v>
      </c>
      <c r="Y5" s="223" t="s">
        <v>393</v>
      </c>
      <c r="Z5" s="292">
        <v>5</v>
      </c>
      <c r="AA5" s="292" t="s">
        <v>395</v>
      </c>
      <c r="AB5" s="292" t="s">
        <v>396</v>
      </c>
      <c r="AC5" s="292"/>
      <c r="AD5" s="292"/>
      <c r="AE5" s="292"/>
      <c r="AF5" s="293">
        <f t="shared" si="3"/>
        <v>26</v>
      </c>
      <c r="AG5" s="116"/>
    </row>
    <row r="6" spans="1:33" s="19" customFormat="1">
      <c r="A6" s="14">
        <f>'1-συμβολαια'!A6</f>
        <v>0</v>
      </c>
      <c r="B6" s="132">
        <f>'1-συμβολαια'!C6</f>
        <v>0</v>
      </c>
      <c r="C6" s="43">
        <f>'1-συμβολαια'!D6</f>
        <v>0</v>
      </c>
      <c r="D6" s="28">
        <f>'3-φύλλα2α'!D6</f>
        <v>0</v>
      </c>
      <c r="E6" s="28">
        <f>'3-φύλλα2α'!E6</f>
        <v>0</v>
      </c>
      <c r="F6" s="289"/>
      <c r="G6" s="289"/>
      <c r="H6" s="290">
        <f t="shared" si="0"/>
        <v>0</v>
      </c>
      <c r="I6" s="291">
        <f t="shared" si="1"/>
        <v>0</v>
      </c>
      <c r="J6" s="24">
        <f t="shared" si="4"/>
        <v>0</v>
      </c>
      <c r="K6" s="291">
        <f t="shared" si="2"/>
        <v>0</v>
      </c>
      <c r="L6" s="223" t="s">
        <v>172</v>
      </c>
      <c r="M6" s="223">
        <v>5</v>
      </c>
      <c r="N6" s="223" t="s">
        <v>173</v>
      </c>
      <c r="O6" s="223">
        <v>2</v>
      </c>
      <c r="P6" s="223" t="s">
        <v>174</v>
      </c>
      <c r="Q6" s="223">
        <v>5</v>
      </c>
      <c r="R6" s="223" t="s">
        <v>211</v>
      </c>
      <c r="S6" s="223">
        <v>2</v>
      </c>
      <c r="T6" s="223" t="s">
        <v>212</v>
      </c>
      <c r="U6" s="223">
        <v>2</v>
      </c>
      <c r="V6" s="223" t="s">
        <v>213</v>
      </c>
      <c r="W6" s="223">
        <v>5</v>
      </c>
      <c r="X6" s="223" t="s">
        <v>214</v>
      </c>
      <c r="Y6" s="223" t="s">
        <v>393</v>
      </c>
      <c r="Z6" s="292">
        <v>5</v>
      </c>
      <c r="AA6" s="292" t="s">
        <v>395</v>
      </c>
      <c r="AB6" s="292" t="s">
        <v>396</v>
      </c>
      <c r="AC6" s="292"/>
      <c r="AD6" s="292"/>
      <c r="AE6" s="292"/>
      <c r="AF6" s="293">
        <f t="shared" si="3"/>
        <v>26</v>
      </c>
      <c r="AG6" s="116"/>
    </row>
    <row r="7" spans="1:33" s="19" customFormat="1">
      <c r="A7" s="14">
        <f>'1-συμβολαια'!A7</f>
        <v>0</v>
      </c>
      <c r="B7" s="132">
        <f>'1-συμβολαια'!C7</f>
        <v>0</v>
      </c>
      <c r="C7" s="43">
        <f>'1-συμβολαια'!D7</f>
        <v>0</v>
      </c>
      <c r="D7" s="28">
        <f>'3-φύλλα2α'!D7</f>
        <v>0</v>
      </c>
      <c r="E7" s="28">
        <f>'3-φύλλα2α'!E7</f>
        <v>0</v>
      </c>
      <c r="F7" s="289"/>
      <c r="G7" s="289"/>
      <c r="H7" s="290">
        <f t="shared" si="0"/>
        <v>0</v>
      </c>
      <c r="I7" s="291">
        <f t="shared" ref="I7:I70" si="5">D7*F7*5</f>
        <v>0</v>
      </c>
      <c r="J7" s="24">
        <f t="shared" si="4"/>
        <v>0</v>
      </c>
      <c r="K7" s="291">
        <f t="shared" si="2"/>
        <v>0</v>
      </c>
      <c r="L7" s="223" t="s">
        <v>172</v>
      </c>
      <c r="M7" s="223">
        <v>5</v>
      </c>
      <c r="N7" s="223" t="s">
        <v>173</v>
      </c>
      <c r="O7" s="223">
        <v>2</v>
      </c>
      <c r="P7" s="223" t="s">
        <v>174</v>
      </c>
      <c r="Q7" s="223">
        <v>5</v>
      </c>
      <c r="R7" s="223" t="s">
        <v>211</v>
      </c>
      <c r="S7" s="223">
        <v>2</v>
      </c>
      <c r="T7" s="223" t="s">
        <v>212</v>
      </c>
      <c r="U7" s="223">
        <v>2</v>
      </c>
      <c r="V7" s="223" t="s">
        <v>213</v>
      </c>
      <c r="W7" s="223">
        <v>5</v>
      </c>
      <c r="X7" s="223" t="s">
        <v>214</v>
      </c>
      <c r="Y7" s="223" t="s">
        <v>393</v>
      </c>
      <c r="Z7" s="292">
        <v>5</v>
      </c>
      <c r="AA7" s="292" t="s">
        <v>395</v>
      </c>
      <c r="AB7" s="292" t="s">
        <v>396</v>
      </c>
      <c r="AC7" s="292"/>
      <c r="AD7" s="292"/>
      <c r="AE7" s="292"/>
      <c r="AF7" s="293">
        <f t="shared" si="3"/>
        <v>26</v>
      </c>
      <c r="AG7" s="116"/>
    </row>
    <row r="8" spans="1:33" s="19" customFormat="1">
      <c r="A8" s="14">
        <f>'1-συμβολαια'!A8</f>
        <v>0</v>
      </c>
      <c r="B8" s="132">
        <f>'1-συμβολαια'!C8</f>
        <v>0</v>
      </c>
      <c r="C8" s="43">
        <f>'1-συμβολαια'!D8</f>
        <v>0</v>
      </c>
      <c r="D8" s="28">
        <f>'3-φύλλα2α'!D8</f>
        <v>0</v>
      </c>
      <c r="E8" s="28">
        <f>'3-φύλλα2α'!E8</f>
        <v>0</v>
      </c>
      <c r="F8" s="289"/>
      <c r="G8" s="289"/>
      <c r="H8" s="290">
        <f t="shared" si="0"/>
        <v>0</v>
      </c>
      <c r="I8" s="291">
        <f t="shared" si="5"/>
        <v>0</v>
      </c>
      <c r="J8" s="24">
        <f t="shared" si="4"/>
        <v>0</v>
      </c>
      <c r="K8" s="291">
        <f t="shared" si="2"/>
        <v>0</v>
      </c>
      <c r="L8" s="223" t="s">
        <v>172</v>
      </c>
      <c r="M8" s="223">
        <v>5</v>
      </c>
      <c r="N8" s="223" t="s">
        <v>173</v>
      </c>
      <c r="O8" s="223">
        <v>2</v>
      </c>
      <c r="P8" s="223" t="s">
        <v>174</v>
      </c>
      <c r="Q8" s="223">
        <v>5</v>
      </c>
      <c r="R8" s="223" t="s">
        <v>211</v>
      </c>
      <c r="S8" s="223">
        <v>2</v>
      </c>
      <c r="T8" s="223" t="s">
        <v>212</v>
      </c>
      <c r="U8" s="223">
        <v>2</v>
      </c>
      <c r="V8" s="223" t="s">
        <v>213</v>
      </c>
      <c r="W8" s="223">
        <v>5</v>
      </c>
      <c r="X8" s="223" t="s">
        <v>214</v>
      </c>
      <c r="Y8" s="223" t="s">
        <v>393</v>
      </c>
      <c r="Z8" s="292">
        <v>5</v>
      </c>
      <c r="AA8" s="292" t="s">
        <v>395</v>
      </c>
      <c r="AB8" s="292" t="s">
        <v>396</v>
      </c>
      <c r="AC8" s="292"/>
      <c r="AD8" s="292"/>
      <c r="AE8" s="292"/>
      <c r="AF8" s="293">
        <f t="shared" si="3"/>
        <v>26</v>
      </c>
      <c r="AG8" s="116"/>
    </row>
    <row r="9" spans="1:33" s="19" customFormat="1">
      <c r="A9" s="14">
        <f>'1-συμβολαια'!A9</f>
        <v>0</v>
      </c>
      <c r="B9" s="132">
        <f>'1-συμβολαια'!C9</f>
        <v>0</v>
      </c>
      <c r="C9" s="43">
        <f>'1-συμβολαια'!D9</f>
        <v>0</v>
      </c>
      <c r="D9" s="28">
        <f>'3-φύλλα2α'!D9</f>
        <v>0</v>
      </c>
      <c r="E9" s="28">
        <f>'3-φύλλα2α'!E9</f>
        <v>0</v>
      </c>
      <c r="F9" s="289"/>
      <c r="G9" s="289"/>
      <c r="H9" s="290">
        <f t="shared" si="0"/>
        <v>0</v>
      </c>
      <c r="I9" s="291">
        <f t="shared" si="5"/>
        <v>0</v>
      </c>
      <c r="J9" s="24">
        <f t="shared" si="4"/>
        <v>0</v>
      </c>
      <c r="K9" s="291">
        <f t="shared" si="2"/>
        <v>0</v>
      </c>
      <c r="L9" s="223" t="s">
        <v>172</v>
      </c>
      <c r="M9" s="223">
        <v>5</v>
      </c>
      <c r="N9" s="223" t="s">
        <v>173</v>
      </c>
      <c r="O9" s="223">
        <v>2</v>
      </c>
      <c r="P9" s="223" t="s">
        <v>174</v>
      </c>
      <c r="Q9" s="223">
        <v>5</v>
      </c>
      <c r="R9" s="223" t="s">
        <v>211</v>
      </c>
      <c r="S9" s="223">
        <v>2</v>
      </c>
      <c r="T9" s="223" t="s">
        <v>212</v>
      </c>
      <c r="U9" s="223">
        <v>2</v>
      </c>
      <c r="V9" s="223" t="s">
        <v>213</v>
      </c>
      <c r="W9" s="223">
        <v>5</v>
      </c>
      <c r="X9" s="223" t="s">
        <v>214</v>
      </c>
      <c r="Y9" s="223" t="s">
        <v>393</v>
      </c>
      <c r="Z9" s="292">
        <v>5</v>
      </c>
      <c r="AA9" s="292" t="s">
        <v>395</v>
      </c>
      <c r="AB9" s="292" t="s">
        <v>396</v>
      </c>
      <c r="AC9" s="292"/>
      <c r="AD9" s="292"/>
      <c r="AE9" s="292"/>
      <c r="AF9" s="293">
        <f t="shared" si="3"/>
        <v>26</v>
      </c>
      <c r="AG9" s="116"/>
    </row>
    <row r="10" spans="1:33" s="19" customFormat="1">
      <c r="A10" s="14">
        <f>'1-συμβολαια'!A10</f>
        <v>0</v>
      </c>
      <c r="B10" s="132">
        <f>'1-συμβολαια'!C10</f>
        <v>0</v>
      </c>
      <c r="C10" s="43">
        <f>'1-συμβολαια'!D10</f>
        <v>0</v>
      </c>
      <c r="D10" s="28">
        <f>'3-φύλλα2α'!D10</f>
        <v>0</v>
      </c>
      <c r="E10" s="28">
        <f>'3-φύλλα2α'!E10</f>
        <v>0</v>
      </c>
      <c r="F10" s="289"/>
      <c r="G10" s="289"/>
      <c r="H10" s="290">
        <f t="shared" si="0"/>
        <v>0</v>
      </c>
      <c r="I10" s="291">
        <f t="shared" si="5"/>
        <v>0</v>
      </c>
      <c r="J10" s="24">
        <f t="shared" si="4"/>
        <v>0</v>
      </c>
      <c r="K10" s="291">
        <f t="shared" si="2"/>
        <v>0</v>
      </c>
      <c r="L10" s="223" t="s">
        <v>172</v>
      </c>
      <c r="M10" s="223">
        <v>5</v>
      </c>
      <c r="N10" s="223" t="s">
        <v>173</v>
      </c>
      <c r="O10" s="223">
        <v>2</v>
      </c>
      <c r="P10" s="223" t="s">
        <v>174</v>
      </c>
      <c r="Q10" s="223">
        <v>5</v>
      </c>
      <c r="R10" s="223" t="s">
        <v>211</v>
      </c>
      <c r="S10" s="223">
        <v>2</v>
      </c>
      <c r="T10" s="223" t="s">
        <v>212</v>
      </c>
      <c r="U10" s="223">
        <v>2</v>
      </c>
      <c r="V10" s="223" t="s">
        <v>213</v>
      </c>
      <c r="W10" s="223">
        <v>5</v>
      </c>
      <c r="X10" s="223" t="s">
        <v>214</v>
      </c>
      <c r="Y10" s="223" t="s">
        <v>393</v>
      </c>
      <c r="Z10" s="292">
        <v>5</v>
      </c>
      <c r="AA10" s="292" t="s">
        <v>395</v>
      </c>
      <c r="AB10" s="292" t="s">
        <v>396</v>
      </c>
      <c r="AC10" s="292"/>
      <c r="AD10" s="292"/>
      <c r="AE10" s="292"/>
      <c r="AF10" s="293">
        <f t="shared" si="3"/>
        <v>26</v>
      </c>
      <c r="AG10" s="116"/>
    </row>
    <row r="11" spans="1:33" s="19" customFormat="1">
      <c r="A11" s="14">
        <f>'1-συμβολαια'!A11</f>
        <v>0</v>
      </c>
      <c r="B11" s="132">
        <f>'1-συμβολαια'!C11</f>
        <v>0</v>
      </c>
      <c r="C11" s="43">
        <f>'1-συμβολαια'!D11</f>
        <v>0</v>
      </c>
      <c r="D11" s="28">
        <f>'3-φύλλα2α'!D11</f>
        <v>0</v>
      </c>
      <c r="E11" s="28">
        <f>'3-φύλλα2α'!E11</f>
        <v>0</v>
      </c>
      <c r="F11" s="289"/>
      <c r="G11" s="289"/>
      <c r="H11" s="290">
        <f t="shared" si="0"/>
        <v>0</v>
      </c>
      <c r="I11" s="291">
        <f t="shared" si="5"/>
        <v>0</v>
      </c>
      <c r="J11" s="24">
        <f t="shared" si="4"/>
        <v>0</v>
      </c>
      <c r="K11" s="291">
        <f t="shared" si="2"/>
        <v>0</v>
      </c>
      <c r="L11" s="223" t="s">
        <v>172</v>
      </c>
      <c r="M11" s="223">
        <v>5</v>
      </c>
      <c r="N11" s="223" t="s">
        <v>173</v>
      </c>
      <c r="O11" s="223">
        <v>2</v>
      </c>
      <c r="P11" s="223" t="s">
        <v>174</v>
      </c>
      <c r="Q11" s="223">
        <v>5</v>
      </c>
      <c r="R11" s="223" t="s">
        <v>211</v>
      </c>
      <c r="S11" s="223">
        <v>2</v>
      </c>
      <c r="T11" s="223" t="s">
        <v>212</v>
      </c>
      <c r="U11" s="223">
        <v>2</v>
      </c>
      <c r="V11" s="223" t="s">
        <v>213</v>
      </c>
      <c r="W11" s="223">
        <v>5</v>
      </c>
      <c r="X11" s="223" t="s">
        <v>214</v>
      </c>
      <c r="Y11" s="223" t="s">
        <v>393</v>
      </c>
      <c r="Z11" s="292">
        <v>5</v>
      </c>
      <c r="AA11" s="292" t="s">
        <v>395</v>
      </c>
      <c r="AB11" s="292" t="s">
        <v>396</v>
      </c>
      <c r="AC11" s="292"/>
      <c r="AD11" s="292"/>
      <c r="AE11" s="292"/>
      <c r="AF11" s="293">
        <f t="shared" si="3"/>
        <v>26</v>
      </c>
      <c r="AG11" s="116"/>
    </row>
    <row r="12" spans="1:33" s="19" customFormat="1">
      <c r="A12" s="14">
        <f>'1-συμβολαια'!A12</f>
        <v>0</v>
      </c>
      <c r="B12" s="132">
        <f>'1-συμβολαια'!C12</f>
        <v>0</v>
      </c>
      <c r="C12" s="43">
        <f>'1-συμβολαια'!D12</f>
        <v>0</v>
      </c>
      <c r="D12" s="28">
        <f>'3-φύλλα2α'!D12</f>
        <v>0</v>
      </c>
      <c r="E12" s="28">
        <f>'3-φύλλα2α'!E12</f>
        <v>0</v>
      </c>
      <c r="F12" s="289"/>
      <c r="G12" s="289"/>
      <c r="H12" s="290">
        <f t="shared" si="0"/>
        <v>0</v>
      </c>
      <c r="I12" s="291">
        <f t="shared" si="5"/>
        <v>0</v>
      </c>
      <c r="J12" s="24">
        <f t="shared" si="4"/>
        <v>0</v>
      </c>
      <c r="K12" s="291">
        <f t="shared" si="2"/>
        <v>0</v>
      </c>
      <c r="L12" s="223" t="s">
        <v>172</v>
      </c>
      <c r="M12" s="223">
        <v>5</v>
      </c>
      <c r="N12" s="223" t="s">
        <v>173</v>
      </c>
      <c r="O12" s="223">
        <v>2</v>
      </c>
      <c r="P12" s="223" t="s">
        <v>174</v>
      </c>
      <c r="Q12" s="223">
        <v>5</v>
      </c>
      <c r="R12" s="223" t="s">
        <v>211</v>
      </c>
      <c r="S12" s="223">
        <v>2</v>
      </c>
      <c r="T12" s="223" t="s">
        <v>212</v>
      </c>
      <c r="U12" s="223">
        <v>2</v>
      </c>
      <c r="V12" s="223" t="s">
        <v>213</v>
      </c>
      <c r="W12" s="223">
        <v>5</v>
      </c>
      <c r="X12" s="223" t="s">
        <v>214</v>
      </c>
      <c r="Y12" s="223" t="s">
        <v>393</v>
      </c>
      <c r="Z12" s="292">
        <v>5</v>
      </c>
      <c r="AA12" s="292" t="s">
        <v>395</v>
      </c>
      <c r="AB12" s="292" t="s">
        <v>396</v>
      </c>
      <c r="AC12" s="292"/>
      <c r="AD12" s="292"/>
      <c r="AE12" s="292"/>
      <c r="AF12" s="293">
        <f t="shared" si="3"/>
        <v>26</v>
      </c>
      <c r="AG12" s="116"/>
    </row>
    <row r="13" spans="1:33" s="19" customFormat="1">
      <c r="A13" s="14">
        <f>'1-συμβολαια'!A13</f>
        <v>0</v>
      </c>
      <c r="B13" s="132">
        <f>'1-συμβολαια'!C13</f>
        <v>0</v>
      </c>
      <c r="C13" s="43">
        <f>'1-συμβολαια'!D13</f>
        <v>0</v>
      </c>
      <c r="D13" s="28">
        <f>'3-φύλλα2α'!D13</f>
        <v>0</v>
      </c>
      <c r="E13" s="28">
        <f>'3-φύλλα2α'!E13</f>
        <v>0</v>
      </c>
      <c r="F13" s="13"/>
      <c r="G13" s="13"/>
      <c r="H13" s="290">
        <f t="shared" ref="H13:H71" si="6">F13*D13*4</f>
        <v>0</v>
      </c>
      <c r="I13" s="291">
        <f t="shared" si="5"/>
        <v>0</v>
      </c>
      <c r="J13" s="24">
        <f t="shared" si="4"/>
        <v>0</v>
      </c>
      <c r="K13" s="291">
        <f t="shared" si="2"/>
        <v>0</v>
      </c>
      <c r="L13" s="223" t="s">
        <v>172</v>
      </c>
      <c r="M13" s="223">
        <v>5</v>
      </c>
      <c r="N13" s="223" t="s">
        <v>173</v>
      </c>
      <c r="O13" s="223">
        <v>2</v>
      </c>
      <c r="P13" s="223" t="s">
        <v>174</v>
      </c>
      <c r="Q13" s="223">
        <v>5</v>
      </c>
      <c r="R13" s="223" t="s">
        <v>211</v>
      </c>
      <c r="S13" s="223">
        <v>2</v>
      </c>
      <c r="T13" s="223" t="s">
        <v>212</v>
      </c>
      <c r="U13" s="223">
        <v>2</v>
      </c>
      <c r="V13" s="223" t="s">
        <v>213</v>
      </c>
      <c r="W13" s="223">
        <v>5</v>
      </c>
      <c r="X13" s="223" t="s">
        <v>214</v>
      </c>
      <c r="Y13" s="223" t="s">
        <v>393</v>
      </c>
      <c r="Z13" s="292">
        <v>5</v>
      </c>
      <c r="AA13" s="292" t="s">
        <v>395</v>
      </c>
      <c r="AB13" s="292" t="s">
        <v>396</v>
      </c>
      <c r="AC13" s="292"/>
      <c r="AD13" s="292"/>
      <c r="AE13" s="292"/>
      <c r="AF13" s="293">
        <f t="shared" si="3"/>
        <v>26</v>
      </c>
      <c r="AG13" s="116"/>
    </row>
    <row r="14" spans="1:33" s="19" customFormat="1">
      <c r="A14" s="14">
        <f>'1-συμβολαια'!A14</f>
        <v>0</v>
      </c>
      <c r="B14" s="132">
        <f>'1-συμβολαια'!C14</f>
        <v>0</v>
      </c>
      <c r="C14" s="43">
        <f>'1-συμβολαια'!D14</f>
        <v>0</v>
      </c>
      <c r="D14" s="28">
        <f>'3-φύλλα2α'!D14</f>
        <v>0</v>
      </c>
      <c r="E14" s="28">
        <f>'3-φύλλα2α'!E14</f>
        <v>0</v>
      </c>
      <c r="F14" s="13"/>
      <c r="G14" s="13"/>
      <c r="H14" s="290">
        <f t="shared" si="6"/>
        <v>0</v>
      </c>
      <c r="I14" s="291">
        <f t="shared" si="5"/>
        <v>0</v>
      </c>
      <c r="J14" s="24">
        <f t="shared" si="4"/>
        <v>0</v>
      </c>
      <c r="K14" s="291">
        <f t="shared" si="2"/>
        <v>0</v>
      </c>
      <c r="L14" s="223" t="s">
        <v>172</v>
      </c>
      <c r="M14" s="223">
        <v>5</v>
      </c>
      <c r="N14" s="223" t="s">
        <v>173</v>
      </c>
      <c r="O14" s="223">
        <v>2</v>
      </c>
      <c r="P14" s="223" t="s">
        <v>174</v>
      </c>
      <c r="Q14" s="223">
        <v>5</v>
      </c>
      <c r="R14" s="223" t="s">
        <v>211</v>
      </c>
      <c r="S14" s="223">
        <v>2</v>
      </c>
      <c r="T14" s="223" t="s">
        <v>212</v>
      </c>
      <c r="U14" s="223">
        <v>2</v>
      </c>
      <c r="V14" s="223" t="s">
        <v>213</v>
      </c>
      <c r="W14" s="223">
        <v>5</v>
      </c>
      <c r="X14" s="223" t="s">
        <v>214</v>
      </c>
      <c r="Y14" s="223" t="s">
        <v>393</v>
      </c>
      <c r="Z14" s="292">
        <v>5</v>
      </c>
      <c r="AA14" s="292" t="s">
        <v>395</v>
      </c>
      <c r="AB14" s="292" t="s">
        <v>396</v>
      </c>
      <c r="AC14" s="292"/>
      <c r="AD14" s="292"/>
      <c r="AE14" s="292"/>
      <c r="AF14" s="293">
        <f t="shared" si="3"/>
        <v>26</v>
      </c>
      <c r="AG14" s="116"/>
    </row>
    <row r="15" spans="1:33" s="19" customFormat="1">
      <c r="A15" s="14">
        <f>'1-συμβολαια'!A15</f>
        <v>0</v>
      </c>
      <c r="B15" s="132">
        <f>'1-συμβολαια'!C15</f>
        <v>0</v>
      </c>
      <c r="C15" s="43">
        <f>'1-συμβολαια'!D15</f>
        <v>0</v>
      </c>
      <c r="D15" s="28">
        <f>'3-φύλλα2α'!D15</f>
        <v>0</v>
      </c>
      <c r="E15" s="28">
        <f>'3-φύλλα2α'!E15</f>
        <v>0</v>
      </c>
      <c r="F15" s="13"/>
      <c r="G15" s="13"/>
      <c r="H15" s="290">
        <f t="shared" si="6"/>
        <v>0</v>
      </c>
      <c r="I15" s="291">
        <f t="shared" si="5"/>
        <v>0</v>
      </c>
      <c r="J15" s="24">
        <f t="shared" si="4"/>
        <v>0</v>
      </c>
      <c r="K15" s="291">
        <f t="shared" si="2"/>
        <v>0</v>
      </c>
      <c r="L15" s="223" t="s">
        <v>172</v>
      </c>
      <c r="M15" s="223">
        <v>5</v>
      </c>
      <c r="N15" s="223" t="s">
        <v>173</v>
      </c>
      <c r="O15" s="223">
        <v>2</v>
      </c>
      <c r="P15" s="223" t="s">
        <v>174</v>
      </c>
      <c r="Q15" s="223">
        <v>5</v>
      </c>
      <c r="R15" s="223" t="s">
        <v>211</v>
      </c>
      <c r="S15" s="223">
        <v>2</v>
      </c>
      <c r="T15" s="223" t="s">
        <v>212</v>
      </c>
      <c r="U15" s="223">
        <v>2</v>
      </c>
      <c r="V15" s="223" t="s">
        <v>213</v>
      </c>
      <c r="W15" s="223">
        <v>5</v>
      </c>
      <c r="X15" s="223" t="s">
        <v>214</v>
      </c>
      <c r="Y15" s="223" t="s">
        <v>393</v>
      </c>
      <c r="Z15" s="292">
        <v>5</v>
      </c>
      <c r="AA15" s="292" t="s">
        <v>395</v>
      </c>
      <c r="AB15" s="292" t="s">
        <v>396</v>
      </c>
      <c r="AC15" s="292"/>
      <c r="AD15" s="292"/>
      <c r="AE15" s="292"/>
      <c r="AF15" s="293">
        <f t="shared" si="3"/>
        <v>26</v>
      </c>
      <c r="AG15" s="116"/>
    </row>
    <row r="16" spans="1:33" s="19" customFormat="1">
      <c r="A16" s="14">
        <f>'1-συμβολαια'!A16</f>
        <v>0</v>
      </c>
      <c r="B16" s="132">
        <f>'1-συμβολαια'!C16</f>
        <v>0</v>
      </c>
      <c r="C16" s="43">
        <f>'1-συμβολαια'!D16</f>
        <v>0</v>
      </c>
      <c r="D16" s="28">
        <f>'3-φύλλα2α'!D16</f>
        <v>0</v>
      </c>
      <c r="E16" s="28">
        <f>'3-φύλλα2α'!E16</f>
        <v>0</v>
      </c>
      <c r="F16" s="13"/>
      <c r="G16" s="13"/>
      <c r="H16" s="290">
        <f t="shared" si="6"/>
        <v>0</v>
      </c>
      <c r="I16" s="291">
        <f t="shared" si="5"/>
        <v>0</v>
      </c>
      <c r="J16" s="24">
        <f t="shared" si="4"/>
        <v>0</v>
      </c>
      <c r="K16" s="291">
        <f t="shared" si="2"/>
        <v>0</v>
      </c>
      <c r="L16" s="223" t="s">
        <v>172</v>
      </c>
      <c r="M16" s="223">
        <v>5</v>
      </c>
      <c r="N16" s="223" t="s">
        <v>173</v>
      </c>
      <c r="O16" s="223">
        <v>2</v>
      </c>
      <c r="P16" s="223" t="s">
        <v>174</v>
      </c>
      <c r="Q16" s="223">
        <v>5</v>
      </c>
      <c r="R16" s="223" t="s">
        <v>211</v>
      </c>
      <c r="S16" s="223">
        <v>2</v>
      </c>
      <c r="T16" s="223" t="s">
        <v>212</v>
      </c>
      <c r="U16" s="223">
        <v>2</v>
      </c>
      <c r="V16" s="223" t="s">
        <v>213</v>
      </c>
      <c r="W16" s="223">
        <v>5</v>
      </c>
      <c r="X16" s="223" t="s">
        <v>214</v>
      </c>
      <c r="Y16" s="223" t="s">
        <v>393</v>
      </c>
      <c r="Z16" s="292">
        <v>5</v>
      </c>
      <c r="AA16" s="292" t="s">
        <v>395</v>
      </c>
      <c r="AB16" s="292" t="s">
        <v>396</v>
      </c>
      <c r="AC16" s="292"/>
      <c r="AD16" s="292"/>
      <c r="AE16" s="292"/>
      <c r="AF16" s="293">
        <f t="shared" si="3"/>
        <v>26</v>
      </c>
      <c r="AG16" s="116"/>
    </row>
    <row r="17" spans="1:33" s="19" customFormat="1">
      <c r="A17" s="14">
        <f>'1-συμβολαια'!A17</f>
        <v>0</v>
      </c>
      <c r="B17" s="132">
        <f>'1-συμβολαια'!C17</f>
        <v>0</v>
      </c>
      <c r="C17" s="43">
        <f>'1-συμβολαια'!D17</f>
        <v>0</v>
      </c>
      <c r="D17" s="28">
        <f>'3-φύλλα2α'!D17</f>
        <v>0</v>
      </c>
      <c r="E17" s="28">
        <f>'3-φύλλα2α'!E17</f>
        <v>0</v>
      </c>
      <c r="F17" s="13"/>
      <c r="G17" s="13"/>
      <c r="H17" s="290">
        <f t="shared" si="6"/>
        <v>0</v>
      </c>
      <c r="I17" s="291">
        <f t="shared" si="5"/>
        <v>0</v>
      </c>
      <c r="J17" s="24">
        <f t="shared" si="4"/>
        <v>0</v>
      </c>
      <c r="K17" s="291">
        <f t="shared" si="2"/>
        <v>0</v>
      </c>
      <c r="L17" s="223" t="s">
        <v>172</v>
      </c>
      <c r="M17" s="223">
        <v>5</v>
      </c>
      <c r="N17" s="223" t="s">
        <v>173</v>
      </c>
      <c r="O17" s="223">
        <v>2</v>
      </c>
      <c r="P17" s="223" t="s">
        <v>174</v>
      </c>
      <c r="Q17" s="223">
        <v>5</v>
      </c>
      <c r="R17" s="223" t="s">
        <v>211</v>
      </c>
      <c r="S17" s="223">
        <v>2</v>
      </c>
      <c r="T17" s="223" t="s">
        <v>212</v>
      </c>
      <c r="U17" s="223">
        <v>2</v>
      </c>
      <c r="V17" s="223" t="s">
        <v>213</v>
      </c>
      <c r="W17" s="223">
        <v>5</v>
      </c>
      <c r="X17" s="223" t="s">
        <v>214</v>
      </c>
      <c r="Y17" s="223" t="s">
        <v>393</v>
      </c>
      <c r="Z17" s="292">
        <v>5</v>
      </c>
      <c r="AA17" s="292" t="s">
        <v>395</v>
      </c>
      <c r="AB17" s="292" t="s">
        <v>396</v>
      </c>
      <c r="AC17" s="292"/>
      <c r="AD17" s="292"/>
      <c r="AE17" s="292"/>
      <c r="AF17" s="293">
        <f t="shared" si="3"/>
        <v>26</v>
      </c>
      <c r="AG17" s="116"/>
    </row>
    <row r="18" spans="1:33" s="19" customFormat="1">
      <c r="A18" s="14">
        <f>'1-συμβολαια'!A18</f>
        <v>0</v>
      </c>
      <c r="B18" s="132">
        <f>'1-συμβολαια'!C18</f>
        <v>0</v>
      </c>
      <c r="C18" s="43">
        <f>'1-συμβολαια'!D18</f>
        <v>0</v>
      </c>
      <c r="D18" s="28">
        <f>'3-φύλλα2α'!D18</f>
        <v>0</v>
      </c>
      <c r="E18" s="28">
        <f>'3-φύλλα2α'!E18</f>
        <v>0</v>
      </c>
      <c r="F18" s="13"/>
      <c r="G18" s="13"/>
      <c r="H18" s="290">
        <f t="shared" si="6"/>
        <v>0</v>
      </c>
      <c r="I18" s="291">
        <f t="shared" si="5"/>
        <v>0</v>
      </c>
      <c r="J18" s="24">
        <f t="shared" si="4"/>
        <v>0</v>
      </c>
      <c r="K18" s="291">
        <f t="shared" si="2"/>
        <v>0</v>
      </c>
      <c r="L18" s="223" t="s">
        <v>172</v>
      </c>
      <c r="M18" s="223">
        <v>5</v>
      </c>
      <c r="N18" s="223" t="s">
        <v>173</v>
      </c>
      <c r="O18" s="223">
        <v>2</v>
      </c>
      <c r="P18" s="223" t="s">
        <v>174</v>
      </c>
      <c r="Q18" s="223">
        <v>5</v>
      </c>
      <c r="R18" s="223" t="s">
        <v>211</v>
      </c>
      <c r="S18" s="223">
        <v>2</v>
      </c>
      <c r="T18" s="223" t="s">
        <v>212</v>
      </c>
      <c r="U18" s="223">
        <v>2</v>
      </c>
      <c r="V18" s="223" t="s">
        <v>213</v>
      </c>
      <c r="W18" s="223">
        <v>5</v>
      </c>
      <c r="X18" s="223" t="s">
        <v>214</v>
      </c>
      <c r="Y18" s="223" t="s">
        <v>393</v>
      </c>
      <c r="Z18" s="292">
        <v>5</v>
      </c>
      <c r="AA18" s="292" t="s">
        <v>395</v>
      </c>
      <c r="AB18" s="292" t="s">
        <v>396</v>
      </c>
      <c r="AC18" s="292"/>
      <c r="AD18" s="292"/>
      <c r="AE18" s="292"/>
      <c r="AF18" s="293">
        <f t="shared" si="3"/>
        <v>26</v>
      </c>
      <c r="AG18" s="116"/>
    </row>
    <row r="19" spans="1:33" s="19" customFormat="1">
      <c r="A19" s="14">
        <f>'1-συμβολαια'!A19</f>
        <v>0</v>
      </c>
      <c r="B19" s="132">
        <f>'1-συμβολαια'!C19</f>
        <v>0</v>
      </c>
      <c r="C19" s="43">
        <f>'1-συμβολαια'!D19</f>
        <v>0</v>
      </c>
      <c r="D19" s="28">
        <f>'3-φύλλα2α'!D19</f>
        <v>0</v>
      </c>
      <c r="E19" s="28">
        <f>'3-φύλλα2α'!E19</f>
        <v>0</v>
      </c>
      <c r="F19" s="13"/>
      <c r="G19" s="13"/>
      <c r="H19" s="290">
        <f t="shared" si="6"/>
        <v>0</v>
      </c>
      <c r="I19" s="291">
        <f t="shared" si="5"/>
        <v>0</v>
      </c>
      <c r="J19" s="24">
        <f t="shared" si="4"/>
        <v>0</v>
      </c>
      <c r="K19" s="291">
        <f t="shared" si="2"/>
        <v>0</v>
      </c>
      <c r="L19" s="223" t="s">
        <v>172</v>
      </c>
      <c r="M19" s="223">
        <v>5</v>
      </c>
      <c r="N19" s="223" t="s">
        <v>173</v>
      </c>
      <c r="O19" s="223">
        <v>2</v>
      </c>
      <c r="P19" s="223" t="s">
        <v>174</v>
      </c>
      <c r="Q19" s="223">
        <v>5</v>
      </c>
      <c r="R19" s="223" t="s">
        <v>211</v>
      </c>
      <c r="S19" s="223">
        <v>2</v>
      </c>
      <c r="T19" s="223" t="s">
        <v>212</v>
      </c>
      <c r="U19" s="223">
        <v>2</v>
      </c>
      <c r="V19" s="223" t="s">
        <v>213</v>
      </c>
      <c r="W19" s="223">
        <v>5</v>
      </c>
      <c r="X19" s="223" t="s">
        <v>214</v>
      </c>
      <c r="Y19" s="223" t="s">
        <v>393</v>
      </c>
      <c r="Z19" s="292">
        <v>5</v>
      </c>
      <c r="AA19" s="292" t="s">
        <v>395</v>
      </c>
      <c r="AB19" s="292" t="s">
        <v>396</v>
      </c>
      <c r="AC19" s="292"/>
      <c r="AD19" s="292"/>
      <c r="AE19" s="292"/>
      <c r="AF19" s="293">
        <f t="shared" si="3"/>
        <v>26</v>
      </c>
      <c r="AG19" s="116"/>
    </row>
    <row r="20" spans="1:33" s="19" customFormat="1">
      <c r="A20" s="14">
        <f>'1-συμβολαια'!A20</f>
        <v>0</v>
      </c>
      <c r="B20" s="132">
        <f>'1-συμβολαια'!C20</f>
        <v>0</v>
      </c>
      <c r="C20" s="43">
        <f>'1-συμβολαια'!D20</f>
        <v>0</v>
      </c>
      <c r="D20" s="28">
        <f>'3-φύλλα2α'!D20</f>
        <v>0</v>
      </c>
      <c r="E20" s="28">
        <f>'3-φύλλα2α'!E20</f>
        <v>0</v>
      </c>
      <c r="F20" s="13"/>
      <c r="G20" s="13"/>
      <c r="H20" s="290">
        <f t="shared" si="6"/>
        <v>0</v>
      </c>
      <c r="I20" s="291">
        <f t="shared" si="5"/>
        <v>0</v>
      </c>
      <c r="J20" s="24">
        <f t="shared" si="4"/>
        <v>0</v>
      </c>
      <c r="K20" s="291">
        <f t="shared" si="2"/>
        <v>0</v>
      </c>
      <c r="L20" s="223" t="s">
        <v>172</v>
      </c>
      <c r="M20" s="223">
        <v>5</v>
      </c>
      <c r="N20" s="223" t="s">
        <v>173</v>
      </c>
      <c r="O20" s="223">
        <v>2</v>
      </c>
      <c r="P20" s="223" t="s">
        <v>174</v>
      </c>
      <c r="Q20" s="223">
        <v>5</v>
      </c>
      <c r="R20" s="223" t="s">
        <v>211</v>
      </c>
      <c r="S20" s="223">
        <v>2</v>
      </c>
      <c r="T20" s="223" t="s">
        <v>212</v>
      </c>
      <c r="U20" s="223">
        <v>2</v>
      </c>
      <c r="V20" s="223" t="s">
        <v>213</v>
      </c>
      <c r="W20" s="223">
        <v>5</v>
      </c>
      <c r="X20" s="223" t="s">
        <v>214</v>
      </c>
      <c r="Y20" s="223" t="s">
        <v>393</v>
      </c>
      <c r="Z20" s="292">
        <v>5</v>
      </c>
      <c r="AA20" s="292" t="s">
        <v>395</v>
      </c>
      <c r="AB20" s="292" t="s">
        <v>396</v>
      </c>
      <c r="AC20" s="292"/>
      <c r="AD20" s="292"/>
      <c r="AE20" s="292"/>
      <c r="AF20" s="293">
        <f t="shared" si="3"/>
        <v>26</v>
      </c>
      <c r="AG20" s="116"/>
    </row>
    <row r="21" spans="1:33" s="19" customFormat="1">
      <c r="A21" s="14">
        <f>'1-συμβολαια'!A21</f>
        <v>0</v>
      </c>
      <c r="B21" s="132">
        <f>'1-συμβολαια'!C21</f>
        <v>0</v>
      </c>
      <c r="C21" s="43">
        <f>'1-συμβολαια'!D21</f>
        <v>0</v>
      </c>
      <c r="D21" s="28">
        <f>'3-φύλλα2α'!D21</f>
        <v>0</v>
      </c>
      <c r="E21" s="28">
        <f>'3-φύλλα2α'!E21</f>
        <v>0</v>
      </c>
      <c r="F21" s="13"/>
      <c r="G21" s="13"/>
      <c r="H21" s="290">
        <f t="shared" si="6"/>
        <v>0</v>
      </c>
      <c r="I21" s="291">
        <f t="shared" si="5"/>
        <v>0</v>
      </c>
      <c r="J21" s="24">
        <f t="shared" si="4"/>
        <v>0</v>
      </c>
      <c r="K21" s="291">
        <f t="shared" si="2"/>
        <v>0</v>
      </c>
      <c r="L21" s="223" t="s">
        <v>172</v>
      </c>
      <c r="M21" s="223">
        <v>5</v>
      </c>
      <c r="N21" s="223" t="s">
        <v>173</v>
      </c>
      <c r="O21" s="223">
        <v>2</v>
      </c>
      <c r="P21" s="223" t="s">
        <v>174</v>
      </c>
      <c r="Q21" s="223">
        <v>5</v>
      </c>
      <c r="R21" s="223" t="s">
        <v>211</v>
      </c>
      <c r="S21" s="223">
        <v>2</v>
      </c>
      <c r="T21" s="223" t="s">
        <v>212</v>
      </c>
      <c r="U21" s="223">
        <v>2</v>
      </c>
      <c r="V21" s="223" t="s">
        <v>213</v>
      </c>
      <c r="W21" s="223">
        <v>5</v>
      </c>
      <c r="X21" s="223" t="s">
        <v>214</v>
      </c>
      <c r="Y21" s="223" t="s">
        <v>393</v>
      </c>
      <c r="Z21" s="292">
        <v>5</v>
      </c>
      <c r="AA21" s="292" t="s">
        <v>395</v>
      </c>
      <c r="AB21" s="292" t="s">
        <v>396</v>
      </c>
      <c r="AC21" s="292"/>
      <c r="AD21" s="292"/>
      <c r="AE21" s="292"/>
      <c r="AF21" s="293">
        <f t="shared" si="3"/>
        <v>26</v>
      </c>
      <c r="AG21" s="116"/>
    </row>
    <row r="22" spans="1:33" s="19" customFormat="1">
      <c r="A22" s="14">
        <f>'1-συμβολαια'!A22</f>
        <v>0</v>
      </c>
      <c r="B22" s="132">
        <f>'1-συμβολαια'!C22</f>
        <v>0</v>
      </c>
      <c r="C22" s="43">
        <f>'1-συμβολαια'!D22</f>
        <v>0</v>
      </c>
      <c r="D22" s="28">
        <f>'3-φύλλα2α'!D22</f>
        <v>0</v>
      </c>
      <c r="E22" s="28">
        <f>'3-φύλλα2α'!E22</f>
        <v>0</v>
      </c>
      <c r="F22" s="13"/>
      <c r="G22" s="13"/>
      <c r="H22" s="290">
        <f t="shared" si="6"/>
        <v>0</v>
      </c>
      <c r="I22" s="291">
        <f t="shared" si="5"/>
        <v>0</v>
      </c>
      <c r="J22" s="24">
        <f t="shared" si="4"/>
        <v>0</v>
      </c>
      <c r="K22" s="291">
        <f t="shared" si="2"/>
        <v>0</v>
      </c>
      <c r="L22" s="223" t="s">
        <v>172</v>
      </c>
      <c r="M22" s="223">
        <v>5</v>
      </c>
      <c r="N22" s="223" t="s">
        <v>173</v>
      </c>
      <c r="O22" s="223">
        <v>2</v>
      </c>
      <c r="P22" s="223" t="s">
        <v>174</v>
      </c>
      <c r="Q22" s="223">
        <v>5</v>
      </c>
      <c r="R22" s="223" t="s">
        <v>211</v>
      </c>
      <c r="S22" s="223">
        <v>2</v>
      </c>
      <c r="T22" s="223" t="s">
        <v>212</v>
      </c>
      <c r="U22" s="223">
        <v>2</v>
      </c>
      <c r="V22" s="223" t="s">
        <v>213</v>
      </c>
      <c r="W22" s="223">
        <v>5</v>
      </c>
      <c r="X22" s="223" t="s">
        <v>214</v>
      </c>
      <c r="Y22" s="223" t="s">
        <v>393</v>
      </c>
      <c r="Z22" s="292">
        <v>5</v>
      </c>
      <c r="AA22" s="292" t="s">
        <v>395</v>
      </c>
      <c r="AB22" s="292" t="s">
        <v>396</v>
      </c>
      <c r="AC22" s="292"/>
      <c r="AD22" s="292"/>
      <c r="AE22" s="292"/>
      <c r="AF22" s="293">
        <f t="shared" si="3"/>
        <v>26</v>
      </c>
      <c r="AG22" s="116"/>
    </row>
    <row r="23" spans="1:33" s="19" customFormat="1">
      <c r="A23" s="14">
        <f>'1-συμβολαια'!A23</f>
        <v>0</v>
      </c>
      <c r="B23" s="132">
        <f>'1-συμβολαια'!C23</f>
        <v>0</v>
      </c>
      <c r="C23" s="43">
        <f>'1-συμβολαια'!D23</f>
        <v>0</v>
      </c>
      <c r="D23" s="28">
        <f>'3-φύλλα2α'!D23</f>
        <v>0</v>
      </c>
      <c r="E23" s="28">
        <f>'3-φύλλα2α'!E23</f>
        <v>0</v>
      </c>
      <c r="F23" s="13"/>
      <c r="G23" s="13"/>
      <c r="H23" s="290">
        <f t="shared" si="6"/>
        <v>0</v>
      </c>
      <c r="I23" s="291">
        <f t="shared" si="5"/>
        <v>0</v>
      </c>
      <c r="J23" s="24">
        <f t="shared" si="4"/>
        <v>0</v>
      </c>
      <c r="K23" s="291">
        <f t="shared" si="2"/>
        <v>0</v>
      </c>
      <c r="L23" s="223" t="s">
        <v>172</v>
      </c>
      <c r="M23" s="223">
        <v>5</v>
      </c>
      <c r="N23" s="223" t="s">
        <v>173</v>
      </c>
      <c r="O23" s="223">
        <v>2</v>
      </c>
      <c r="P23" s="223" t="s">
        <v>174</v>
      </c>
      <c r="Q23" s="223">
        <v>5</v>
      </c>
      <c r="R23" s="223" t="s">
        <v>211</v>
      </c>
      <c r="S23" s="223">
        <v>2</v>
      </c>
      <c r="T23" s="223" t="s">
        <v>212</v>
      </c>
      <c r="U23" s="223">
        <v>2</v>
      </c>
      <c r="V23" s="223" t="s">
        <v>213</v>
      </c>
      <c r="W23" s="223">
        <v>5</v>
      </c>
      <c r="X23" s="223" t="s">
        <v>214</v>
      </c>
      <c r="Y23" s="223" t="s">
        <v>393</v>
      </c>
      <c r="Z23" s="292">
        <v>5</v>
      </c>
      <c r="AA23" s="292" t="s">
        <v>395</v>
      </c>
      <c r="AB23" s="292" t="s">
        <v>396</v>
      </c>
      <c r="AC23" s="292"/>
      <c r="AD23" s="292"/>
      <c r="AE23" s="292"/>
      <c r="AF23" s="293">
        <f t="shared" si="3"/>
        <v>26</v>
      </c>
      <c r="AG23" s="116"/>
    </row>
    <row r="24" spans="1:33" s="19" customFormat="1">
      <c r="A24" s="14">
        <f>'1-συμβολαια'!A24</f>
        <v>0</v>
      </c>
      <c r="B24" s="132">
        <f>'1-συμβολαια'!C24</f>
        <v>0</v>
      </c>
      <c r="C24" s="43">
        <f>'1-συμβολαια'!D24</f>
        <v>0</v>
      </c>
      <c r="D24" s="28">
        <f>'3-φύλλα2α'!D24</f>
        <v>0</v>
      </c>
      <c r="E24" s="28">
        <f>'3-φύλλα2α'!E24</f>
        <v>0</v>
      </c>
      <c r="F24" s="13"/>
      <c r="G24" s="13"/>
      <c r="H24" s="290">
        <f t="shared" si="6"/>
        <v>0</v>
      </c>
      <c r="I24" s="291">
        <f t="shared" si="5"/>
        <v>0</v>
      </c>
      <c r="J24" s="24">
        <f t="shared" si="4"/>
        <v>0</v>
      </c>
      <c r="K24" s="291">
        <f t="shared" si="2"/>
        <v>0</v>
      </c>
      <c r="L24" s="223" t="s">
        <v>172</v>
      </c>
      <c r="M24" s="223">
        <v>5</v>
      </c>
      <c r="N24" s="223" t="s">
        <v>173</v>
      </c>
      <c r="O24" s="223">
        <v>2</v>
      </c>
      <c r="P24" s="223" t="s">
        <v>174</v>
      </c>
      <c r="Q24" s="223">
        <v>5</v>
      </c>
      <c r="R24" s="223" t="s">
        <v>211</v>
      </c>
      <c r="S24" s="223">
        <v>2</v>
      </c>
      <c r="T24" s="223" t="s">
        <v>212</v>
      </c>
      <c r="U24" s="223">
        <v>2</v>
      </c>
      <c r="V24" s="223" t="s">
        <v>213</v>
      </c>
      <c r="W24" s="223">
        <v>5</v>
      </c>
      <c r="X24" s="223" t="s">
        <v>214</v>
      </c>
      <c r="Y24" s="223" t="s">
        <v>393</v>
      </c>
      <c r="Z24" s="292">
        <v>5</v>
      </c>
      <c r="AA24" s="292" t="s">
        <v>395</v>
      </c>
      <c r="AB24" s="292" t="s">
        <v>396</v>
      </c>
      <c r="AC24" s="292"/>
      <c r="AD24" s="292"/>
      <c r="AE24" s="292"/>
      <c r="AF24" s="293">
        <f t="shared" si="3"/>
        <v>26</v>
      </c>
      <c r="AG24" s="116"/>
    </row>
    <row r="25" spans="1:33" s="19" customFormat="1">
      <c r="A25" s="14">
        <f>'1-συμβολαια'!A25</f>
        <v>0</v>
      </c>
      <c r="B25" s="132">
        <f>'1-συμβολαια'!C25</f>
        <v>0</v>
      </c>
      <c r="C25" s="43">
        <f>'1-συμβολαια'!D25</f>
        <v>0</v>
      </c>
      <c r="D25" s="28">
        <f>'3-φύλλα2α'!D25</f>
        <v>0</v>
      </c>
      <c r="E25" s="28">
        <f>'3-φύλλα2α'!E25</f>
        <v>0</v>
      </c>
      <c r="F25" s="13"/>
      <c r="G25" s="13"/>
      <c r="H25" s="290">
        <f t="shared" si="6"/>
        <v>0</v>
      </c>
      <c r="I25" s="291">
        <f t="shared" si="5"/>
        <v>0</v>
      </c>
      <c r="J25" s="24">
        <f t="shared" si="4"/>
        <v>0</v>
      </c>
      <c r="K25" s="291">
        <f t="shared" si="2"/>
        <v>0</v>
      </c>
      <c r="L25" s="223" t="s">
        <v>172</v>
      </c>
      <c r="M25" s="223">
        <v>5</v>
      </c>
      <c r="N25" s="223" t="s">
        <v>173</v>
      </c>
      <c r="O25" s="223">
        <v>2</v>
      </c>
      <c r="P25" s="223" t="s">
        <v>174</v>
      </c>
      <c r="Q25" s="223">
        <v>5</v>
      </c>
      <c r="R25" s="223" t="s">
        <v>211</v>
      </c>
      <c r="S25" s="223">
        <v>2</v>
      </c>
      <c r="T25" s="223" t="s">
        <v>212</v>
      </c>
      <c r="U25" s="223">
        <v>2</v>
      </c>
      <c r="V25" s="223" t="s">
        <v>213</v>
      </c>
      <c r="W25" s="223">
        <v>5</v>
      </c>
      <c r="X25" s="223" t="s">
        <v>214</v>
      </c>
      <c r="Y25" s="223" t="s">
        <v>393</v>
      </c>
      <c r="Z25" s="292">
        <v>5</v>
      </c>
      <c r="AA25" s="292" t="s">
        <v>395</v>
      </c>
      <c r="AB25" s="292" t="s">
        <v>396</v>
      </c>
      <c r="AC25" s="292"/>
      <c r="AD25" s="292"/>
      <c r="AE25" s="292"/>
      <c r="AF25" s="293">
        <f t="shared" si="3"/>
        <v>26</v>
      </c>
      <c r="AG25" s="116"/>
    </row>
    <row r="26" spans="1:33" s="19" customFormat="1">
      <c r="A26" s="14">
        <f>'1-συμβολαια'!A26</f>
        <v>0</v>
      </c>
      <c r="B26" s="132">
        <f>'1-συμβολαια'!C26</f>
        <v>0</v>
      </c>
      <c r="C26" s="43">
        <f>'1-συμβολαια'!D26</f>
        <v>0</v>
      </c>
      <c r="D26" s="28">
        <f>'3-φύλλα2α'!D26</f>
        <v>0</v>
      </c>
      <c r="E26" s="28">
        <f>'3-φύλλα2α'!E26</f>
        <v>0</v>
      </c>
      <c r="F26" s="13"/>
      <c r="G26" s="13"/>
      <c r="H26" s="290">
        <f t="shared" si="6"/>
        <v>0</v>
      </c>
      <c r="I26" s="291">
        <f t="shared" si="5"/>
        <v>0</v>
      </c>
      <c r="J26" s="24">
        <f t="shared" si="4"/>
        <v>0</v>
      </c>
      <c r="K26" s="291">
        <f t="shared" si="2"/>
        <v>0</v>
      </c>
      <c r="L26" s="223" t="s">
        <v>172</v>
      </c>
      <c r="M26" s="223">
        <v>5</v>
      </c>
      <c r="N26" s="223" t="s">
        <v>173</v>
      </c>
      <c r="O26" s="223">
        <v>2</v>
      </c>
      <c r="P26" s="223" t="s">
        <v>174</v>
      </c>
      <c r="Q26" s="223">
        <v>5</v>
      </c>
      <c r="R26" s="223" t="s">
        <v>211</v>
      </c>
      <c r="S26" s="223">
        <v>2</v>
      </c>
      <c r="T26" s="223" t="s">
        <v>212</v>
      </c>
      <c r="U26" s="223">
        <v>2</v>
      </c>
      <c r="V26" s="223" t="s">
        <v>213</v>
      </c>
      <c r="W26" s="223">
        <v>5</v>
      </c>
      <c r="X26" s="223" t="s">
        <v>214</v>
      </c>
      <c r="Y26" s="223" t="s">
        <v>393</v>
      </c>
      <c r="Z26" s="292">
        <v>5</v>
      </c>
      <c r="AA26" s="292" t="s">
        <v>395</v>
      </c>
      <c r="AB26" s="292" t="s">
        <v>396</v>
      </c>
      <c r="AC26" s="292"/>
      <c r="AD26" s="292"/>
      <c r="AE26" s="292"/>
      <c r="AF26" s="293">
        <f t="shared" si="3"/>
        <v>26</v>
      </c>
      <c r="AG26" s="116"/>
    </row>
    <row r="27" spans="1:33" s="19" customFormat="1">
      <c r="A27" s="14">
        <f>'1-συμβολαια'!A27</f>
        <v>0</v>
      </c>
      <c r="B27" s="132">
        <f>'1-συμβολαια'!C27</f>
        <v>0</v>
      </c>
      <c r="C27" s="43">
        <f>'1-συμβολαια'!D27</f>
        <v>0</v>
      </c>
      <c r="D27" s="28">
        <f>'3-φύλλα2α'!D27</f>
        <v>0</v>
      </c>
      <c r="E27" s="28">
        <f>'3-φύλλα2α'!E27</f>
        <v>0</v>
      </c>
      <c r="F27" s="13"/>
      <c r="G27" s="13"/>
      <c r="H27" s="290">
        <f t="shared" si="6"/>
        <v>0</v>
      </c>
      <c r="I27" s="291">
        <f t="shared" si="5"/>
        <v>0</v>
      </c>
      <c r="J27" s="24">
        <f t="shared" si="4"/>
        <v>0</v>
      </c>
      <c r="K27" s="291">
        <f t="shared" si="2"/>
        <v>0</v>
      </c>
      <c r="L27" s="223" t="s">
        <v>172</v>
      </c>
      <c r="M27" s="223">
        <v>5</v>
      </c>
      <c r="N27" s="223" t="s">
        <v>173</v>
      </c>
      <c r="O27" s="223">
        <v>2</v>
      </c>
      <c r="P27" s="223" t="s">
        <v>174</v>
      </c>
      <c r="Q27" s="223">
        <v>5</v>
      </c>
      <c r="R27" s="223" t="s">
        <v>211</v>
      </c>
      <c r="S27" s="223">
        <v>2</v>
      </c>
      <c r="T27" s="223" t="s">
        <v>212</v>
      </c>
      <c r="U27" s="223">
        <v>2</v>
      </c>
      <c r="V27" s="223" t="s">
        <v>213</v>
      </c>
      <c r="W27" s="223">
        <v>5</v>
      </c>
      <c r="X27" s="223" t="s">
        <v>214</v>
      </c>
      <c r="Y27" s="223" t="s">
        <v>393</v>
      </c>
      <c r="Z27" s="292">
        <v>5</v>
      </c>
      <c r="AA27" s="292" t="s">
        <v>395</v>
      </c>
      <c r="AB27" s="292" t="s">
        <v>396</v>
      </c>
      <c r="AC27" s="292"/>
      <c r="AD27" s="292"/>
      <c r="AE27" s="292"/>
      <c r="AF27" s="293">
        <f t="shared" si="3"/>
        <v>26</v>
      </c>
      <c r="AG27" s="116"/>
    </row>
    <row r="28" spans="1:33" s="19" customFormat="1">
      <c r="A28" s="14">
        <f>'1-συμβολαια'!A28</f>
        <v>0</v>
      </c>
      <c r="B28" s="132">
        <f>'1-συμβολαια'!C28</f>
        <v>0</v>
      </c>
      <c r="C28" s="43">
        <f>'1-συμβολαια'!D28</f>
        <v>0</v>
      </c>
      <c r="D28" s="28">
        <f>'3-φύλλα2α'!D28</f>
        <v>0</v>
      </c>
      <c r="E28" s="28">
        <f>'3-φύλλα2α'!E28</f>
        <v>0</v>
      </c>
      <c r="F28" s="13"/>
      <c r="G28" s="13"/>
      <c r="H28" s="290">
        <f t="shared" si="6"/>
        <v>0</v>
      </c>
      <c r="I28" s="291">
        <f t="shared" si="5"/>
        <v>0</v>
      </c>
      <c r="J28" s="24">
        <f t="shared" si="4"/>
        <v>0</v>
      </c>
      <c r="K28" s="291">
        <f t="shared" si="2"/>
        <v>0</v>
      </c>
      <c r="L28" s="223" t="s">
        <v>172</v>
      </c>
      <c r="M28" s="223">
        <v>5</v>
      </c>
      <c r="N28" s="223" t="s">
        <v>173</v>
      </c>
      <c r="O28" s="223">
        <v>2</v>
      </c>
      <c r="P28" s="223" t="s">
        <v>174</v>
      </c>
      <c r="Q28" s="223">
        <v>5</v>
      </c>
      <c r="R28" s="223" t="s">
        <v>211</v>
      </c>
      <c r="S28" s="223">
        <v>2</v>
      </c>
      <c r="T28" s="223" t="s">
        <v>212</v>
      </c>
      <c r="U28" s="223">
        <v>2</v>
      </c>
      <c r="V28" s="223" t="s">
        <v>213</v>
      </c>
      <c r="W28" s="223">
        <v>5</v>
      </c>
      <c r="X28" s="223" t="s">
        <v>214</v>
      </c>
      <c r="Y28" s="223" t="s">
        <v>393</v>
      </c>
      <c r="Z28" s="292">
        <v>5</v>
      </c>
      <c r="AA28" s="292" t="s">
        <v>395</v>
      </c>
      <c r="AB28" s="292" t="s">
        <v>396</v>
      </c>
      <c r="AC28" s="292"/>
      <c r="AD28" s="292"/>
      <c r="AE28" s="292"/>
      <c r="AF28" s="293">
        <f t="shared" si="3"/>
        <v>26</v>
      </c>
      <c r="AG28" s="116"/>
    </row>
    <row r="29" spans="1:33" s="19" customFormat="1">
      <c r="A29" s="14">
        <f>'1-συμβολαια'!A29</f>
        <v>0</v>
      </c>
      <c r="B29" s="132">
        <f>'1-συμβολαια'!C29</f>
        <v>0</v>
      </c>
      <c r="C29" s="43">
        <f>'1-συμβολαια'!D29</f>
        <v>0</v>
      </c>
      <c r="D29" s="28">
        <f>'3-φύλλα2α'!D29</f>
        <v>0</v>
      </c>
      <c r="E29" s="28">
        <f>'3-φύλλα2α'!E29</f>
        <v>0</v>
      </c>
      <c r="F29" s="13"/>
      <c r="G29" s="13"/>
      <c r="H29" s="290">
        <f t="shared" si="6"/>
        <v>0</v>
      </c>
      <c r="I29" s="291">
        <f t="shared" si="5"/>
        <v>0</v>
      </c>
      <c r="J29" s="24">
        <f t="shared" si="4"/>
        <v>0</v>
      </c>
      <c r="K29" s="291">
        <f t="shared" si="2"/>
        <v>0</v>
      </c>
      <c r="L29" s="223" t="s">
        <v>172</v>
      </c>
      <c r="M29" s="223">
        <v>5</v>
      </c>
      <c r="N29" s="223" t="s">
        <v>173</v>
      </c>
      <c r="O29" s="223">
        <v>2</v>
      </c>
      <c r="P29" s="223" t="s">
        <v>174</v>
      </c>
      <c r="Q29" s="223">
        <v>5</v>
      </c>
      <c r="R29" s="223" t="s">
        <v>211</v>
      </c>
      <c r="S29" s="223">
        <v>2</v>
      </c>
      <c r="T29" s="223" t="s">
        <v>212</v>
      </c>
      <c r="U29" s="223">
        <v>2</v>
      </c>
      <c r="V29" s="223" t="s">
        <v>213</v>
      </c>
      <c r="W29" s="223">
        <v>5</v>
      </c>
      <c r="X29" s="223" t="s">
        <v>214</v>
      </c>
      <c r="Y29" s="223" t="s">
        <v>393</v>
      </c>
      <c r="Z29" s="292">
        <v>5</v>
      </c>
      <c r="AA29" s="292" t="s">
        <v>395</v>
      </c>
      <c r="AB29" s="292" t="s">
        <v>396</v>
      </c>
      <c r="AC29" s="292"/>
      <c r="AD29" s="292"/>
      <c r="AE29" s="292"/>
      <c r="AF29" s="293">
        <f t="shared" si="3"/>
        <v>26</v>
      </c>
      <c r="AG29" s="116"/>
    </row>
    <row r="30" spans="1:33" s="19" customFormat="1">
      <c r="A30" s="14">
        <f>'1-συμβολαια'!A30</f>
        <v>0</v>
      </c>
      <c r="B30" s="132">
        <f>'1-συμβολαια'!C30</f>
        <v>0</v>
      </c>
      <c r="C30" s="43">
        <f>'1-συμβολαια'!D30</f>
        <v>0</v>
      </c>
      <c r="D30" s="28">
        <f>'3-φύλλα2α'!D30</f>
        <v>0</v>
      </c>
      <c r="E30" s="28">
        <f>'3-φύλλα2α'!E30</f>
        <v>0</v>
      </c>
      <c r="F30" s="13"/>
      <c r="G30" s="13"/>
      <c r="H30" s="290">
        <f t="shared" si="6"/>
        <v>0</v>
      </c>
      <c r="I30" s="291">
        <f t="shared" si="5"/>
        <v>0</v>
      </c>
      <c r="J30" s="24">
        <f t="shared" si="4"/>
        <v>0</v>
      </c>
      <c r="K30" s="291">
        <f t="shared" si="2"/>
        <v>0</v>
      </c>
      <c r="L30" s="223" t="s">
        <v>172</v>
      </c>
      <c r="M30" s="223">
        <v>5</v>
      </c>
      <c r="N30" s="223" t="s">
        <v>173</v>
      </c>
      <c r="O30" s="223">
        <v>2</v>
      </c>
      <c r="P30" s="223" t="s">
        <v>174</v>
      </c>
      <c r="Q30" s="223">
        <v>5</v>
      </c>
      <c r="R30" s="223" t="s">
        <v>211</v>
      </c>
      <c r="S30" s="223">
        <v>2</v>
      </c>
      <c r="T30" s="223" t="s">
        <v>212</v>
      </c>
      <c r="U30" s="223">
        <v>2</v>
      </c>
      <c r="V30" s="223" t="s">
        <v>213</v>
      </c>
      <c r="W30" s="223">
        <v>5</v>
      </c>
      <c r="X30" s="223" t="s">
        <v>214</v>
      </c>
      <c r="Y30" s="223" t="s">
        <v>393</v>
      </c>
      <c r="Z30" s="292">
        <v>5</v>
      </c>
      <c r="AA30" s="292" t="s">
        <v>395</v>
      </c>
      <c r="AB30" s="292" t="s">
        <v>396</v>
      </c>
      <c r="AC30" s="292"/>
      <c r="AD30" s="292"/>
      <c r="AE30" s="292"/>
      <c r="AF30" s="293">
        <f t="shared" si="3"/>
        <v>26</v>
      </c>
      <c r="AG30" s="116"/>
    </row>
    <row r="31" spans="1:33" s="19" customFormat="1">
      <c r="A31" s="14">
        <f>'1-συμβολαια'!A31</f>
        <v>0</v>
      </c>
      <c r="B31" s="132">
        <f>'1-συμβολαια'!C31</f>
        <v>0</v>
      </c>
      <c r="C31" s="43">
        <f>'1-συμβολαια'!D31</f>
        <v>0</v>
      </c>
      <c r="D31" s="28">
        <f>'3-φύλλα2α'!D31</f>
        <v>0</v>
      </c>
      <c r="E31" s="28">
        <f>'3-φύλλα2α'!E31</f>
        <v>0</v>
      </c>
      <c r="F31" s="13"/>
      <c r="G31" s="13"/>
      <c r="H31" s="290">
        <f t="shared" si="6"/>
        <v>0</v>
      </c>
      <c r="I31" s="291">
        <f t="shared" si="5"/>
        <v>0</v>
      </c>
      <c r="J31" s="24">
        <f t="shared" si="4"/>
        <v>0</v>
      </c>
      <c r="K31" s="291">
        <f t="shared" si="2"/>
        <v>0</v>
      </c>
      <c r="L31" s="223" t="s">
        <v>172</v>
      </c>
      <c r="M31" s="223">
        <v>5</v>
      </c>
      <c r="N31" s="223" t="s">
        <v>173</v>
      </c>
      <c r="O31" s="223">
        <v>2</v>
      </c>
      <c r="P31" s="223" t="s">
        <v>174</v>
      </c>
      <c r="Q31" s="223">
        <v>5</v>
      </c>
      <c r="R31" s="223" t="s">
        <v>211</v>
      </c>
      <c r="S31" s="223">
        <v>2</v>
      </c>
      <c r="T31" s="223" t="s">
        <v>212</v>
      </c>
      <c r="U31" s="223">
        <v>2</v>
      </c>
      <c r="V31" s="223" t="s">
        <v>213</v>
      </c>
      <c r="W31" s="223">
        <v>5</v>
      </c>
      <c r="X31" s="223" t="s">
        <v>214</v>
      </c>
      <c r="Y31" s="223" t="s">
        <v>393</v>
      </c>
      <c r="Z31" s="292">
        <v>5</v>
      </c>
      <c r="AA31" s="292" t="s">
        <v>395</v>
      </c>
      <c r="AB31" s="292" t="s">
        <v>396</v>
      </c>
      <c r="AC31" s="292"/>
      <c r="AD31" s="292"/>
      <c r="AE31" s="292"/>
      <c r="AF31" s="293">
        <f t="shared" si="3"/>
        <v>26</v>
      </c>
      <c r="AG31" s="116"/>
    </row>
    <row r="32" spans="1:33" s="19" customFormat="1">
      <c r="A32" s="14">
        <f>'1-συμβολαια'!A32</f>
        <v>0</v>
      </c>
      <c r="B32" s="132">
        <f>'1-συμβολαια'!C32</f>
        <v>0</v>
      </c>
      <c r="C32" s="43">
        <f>'1-συμβολαια'!D32</f>
        <v>0</v>
      </c>
      <c r="D32" s="28">
        <f>'3-φύλλα2α'!D32</f>
        <v>0</v>
      </c>
      <c r="E32" s="28">
        <f>'3-φύλλα2α'!E32</f>
        <v>0</v>
      </c>
      <c r="F32" s="13"/>
      <c r="G32" s="13"/>
      <c r="H32" s="290">
        <f t="shared" si="6"/>
        <v>0</v>
      </c>
      <c r="I32" s="291">
        <f t="shared" si="5"/>
        <v>0</v>
      </c>
      <c r="J32" s="24">
        <f t="shared" si="4"/>
        <v>0</v>
      </c>
      <c r="K32" s="291">
        <f t="shared" si="2"/>
        <v>0</v>
      </c>
      <c r="L32" s="223" t="s">
        <v>172</v>
      </c>
      <c r="M32" s="223">
        <v>5</v>
      </c>
      <c r="N32" s="223" t="s">
        <v>173</v>
      </c>
      <c r="O32" s="223">
        <v>2</v>
      </c>
      <c r="P32" s="223" t="s">
        <v>174</v>
      </c>
      <c r="Q32" s="223">
        <v>5</v>
      </c>
      <c r="R32" s="223" t="s">
        <v>211</v>
      </c>
      <c r="S32" s="223">
        <v>2</v>
      </c>
      <c r="T32" s="223" t="s">
        <v>212</v>
      </c>
      <c r="U32" s="223">
        <v>2</v>
      </c>
      <c r="V32" s="223" t="s">
        <v>213</v>
      </c>
      <c r="W32" s="223">
        <v>5</v>
      </c>
      <c r="X32" s="223" t="s">
        <v>214</v>
      </c>
      <c r="Y32" s="223" t="s">
        <v>393</v>
      </c>
      <c r="Z32" s="292">
        <v>5</v>
      </c>
      <c r="AA32" s="292" t="s">
        <v>395</v>
      </c>
      <c r="AB32" s="292" t="s">
        <v>396</v>
      </c>
      <c r="AC32" s="292"/>
      <c r="AD32" s="292"/>
      <c r="AE32" s="292"/>
      <c r="AF32" s="293">
        <f t="shared" si="3"/>
        <v>26</v>
      </c>
      <c r="AG32" s="116"/>
    </row>
    <row r="33" spans="1:33" s="19" customFormat="1">
      <c r="A33" s="14">
        <f>'1-συμβολαια'!A33</f>
        <v>0</v>
      </c>
      <c r="B33" s="132">
        <f>'1-συμβολαια'!C33</f>
        <v>0</v>
      </c>
      <c r="C33" s="43">
        <f>'1-συμβολαια'!D33</f>
        <v>0</v>
      </c>
      <c r="D33" s="28">
        <f>'3-φύλλα2α'!D33</f>
        <v>0</v>
      </c>
      <c r="E33" s="28">
        <f>'3-φύλλα2α'!E33</f>
        <v>0</v>
      </c>
      <c r="F33" s="13"/>
      <c r="G33" s="13"/>
      <c r="H33" s="290">
        <f t="shared" si="6"/>
        <v>0</v>
      </c>
      <c r="I33" s="291">
        <f t="shared" si="5"/>
        <v>0</v>
      </c>
      <c r="J33" s="24">
        <f t="shared" si="4"/>
        <v>0</v>
      </c>
      <c r="K33" s="291">
        <f t="shared" si="2"/>
        <v>0</v>
      </c>
      <c r="L33" s="223" t="s">
        <v>172</v>
      </c>
      <c r="M33" s="223">
        <v>5</v>
      </c>
      <c r="N33" s="223" t="s">
        <v>173</v>
      </c>
      <c r="O33" s="223">
        <v>2</v>
      </c>
      <c r="P33" s="223" t="s">
        <v>174</v>
      </c>
      <c r="Q33" s="223">
        <v>5</v>
      </c>
      <c r="R33" s="223" t="s">
        <v>211</v>
      </c>
      <c r="S33" s="223">
        <v>2</v>
      </c>
      <c r="T33" s="223" t="s">
        <v>212</v>
      </c>
      <c r="U33" s="223">
        <v>2</v>
      </c>
      <c r="V33" s="223" t="s">
        <v>213</v>
      </c>
      <c r="W33" s="223">
        <v>5</v>
      </c>
      <c r="X33" s="223" t="s">
        <v>214</v>
      </c>
      <c r="Y33" s="223" t="s">
        <v>393</v>
      </c>
      <c r="Z33" s="292">
        <v>5</v>
      </c>
      <c r="AA33" s="292" t="s">
        <v>395</v>
      </c>
      <c r="AB33" s="292" t="s">
        <v>396</v>
      </c>
      <c r="AC33" s="292"/>
      <c r="AD33" s="292"/>
      <c r="AE33" s="292"/>
      <c r="AF33" s="293">
        <f t="shared" si="3"/>
        <v>26</v>
      </c>
      <c r="AG33" s="116"/>
    </row>
    <row r="34" spans="1:33" s="19" customFormat="1">
      <c r="A34" s="14">
        <f>'1-συμβολαια'!A34</f>
        <v>0</v>
      </c>
      <c r="B34" s="132">
        <f>'1-συμβολαια'!C34</f>
        <v>0</v>
      </c>
      <c r="C34" s="43">
        <f>'1-συμβολαια'!D34</f>
        <v>0</v>
      </c>
      <c r="D34" s="28">
        <f>'3-φύλλα2α'!D34</f>
        <v>0</v>
      </c>
      <c r="E34" s="28">
        <f>'3-φύλλα2α'!E34</f>
        <v>0</v>
      </c>
      <c r="F34" s="13"/>
      <c r="G34" s="13"/>
      <c r="H34" s="290">
        <f t="shared" si="6"/>
        <v>0</v>
      </c>
      <c r="I34" s="291">
        <f t="shared" si="5"/>
        <v>0</v>
      </c>
      <c r="J34" s="24">
        <f t="shared" si="4"/>
        <v>0</v>
      </c>
      <c r="K34" s="291">
        <f t="shared" si="2"/>
        <v>0</v>
      </c>
      <c r="L34" s="223" t="s">
        <v>172</v>
      </c>
      <c r="M34" s="223">
        <v>5</v>
      </c>
      <c r="N34" s="223" t="s">
        <v>173</v>
      </c>
      <c r="O34" s="223">
        <v>2</v>
      </c>
      <c r="P34" s="223" t="s">
        <v>174</v>
      </c>
      <c r="Q34" s="223">
        <v>5</v>
      </c>
      <c r="R34" s="223" t="s">
        <v>211</v>
      </c>
      <c r="S34" s="223">
        <v>2</v>
      </c>
      <c r="T34" s="223" t="s">
        <v>212</v>
      </c>
      <c r="U34" s="223">
        <v>2</v>
      </c>
      <c r="V34" s="223" t="s">
        <v>213</v>
      </c>
      <c r="W34" s="223">
        <v>5</v>
      </c>
      <c r="X34" s="223" t="s">
        <v>214</v>
      </c>
      <c r="Y34" s="223" t="s">
        <v>393</v>
      </c>
      <c r="Z34" s="292">
        <v>5</v>
      </c>
      <c r="AA34" s="292" t="s">
        <v>395</v>
      </c>
      <c r="AB34" s="292" t="s">
        <v>396</v>
      </c>
      <c r="AC34" s="292"/>
      <c r="AD34" s="292"/>
      <c r="AE34" s="292"/>
      <c r="AF34" s="293">
        <f t="shared" si="3"/>
        <v>26</v>
      </c>
      <c r="AG34" s="116"/>
    </row>
    <row r="35" spans="1:33" s="19" customFormat="1">
      <c r="A35" s="14">
        <f>'1-συμβολαια'!A35</f>
        <v>0</v>
      </c>
      <c r="B35" s="132">
        <f>'1-συμβολαια'!C35</f>
        <v>0</v>
      </c>
      <c r="C35" s="43">
        <f>'1-συμβολαια'!D35</f>
        <v>0</v>
      </c>
      <c r="D35" s="28">
        <f>'3-φύλλα2α'!D35</f>
        <v>0</v>
      </c>
      <c r="E35" s="28">
        <f>'3-φύλλα2α'!E35</f>
        <v>0</v>
      </c>
      <c r="F35" s="13"/>
      <c r="G35" s="13"/>
      <c r="H35" s="290">
        <f t="shared" si="6"/>
        <v>0</v>
      </c>
      <c r="I35" s="291">
        <f t="shared" si="5"/>
        <v>0</v>
      </c>
      <c r="J35" s="24">
        <f t="shared" si="4"/>
        <v>0</v>
      </c>
      <c r="K35" s="291">
        <f t="shared" si="2"/>
        <v>0</v>
      </c>
      <c r="L35" s="223" t="s">
        <v>172</v>
      </c>
      <c r="M35" s="223">
        <v>5</v>
      </c>
      <c r="N35" s="223" t="s">
        <v>173</v>
      </c>
      <c r="O35" s="223">
        <v>2</v>
      </c>
      <c r="P35" s="223" t="s">
        <v>174</v>
      </c>
      <c r="Q35" s="223">
        <v>5</v>
      </c>
      <c r="R35" s="223" t="s">
        <v>211</v>
      </c>
      <c r="S35" s="223">
        <v>2</v>
      </c>
      <c r="T35" s="223" t="s">
        <v>212</v>
      </c>
      <c r="U35" s="223">
        <v>2</v>
      </c>
      <c r="V35" s="223" t="s">
        <v>213</v>
      </c>
      <c r="W35" s="223">
        <v>5</v>
      </c>
      <c r="X35" s="223" t="s">
        <v>214</v>
      </c>
      <c r="Y35" s="223" t="s">
        <v>393</v>
      </c>
      <c r="Z35" s="292">
        <v>5</v>
      </c>
      <c r="AA35" s="292" t="s">
        <v>395</v>
      </c>
      <c r="AB35" s="292" t="s">
        <v>396</v>
      </c>
      <c r="AC35" s="292"/>
      <c r="AD35" s="292"/>
      <c r="AE35" s="292"/>
      <c r="AF35" s="293">
        <f t="shared" si="3"/>
        <v>26</v>
      </c>
      <c r="AG35" s="116"/>
    </row>
    <row r="36" spans="1:33" s="19" customFormat="1">
      <c r="A36" s="14">
        <f>'1-συμβολαια'!A36</f>
        <v>0</v>
      </c>
      <c r="B36" s="132">
        <f>'1-συμβολαια'!C36</f>
        <v>0</v>
      </c>
      <c r="C36" s="43">
        <f>'1-συμβολαια'!D36</f>
        <v>0</v>
      </c>
      <c r="D36" s="28">
        <f>'3-φύλλα2α'!D36</f>
        <v>0</v>
      </c>
      <c r="E36" s="28">
        <f>'3-φύλλα2α'!E36</f>
        <v>0</v>
      </c>
      <c r="F36" s="13"/>
      <c r="G36" s="13"/>
      <c r="H36" s="290">
        <f t="shared" si="6"/>
        <v>0</v>
      </c>
      <c r="I36" s="291">
        <f t="shared" si="5"/>
        <v>0</v>
      </c>
      <c r="J36" s="24">
        <f t="shared" si="4"/>
        <v>0</v>
      </c>
      <c r="K36" s="291">
        <f t="shared" si="2"/>
        <v>0</v>
      </c>
      <c r="L36" s="223" t="s">
        <v>172</v>
      </c>
      <c r="M36" s="223">
        <v>5</v>
      </c>
      <c r="N36" s="223" t="s">
        <v>173</v>
      </c>
      <c r="O36" s="223">
        <v>2</v>
      </c>
      <c r="P36" s="223" t="s">
        <v>174</v>
      </c>
      <c r="Q36" s="223">
        <v>5</v>
      </c>
      <c r="R36" s="223" t="s">
        <v>211</v>
      </c>
      <c r="S36" s="223">
        <v>2</v>
      </c>
      <c r="T36" s="223" t="s">
        <v>212</v>
      </c>
      <c r="U36" s="223">
        <v>2</v>
      </c>
      <c r="V36" s="223" t="s">
        <v>213</v>
      </c>
      <c r="W36" s="223">
        <v>5</v>
      </c>
      <c r="X36" s="223" t="s">
        <v>214</v>
      </c>
      <c r="Y36" s="223" t="s">
        <v>393</v>
      </c>
      <c r="Z36" s="292">
        <v>5</v>
      </c>
      <c r="AA36" s="292" t="s">
        <v>395</v>
      </c>
      <c r="AB36" s="292" t="s">
        <v>396</v>
      </c>
      <c r="AC36" s="292"/>
      <c r="AD36" s="292"/>
      <c r="AE36" s="292"/>
      <c r="AF36" s="293">
        <f t="shared" si="3"/>
        <v>26</v>
      </c>
      <c r="AG36" s="116"/>
    </row>
    <row r="37" spans="1:33" s="19" customFormat="1">
      <c r="A37" s="14">
        <f>'1-συμβολαια'!A37</f>
        <v>0</v>
      </c>
      <c r="B37" s="132">
        <f>'1-συμβολαια'!C37</f>
        <v>0</v>
      </c>
      <c r="C37" s="43">
        <f>'1-συμβολαια'!D37</f>
        <v>0</v>
      </c>
      <c r="D37" s="28">
        <f>'3-φύλλα2α'!D37</f>
        <v>0</v>
      </c>
      <c r="E37" s="28">
        <f>'3-φύλλα2α'!E37</f>
        <v>0</v>
      </c>
      <c r="F37" s="13"/>
      <c r="G37" s="13"/>
      <c r="H37" s="290">
        <f t="shared" si="6"/>
        <v>0</v>
      </c>
      <c r="I37" s="291">
        <f t="shared" si="5"/>
        <v>0</v>
      </c>
      <c r="J37" s="24">
        <f t="shared" si="4"/>
        <v>0</v>
      </c>
      <c r="K37" s="291">
        <f t="shared" si="2"/>
        <v>0</v>
      </c>
      <c r="L37" s="223" t="s">
        <v>172</v>
      </c>
      <c r="M37" s="223">
        <v>5</v>
      </c>
      <c r="N37" s="223" t="s">
        <v>173</v>
      </c>
      <c r="O37" s="223">
        <v>2</v>
      </c>
      <c r="P37" s="223" t="s">
        <v>174</v>
      </c>
      <c r="Q37" s="223">
        <v>5</v>
      </c>
      <c r="R37" s="223" t="s">
        <v>211</v>
      </c>
      <c r="S37" s="223">
        <v>2</v>
      </c>
      <c r="T37" s="223" t="s">
        <v>212</v>
      </c>
      <c r="U37" s="223">
        <v>2</v>
      </c>
      <c r="V37" s="223" t="s">
        <v>213</v>
      </c>
      <c r="W37" s="223">
        <v>5</v>
      </c>
      <c r="X37" s="223" t="s">
        <v>214</v>
      </c>
      <c r="Y37" s="223" t="s">
        <v>393</v>
      </c>
      <c r="Z37" s="292">
        <v>5</v>
      </c>
      <c r="AA37" s="292" t="s">
        <v>395</v>
      </c>
      <c r="AB37" s="292" t="s">
        <v>396</v>
      </c>
      <c r="AC37" s="292"/>
      <c r="AD37" s="292"/>
      <c r="AE37" s="292"/>
      <c r="AF37" s="293">
        <f t="shared" si="3"/>
        <v>26</v>
      </c>
      <c r="AG37" s="116"/>
    </row>
    <row r="38" spans="1:33" s="19" customFormat="1">
      <c r="A38" s="14">
        <f>'1-συμβολαια'!A38</f>
        <v>0</v>
      </c>
      <c r="B38" s="132">
        <f>'1-συμβολαια'!C38</f>
        <v>0</v>
      </c>
      <c r="C38" s="43">
        <f>'1-συμβολαια'!D38</f>
        <v>0</v>
      </c>
      <c r="D38" s="28">
        <f>'3-φύλλα2α'!D38</f>
        <v>0</v>
      </c>
      <c r="E38" s="28">
        <f>'3-φύλλα2α'!E38</f>
        <v>0</v>
      </c>
      <c r="F38" s="13"/>
      <c r="G38" s="13"/>
      <c r="H38" s="290">
        <f t="shared" si="6"/>
        <v>0</v>
      </c>
      <c r="I38" s="291">
        <f t="shared" si="5"/>
        <v>0</v>
      </c>
      <c r="J38" s="24">
        <f t="shared" si="4"/>
        <v>0</v>
      </c>
      <c r="K38" s="291">
        <f t="shared" si="2"/>
        <v>0</v>
      </c>
      <c r="L38" s="223" t="s">
        <v>172</v>
      </c>
      <c r="M38" s="223">
        <v>5</v>
      </c>
      <c r="N38" s="223" t="s">
        <v>173</v>
      </c>
      <c r="O38" s="223">
        <v>2</v>
      </c>
      <c r="P38" s="223" t="s">
        <v>174</v>
      </c>
      <c r="Q38" s="223">
        <v>5</v>
      </c>
      <c r="R38" s="223" t="s">
        <v>211</v>
      </c>
      <c r="S38" s="223">
        <v>2</v>
      </c>
      <c r="T38" s="223" t="s">
        <v>212</v>
      </c>
      <c r="U38" s="223">
        <v>2</v>
      </c>
      <c r="V38" s="223" t="s">
        <v>213</v>
      </c>
      <c r="W38" s="223">
        <v>5</v>
      </c>
      <c r="X38" s="223" t="s">
        <v>214</v>
      </c>
      <c r="Y38" s="223" t="s">
        <v>393</v>
      </c>
      <c r="Z38" s="292">
        <v>5</v>
      </c>
      <c r="AA38" s="292" t="s">
        <v>395</v>
      </c>
      <c r="AB38" s="292" t="s">
        <v>396</v>
      </c>
      <c r="AC38" s="292"/>
      <c r="AD38" s="292"/>
      <c r="AE38" s="292"/>
      <c r="AF38" s="293">
        <f t="shared" si="3"/>
        <v>26</v>
      </c>
      <c r="AG38" s="116"/>
    </row>
    <row r="39" spans="1:33" s="19" customFormat="1">
      <c r="A39" s="14">
        <f>'1-συμβολαια'!A39</f>
        <v>0</v>
      </c>
      <c r="B39" s="132">
        <f>'1-συμβολαια'!C39</f>
        <v>0</v>
      </c>
      <c r="C39" s="43">
        <f>'1-συμβολαια'!D39</f>
        <v>0</v>
      </c>
      <c r="D39" s="28">
        <f>'3-φύλλα2α'!D39</f>
        <v>0</v>
      </c>
      <c r="E39" s="28">
        <f>'3-φύλλα2α'!E39</f>
        <v>0</v>
      </c>
      <c r="F39" s="13"/>
      <c r="G39" s="13"/>
      <c r="H39" s="290">
        <f t="shared" si="6"/>
        <v>0</v>
      </c>
      <c r="I39" s="291">
        <f t="shared" si="5"/>
        <v>0</v>
      </c>
      <c r="J39" s="24">
        <f t="shared" si="4"/>
        <v>0</v>
      </c>
      <c r="K39" s="291">
        <f t="shared" si="2"/>
        <v>0</v>
      </c>
      <c r="L39" s="223" t="s">
        <v>172</v>
      </c>
      <c r="M39" s="223">
        <v>5</v>
      </c>
      <c r="N39" s="223" t="s">
        <v>173</v>
      </c>
      <c r="O39" s="223">
        <v>2</v>
      </c>
      <c r="P39" s="223" t="s">
        <v>174</v>
      </c>
      <c r="Q39" s="223">
        <v>5</v>
      </c>
      <c r="R39" s="223" t="s">
        <v>211</v>
      </c>
      <c r="S39" s="223">
        <v>2</v>
      </c>
      <c r="T39" s="223" t="s">
        <v>212</v>
      </c>
      <c r="U39" s="223">
        <v>2</v>
      </c>
      <c r="V39" s="223" t="s">
        <v>213</v>
      </c>
      <c r="W39" s="223">
        <v>5</v>
      </c>
      <c r="X39" s="223" t="s">
        <v>214</v>
      </c>
      <c r="Y39" s="223" t="s">
        <v>393</v>
      </c>
      <c r="Z39" s="292">
        <v>5</v>
      </c>
      <c r="AA39" s="292" t="s">
        <v>395</v>
      </c>
      <c r="AB39" s="292" t="s">
        <v>396</v>
      </c>
      <c r="AC39" s="292"/>
      <c r="AD39" s="292"/>
      <c r="AE39" s="292"/>
      <c r="AF39" s="293">
        <f t="shared" si="3"/>
        <v>26</v>
      </c>
      <c r="AG39" s="116"/>
    </row>
    <row r="40" spans="1:33" s="19" customFormat="1">
      <c r="A40" s="14">
        <f>'1-συμβολαια'!A40</f>
        <v>0</v>
      </c>
      <c r="B40" s="132">
        <f>'1-συμβολαια'!C40</f>
        <v>0</v>
      </c>
      <c r="C40" s="43">
        <f>'1-συμβολαια'!D40</f>
        <v>0</v>
      </c>
      <c r="D40" s="28">
        <f>'3-φύλλα2α'!D40</f>
        <v>0</v>
      </c>
      <c r="E40" s="28">
        <f>'3-φύλλα2α'!E40</f>
        <v>0</v>
      </c>
      <c r="F40" s="13"/>
      <c r="G40" s="13"/>
      <c r="H40" s="290">
        <f t="shared" si="6"/>
        <v>0</v>
      </c>
      <c r="I40" s="291">
        <f t="shared" si="5"/>
        <v>0</v>
      </c>
      <c r="J40" s="24">
        <f t="shared" si="4"/>
        <v>0</v>
      </c>
      <c r="K40" s="291">
        <f t="shared" si="2"/>
        <v>0</v>
      </c>
      <c r="L40" s="223" t="s">
        <v>172</v>
      </c>
      <c r="M40" s="223">
        <v>5</v>
      </c>
      <c r="N40" s="223" t="s">
        <v>173</v>
      </c>
      <c r="O40" s="223">
        <v>2</v>
      </c>
      <c r="P40" s="223" t="s">
        <v>174</v>
      </c>
      <c r="Q40" s="223">
        <v>5</v>
      </c>
      <c r="R40" s="223" t="s">
        <v>211</v>
      </c>
      <c r="S40" s="223">
        <v>2</v>
      </c>
      <c r="T40" s="223" t="s">
        <v>212</v>
      </c>
      <c r="U40" s="223">
        <v>2</v>
      </c>
      <c r="V40" s="223" t="s">
        <v>213</v>
      </c>
      <c r="W40" s="223">
        <v>5</v>
      </c>
      <c r="X40" s="223" t="s">
        <v>214</v>
      </c>
      <c r="Y40" s="223" t="s">
        <v>393</v>
      </c>
      <c r="Z40" s="292">
        <v>5</v>
      </c>
      <c r="AA40" s="292" t="s">
        <v>395</v>
      </c>
      <c r="AB40" s="292" t="s">
        <v>396</v>
      </c>
      <c r="AC40" s="292"/>
      <c r="AD40" s="292"/>
      <c r="AE40" s="292"/>
      <c r="AF40" s="293">
        <f t="shared" si="3"/>
        <v>26</v>
      </c>
      <c r="AG40" s="116"/>
    </row>
    <row r="41" spans="1:33" s="19" customFormat="1">
      <c r="A41" s="14">
        <f>'1-συμβολαια'!A41</f>
        <v>0</v>
      </c>
      <c r="B41" s="132">
        <f>'1-συμβολαια'!C41</f>
        <v>0</v>
      </c>
      <c r="C41" s="43">
        <f>'1-συμβολαια'!D41</f>
        <v>0</v>
      </c>
      <c r="D41" s="28">
        <f>'3-φύλλα2α'!D41</f>
        <v>0</v>
      </c>
      <c r="E41" s="28">
        <f>'3-φύλλα2α'!E41</f>
        <v>0</v>
      </c>
      <c r="F41" s="13"/>
      <c r="G41" s="13"/>
      <c r="H41" s="290">
        <f t="shared" si="6"/>
        <v>0</v>
      </c>
      <c r="I41" s="291">
        <f t="shared" si="5"/>
        <v>0</v>
      </c>
      <c r="J41" s="24">
        <f t="shared" si="4"/>
        <v>0</v>
      </c>
      <c r="K41" s="291">
        <f t="shared" si="2"/>
        <v>0</v>
      </c>
      <c r="L41" s="223" t="s">
        <v>172</v>
      </c>
      <c r="M41" s="223">
        <v>5</v>
      </c>
      <c r="N41" s="223" t="s">
        <v>173</v>
      </c>
      <c r="O41" s="223">
        <v>2</v>
      </c>
      <c r="P41" s="223" t="s">
        <v>174</v>
      </c>
      <c r="Q41" s="223">
        <v>5</v>
      </c>
      <c r="R41" s="223" t="s">
        <v>211</v>
      </c>
      <c r="S41" s="223">
        <v>2</v>
      </c>
      <c r="T41" s="223" t="s">
        <v>212</v>
      </c>
      <c r="U41" s="223">
        <v>2</v>
      </c>
      <c r="V41" s="223" t="s">
        <v>213</v>
      </c>
      <c r="W41" s="223">
        <v>5</v>
      </c>
      <c r="X41" s="223" t="s">
        <v>214</v>
      </c>
      <c r="Y41" s="223" t="s">
        <v>393</v>
      </c>
      <c r="Z41" s="292">
        <v>5</v>
      </c>
      <c r="AA41" s="292" t="s">
        <v>395</v>
      </c>
      <c r="AB41" s="292" t="s">
        <v>396</v>
      </c>
      <c r="AC41" s="292"/>
      <c r="AD41" s="292"/>
      <c r="AE41" s="292"/>
      <c r="AF41" s="293">
        <f t="shared" si="3"/>
        <v>26</v>
      </c>
      <c r="AG41" s="116"/>
    </row>
    <row r="42" spans="1:33" s="19" customFormat="1">
      <c r="A42" s="14">
        <f>'1-συμβολαια'!A42</f>
        <v>0</v>
      </c>
      <c r="B42" s="132">
        <f>'1-συμβολαια'!C42</f>
        <v>0</v>
      </c>
      <c r="C42" s="43">
        <f>'1-συμβολαια'!D42</f>
        <v>0</v>
      </c>
      <c r="D42" s="28">
        <f>'3-φύλλα2α'!D42</f>
        <v>0</v>
      </c>
      <c r="E42" s="28">
        <f>'3-φύλλα2α'!E42</f>
        <v>0</v>
      </c>
      <c r="F42" s="13"/>
      <c r="G42" s="13"/>
      <c r="H42" s="290">
        <f t="shared" si="6"/>
        <v>0</v>
      </c>
      <c r="I42" s="291">
        <f t="shared" si="5"/>
        <v>0</v>
      </c>
      <c r="J42" s="24">
        <f t="shared" si="4"/>
        <v>0</v>
      </c>
      <c r="K42" s="291">
        <f t="shared" si="2"/>
        <v>0</v>
      </c>
      <c r="L42" s="223" t="s">
        <v>172</v>
      </c>
      <c r="M42" s="223">
        <v>5</v>
      </c>
      <c r="N42" s="223" t="s">
        <v>173</v>
      </c>
      <c r="O42" s="223">
        <v>2</v>
      </c>
      <c r="P42" s="223" t="s">
        <v>174</v>
      </c>
      <c r="Q42" s="223">
        <v>5</v>
      </c>
      <c r="R42" s="223" t="s">
        <v>211</v>
      </c>
      <c r="S42" s="223">
        <v>2</v>
      </c>
      <c r="T42" s="223" t="s">
        <v>212</v>
      </c>
      <c r="U42" s="223">
        <v>2</v>
      </c>
      <c r="V42" s="223" t="s">
        <v>213</v>
      </c>
      <c r="W42" s="223">
        <v>5</v>
      </c>
      <c r="X42" s="223" t="s">
        <v>214</v>
      </c>
      <c r="Y42" s="223" t="s">
        <v>393</v>
      </c>
      <c r="Z42" s="292">
        <v>5</v>
      </c>
      <c r="AA42" s="292" t="s">
        <v>395</v>
      </c>
      <c r="AB42" s="292" t="s">
        <v>396</v>
      </c>
      <c r="AC42" s="292"/>
      <c r="AD42" s="292"/>
      <c r="AE42" s="292"/>
      <c r="AF42" s="293">
        <f t="shared" si="3"/>
        <v>26</v>
      </c>
      <c r="AG42" s="116"/>
    </row>
    <row r="43" spans="1:33" s="19" customFormat="1">
      <c r="A43" s="14">
        <f>'1-συμβολαια'!A43</f>
        <v>0</v>
      </c>
      <c r="B43" s="132">
        <f>'1-συμβολαια'!C43</f>
        <v>0</v>
      </c>
      <c r="C43" s="43">
        <f>'1-συμβολαια'!D43</f>
        <v>0</v>
      </c>
      <c r="D43" s="28">
        <f>'3-φύλλα2α'!D43</f>
        <v>0</v>
      </c>
      <c r="E43" s="28">
        <f>'3-φύλλα2α'!E43</f>
        <v>0</v>
      </c>
      <c r="F43" s="13"/>
      <c r="G43" s="13"/>
      <c r="H43" s="290">
        <f t="shared" si="6"/>
        <v>0</v>
      </c>
      <c r="I43" s="291">
        <f t="shared" si="5"/>
        <v>0</v>
      </c>
      <c r="J43" s="24">
        <f t="shared" si="4"/>
        <v>0</v>
      </c>
      <c r="K43" s="291">
        <f t="shared" si="2"/>
        <v>0</v>
      </c>
      <c r="L43" s="223" t="s">
        <v>172</v>
      </c>
      <c r="M43" s="223">
        <v>5</v>
      </c>
      <c r="N43" s="223" t="s">
        <v>173</v>
      </c>
      <c r="O43" s="223">
        <v>2</v>
      </c>
      <c r="P43" s="223" t="s">
        <v>174</v>
      </c>
      <c r="Q43" s="223">
        <v>5</v>
      </c>
      <c r="R43" s="223" t="s">
        <v>211</v>
      </c>
      <c r="S43" s="223">
        <v>2</v>
      </c>
      <c r="T43" s="223" t="s">
        <v>212</v>
      </c>
      <c r="U43" s="223">
        <v>2</v>
      </c>
      <c r="V43" s="223" t="s">
        <v>213</v>
      </c>
      <c r="W43" s="223">
        <v>5</v>
      </c>
      <c r="X43" s="223" t="s">
        <v>214</v>
      </c>
      <c r="Y43" s="223" t="s">
        <v>393</v>
      </c>
      <c r="Z43" s="292">
        <v>5</v>
      </c>
      <c r="AA43" s="292" t="s">
        <v>395</v>
      </c>
      <c r="AB43" s="292" t="s">
        <v>396</v>
      </c>
      <c r="AC43" s="292"/>
      <c r="AD43" s="292"/>
      <c r="AE43" s="292"/>
      <c r="AF43" s="293">
        <f t="shared" si="3"/>
        <v>26</v>
      </c>
      <c r="AG43" s="116"/>
    </row>
    <row r="44" spans="1:33" s="19" customFormat="1">
      <c r="A44" s="14">
        <f>'1-συμβολαια'!A44</f>
        <v>0</v>
      </c>
      <c r="B44" s="132">
        <f>'1-συμβολαια'!C44</f>
        <v>0</v>
      </c>
      <c r="C44" s="43">
        <f>'1-συμβολαια'!D44</f>
        <v>0</v>
      </c>
      <c r="D44" s="28">
        <f>'3-φύλλα2α'!D44</f>
        <v>0</v>
      </c>
      <c r="E44" s="28">
        <f>'3-φύλλα2α'!E44</f>
        <v>0</v>
      </c>
      <c r="F44" s="13"/>
      <c r="G44" s="13"/>
      <c r="H44" s="290">
        <f t="shared" si="6"/>
        <v>0</v>
      </c>
      <c r="I44" s="291">
        <f t="shared" si="5"/>
        <v>0</v>
      </c>
      <c r="J44" s="24">
        <f t="shared" si="4"/>
        <v>0</v>
      </c>
      <c r="K44" s="291">
        <f t="shared" si="2"/>
        <v>0</v>
      </c>
      <c r="L44" s="223" t="s">
        <v>172</v>
      </c>
      <c r="M44" s="223">
        <v>5</v>
      </c>
      <c r="N44" s="223" t="s">
        <v>173</v>
      </c>
      <c r="O44" s="223">
        <v>2</v>
      </c>
      <c r="P44" s="223" t="s">
        <v>174</v>
      </c>
      <c r="Q44" s="223">
        <v>5</v>
      </c>
      <c r="R44" s="223" t="s">
        <v>211</v>
      </c>
      <c r="S44" s="223">
        <v>2</v>
      </c>
      <c r="T44" s="223" t="s">
        <v>212</v>
      </c>
      <c r="U44" s="223">
        <v>2</v>
      </c>
      <c r="V44" s="223" t="s">
        <v>213</v>
      </c>
      <c r="W44" s="223">
        <v>5</v>
      </c>
      <c r="X44" s="223" t="s">
        <v>214</v>
      </c>
      <c r="Y44" s="223" t="s">
        <v>393</v>
      </c>
      <c r="Z44" s="292">
        <v>5</v>
      </c>
      <c r="AA44" s="292" t="s">
        <v>395</v>
      </c>
      <c r="AB44" s="292" t="s">
        <v>396</v>
      </c>
      <c r="AC44" s="292"/>
      <c r="AD44" s="292"/>
      <c r="AE44" s="292"/>
      <c r="AF44" s="293">
        <f t="shared" si="3"/>
        <v>26</v>
      </c>
      <c r="AG44" s="116"/>
    </row>
    <row r="45" spans="1:33" s="19" customFormat="1">
      <c r="A45" s="14">
        <f>'1-συμβολαια'!A45</f>
        <v>0</v>
      </c>
      <c r="B45" s="132">
        <f>'1-συμβολαια'!C45</f>
        <v>0</v>
      </c>
      <c r="C45" s="43">
        <f>'1-συμβολαια'!D45</f>
        <v>0</v>
      </c>
      <c r="D45" s="28">
        <f>'3-φύλλα2α'!D45</f>
        <v>0</v>
      </c>
      <c r="E45" s="28">
        <f>'3-φύλλα2α'!E45</f>
        <v>0</v>
      </c>
      <c r="F45" s="13"/>
      <c r="G45" s="13"/>
      <c r="H45" s="290">
        <f t="shared" si="6"/>
        <v>0</v>
      </c>
      <c r="I45" s="291">
        <f t="shared" si="5"/>
        <v>0</v>
      </c>
      <c r="J45" s="24">
        <f t="shared" si="4"/>
        <v>0</v>
      </c>
      <c r="K45" s="291">
        <f t="shared" si="2"/>
        <v>0</v>
      </c>
      <c r="L45" s="223" t="s">
        <v>172</v>
      </c>
      <c r="M45" s="223">
        <v>5</v>
      </c>
      <c r="N45" s="223" t="s">
        <v>173</v>
      </c>
      <c r="O45" s="223">
        <v>2</v>
      </c>
      <c r="P45" s="223" t="s">
        <v>174</v>
      </c>
      <c r="Q45" s="223">
        <v>5</v>
      </c>
      <c r="R45" s="223" t="s">
        <v>211</v>
      </c>
      <c r="S45" s="223">
        <v>2</v>
      </c>
      <c r="T45" s="223" t="s">
        <v>212</v>
      </c>
      <c r="U45" s="223">
        <v>2</v>
      </c>
      <c r="V45" s="223" t="s">
        <v>213</v>
      </c>
      <c r="W45" s="223">
        <v>5</v>
      </c>
      <c r="X45" s="223" t="s">
        <v>214</v>
      </c>
      <c r="Y45" s="223" t="s">
        <v>393</v>
      </c>
      <c r="Z45" s="292">
        <v>5</v>
      </c>
      <c r="AA45" s="292" t="s">
        <v>395</v>
      </c>
      <c r="AB45" s="292" t="s">
        <v>396</v>
      </c>
      <c r="AC45" s="292"/>
      <c r="AD45" s="292"/>
      <c r="AE45" s="292"/>
      <c r="AF45" s="293">
        <f t="shared" si="3"/>
        <v>26</v>
      </c>
      <c r="AG45" s="116"/>
    </row>
    <row r="46" spans="1:33" s="19" customFormat="1">
      <c r="A46" s="14">
        <f>'1-συμβολαια'!A46</f>
        <v>0</v>
      </c>
      <c r="B46" s="132">
        <f>'1-συμβολαια'!C46</f>
        <v>0</v>
      </c>
      <c r="C46" s="43">
        <f>'1-συμβολαια'!D46</f>
        <v>0</v>
      </c>
      <c r="D46" s="28">
        <f>'3-φύλλα2α'!D46</f>
        <v>0</v>
      </c>
      <c r="E46" s="28">
        <f>'3-φύλλα2α'!E46</f>
        <v>0</v>
      </c>
      <c r="F46" s="13"/>
      <c r="G46" s="13"/>
      <c r="H46" s="290">
        <f t="shared" si="6"/>
        <v>0</v>
      </c>
      <c r="I46" s="291">
        <f t="shared" si="5"/>
        <v>0</v>
      </c>
      <c r="J46" s="24">
        <f t="shared" si="4"/>
        <v>0</v>
      </c>
      <c r="K46" s="291">
        <f t="shared" si="2"/>
        <v>0</v>
      </c>
      <c r="L46" s="223" t="s">
        <v>172</v>
      </c>
      <c r="M46" s="223">
        <v>5</v>
      </c>
      <c r="N46" s="223" t="s">
        <v>173</v>
      </c>
      <c r="O46" s="223">
        <v>2</v>
      </c>
      <c r="P46" s="223" t="s">
        <v>174</v>
      </c>
      <c r="Q46" s="223">
        <v>5</v>
      </c>
      <c r="R46" s="223" t="s">
        <v>211</v>
      </c>
      <c r="S46" s="223">
        <v>2</v>
      </c>
      <c r="T46" s="223" t="s">
        <v>212</v>
      </c>
      <c r="U46" s="223">
        <v>2</v>
      </c>
      <c r="V46" s="223" t="s">
        <v>213</v>
      </c>
      <c r="W46" s="223">
        <v>5</v>
      </c>
      <c r="X46" s="223" t="s">
        <v>214</v>
      </c>
      <c r="Y46" s="223" t="s">
        <v>393</v>
      </c>
      <c r="Z46" s="292">
        <v>5</v>
      </c>
      <c r="AA46" s="292" t="s">
        <v>395</v>
      </c>
      <c r="AB46" s="292" t="s">
        <v>396</v>
      </c>
      <c r="AC46" s="292"/>
      <c r="AD46" s="292"/>
      <c r="AE46" s="292"/>
      <c r="AF46" s="293">
        <f t="shared" si="3"/>
        <v>26</v>
      </c>
      <c r="AG46" s="116"/>
    </row>
    <row r="47" spans="1:33" s="19" customFormat="1">
      <c r="A47" s="14">
        <f>'1-συμβολαια'!A47</f>
        <v>0</v>
      </c>
      <c r="B47" s="132">
        <f>'1-συμβολαια'!C47</f>
        <v>0</v>
      </c>
      <c r="C47" s="43">
        <f>'1-συμβολαια'!D47</f>
        <v>0</v>
      </c>
      <c r="D47" s="28">
        <f>'3-φύλλα2α'!D47</f>
        <v>0</v>
      </c>
      <c r="E47" s="28">
        <f>'3-φύλλα2α'!E47</f>
        <v>0</v>
      </c>
      <c r="F47" s="13"/>
      <c r="G47" s="13"/>
      <c r="H47" s="290">
        <f t="shared" si="6"/>
        <v>0</v>
      </c>
      <c r="I47" s="291">
        <f t="shared" si="5"/>
        <v>0</v>
      </c>
      <c r="J47" s="24">
        <f t="shared" si="4"/>
        <v>0</v>
      </c>
      <c r="K47" s="291">
        <f t="shared" si="2"/>
        <v>0</v>
      </c>
      <c r="L47" s="223" t="s">
        <v>172</v>
      </c>
      <c r="M47" s="223">
        <v>5</v>
      </c>
      <c r="N47" s="223" t="s">
        <v>173</v>
      </c>
      <c r="O47" s="223">
        <v>2</v>
      </c>
      <c r="P47" s="223" t="s">
        <v>174</v>
      </c>
      <c r="Q47" s="223">
        <v>5</v>
      </c>
      <c r="R47" s="223" t="s">
        <v>211</v>
      </c>
      <c r="S47" s="223">
        <v>2</v>
      </c>
      <c r="T47" s="223" t="s">
        <v>212</v>
      </c>
      <c r="U47" s="223">
        <v>2</v>
      </c>
      <c r="V47" s="223" t="s">
        <v>213</v>
      </c>
      <c r="W47" s="223">
        <v>5</v>
      </c>
      <c r="X47" s="223" t="s">
        <v>214</v>
      </c>
      <c r="Y47" s="223" t="s">
        <v>393</v>
      </c>
      <c r="Z47" s="292">
        <v>5</v>
      </c>
      <c r="AA47" s="292" t="s">
        <v>395</v>
      </c>
      <c r="AB47" s="292" t="s">
        <v>396</v>
      </c>
      <c r="AC47" s="292"/>
      <c r="AD47" s="292"/>
      <c r="AE47" s="292"/>
      <c r="AF47" s="293">
        <f t="shared" si="3"/>
        <v>26</v>
      </c>
      <c r="AG47" s="116"/>
    </row>
    <row r="48" spans="1:33" s="19" customFormat="1">
      <c r="A48" s="14">
        <f>'1-συμβολαια'!A48</f>
        <v>0</v>
      </c>
      <c r="B48" s="132">
        <f>'1-συμβολαια'!C48</f>
        <v>0</v>
      </c>
      <c r="C48" s="43">
        <f>'1-συμβολαια'!D48</f>
        <v>0</v>
      </c>
      <c r="D48" s="28">
        <f>'3-φύλλα2α'!D48</f>
        <v>0</v>
      </c>
      <c r="E48" s="28">
        <f>'3-φύλλα2α'!E48</f>
        <v>0</v>
      </c>
      <c r="F48" s="13"/>
      <c r="G48" s="13"/>
      <c r="H48" s="290">
        <f t="shared" si="6"/>
        <v>0</v>
      </c>
      <c r="I48" s="291">
        <f t="shared" si="5"/>
        <v>0</v>
      </c>
      <c r="J48" s="24">
        <f t="shared" si="4"/>
        <v>0</v>
      </c>
      <c r="K48" s="291">
        <f t="shared" si="2"/>
        <v>0</v>
      </c>
      <c r="L48" s="223" t="s">
        <v>172</v>
      </c>
      <c r="M48" s="223">
        <v>5</v>
      </c>
      <c r="N48" s="223" t="s">
        <v>173</v>
      </c>
      <c r="O48" s="223">
        <v>2</v>
      </c>
      <c r="P48" s="223" t="s">
        <v>174</v>
      </c>
      <c r="Q48" s="223">
        <v>5</v>
      </c>
      <c r="R48" s="223" t="s">
        <v>211</v>
      </c>
      <c r="S48" s="223">
        <v>2</v>
      </c>
      <c r="T48" s="223" t="s">
        <v>212</v>
      </c>
      <c r="U48" s="223">
        <v>2</v>
      </c>
      <c r="V48" s="223" t="s">
        <v>213</v>
      </c>
      <c r="W48" s="223">
        <v>5</v>
      </c>
      <c r="X48" s="223" t="s">
        <v>214</v>
      </c>
      <c r="Y48" s="223" t="s">
        <v>393</v>
      </c>
      <c r="Z48" s="292">
        <v>5</v>
      </c>
      <c r="AA48" s="292" t="s">
        <v>395</v>
      </c>
      <c r="AB48" s="292" t="s">
        <v>396</v>
      </c>
      <c r="AC48" s="292"/>
      <c r="AD48" s="292"/>
      <c r="AE48" s="292"/>
      <c r="AF48" s="293">
        <f t="shared" si="3"/>
        <v>26</v>
      </c>
      <c r="AG48" s="116"/>
    </row>
    <row r="49" spans="1:33" s="19" customFormat="1">
      <c r="A49" s="14">
        <f>'1-συμβολαια'!A49</f>
        <v>0</v>
      </c>
      <c r="B49" s="132">
        <f>'1-συμβολαια'!C49</f>
        <v>0</v>
      </c>
      <c r="C49" s="43">
        <f>'1-συμβολαια'!D49</f>
        <v>0</v>
      </c>
      <c r="D49" s="28">
        <f>'3-φύλλα2α'!D49</f>
        <v>0</v>
      </c>
      <c r="E49" s="28">
        <f>'3-φύλλα2α'!E49</f>
        <v>0</v>
      </c>
      <c r="F49" s="13"/>
      <c r="G49" s="13"/>
      <c r="H49" s="290">
        <f t="shared" si="6"/>
        <v>0</v>
      </c>
      <c r="I49" s="291">
        <f t="shared" si="5"/>
        <v>0</v>
      </c>
      <c r="J49" s="24">
        <f t="shared" si="4"/>
        <v>0</v>
      </c>
      <c r="K49" s="291">
        <f t="shared" si="2"/>
        <v>0</v>
      </c>
      <c r="L49" s="223" t="s">
        <v>172</v>
      </c>
      <c r="M49" s="223">
        <v>5</v>
      </c>
      <c r="N49" s="223" t="s">
        <v>173</v>
      </c>
      <c r="O49" s="223">
        <v>2</v>
      </c>
      <c r="P49" s="223" t="s">
        <v>174</v>
      </c>
      <c r="Q49" s="223">
        <v>5</v>
      </c>
      <c r="R49" s="223" t="s">
        <v>211</v>
      </c>
      <c r="S49" s="223">
        <v>2</v>
      </c>
      <c r="T49" s="223" t="s">
        <v>212</v>
      </c>
      <c r="U49" s="223">
        <v>2</v>
      </c>
      <c r="V49" s="223" t="s">
        <v>213</v>
      </c>
      <c r="W49" s="223">
        <v>5</v>
      </c>
      <c r="X49" s="223" t="s">
        <v>214</v>
      </c>
      <c r="Y49" s="223" t="s">
        <v>393</v>
      </c>
      <c r="Z49" s="292">
        <v>5</v>
      </c>
      <c r="AA49" s="292" t="s">
        <v>395</v>
      </c>
      <c r="AB49" s="292" t="s">
        <v>396</v>
      </c>
      <c r="AC49" s="292"/>
      <c r="AD49" s="292"/>
      <c r="AE49" s="292"/>
      <c r="AF49" s="293">
        <f t="shared" si="3"/>
        <v>26</v>
      </c>
      <c r="AG49" s="116"/>
    </row>
    <row r="50" spans="1:33" s="19" customFormat="1">
      <c r="A50" s="14">
        <f>'1-συμβολαια'!A50</f>
        <v>0</v>
      </c>
      <c r="B50" s="132">
        <f>'1-συμβολαια'!C50</f>
        <v>0</v>
      </c>
      <c r="C50" s="43">
        <f>'1-συμβολαια'!D50</f>
        <v>0</v>
      </c>
      <c r="D50" s="28">
        <f>'3-φύλλα2α'!D50</f>
        <v>0</v>
      </c>
      <c r="E50" s="28">
        <f>'3-φύλλα2α'!E50</f>
        <v>0</v>
      </c>
      <c r="F50" s="13"/>
      <c r="G50" s="13"/>
      <c r="H50" s="290">
        <f t="shared" si="6"/>
        <v>0</v>
      </c>
      <c r="I50" s="291">
        <f t="shared" si="5"/>
        <v>0</v>
      </c>
      <c r="J50" s="24">
        <f t="shared" si="4"/>
        <v>0</v>
      </c>
      <c r="K50" s="291">
        <f t="shared" si="2"/>
        <v>0</v>
      </c>
      <c r="L50" s="223" t="s">
        <v>172</v>
      </c>
      <c r="M50" s="223">
        <v>5</v>
      </c>
      <c r="N50" s="223" t="s">
        <v>173</v>
      </c>
      <c r="O50" s="223">
        <v>2</v>
      </c>
      <c r="P50" s="223" t="s">
        <v>174</v>
      </c>
      <c r="Q50" s="223">
        <v>5</v>
      </c>
      <c r="R50" s="223" t="s">
        <v>211</v>
      </c>
      <c r="S50" s="223">
        <v>2</v>
      </c>
      <c r="T50" s="223" t="s">
        <v>212</v>
      </c>
      <c r="U50" s="223">
        <v>2</v>
      </c>
      <c r="V50" s="223" t="s">
        <v>213</v>
      </c>
      <c r="W50" s="223">
        <v>5</v>
      </c>
      <c r="X50" s="223" t="s">
        <v>214</v>
      </c>
      <c r="Y50" s="223" t="s">
        <v>393</v>
      </c>
      <c r="Z50" s="292">
        <v>5</v>
      </c>
      <c r="AA50" s="292" t="s">
        <v>395</v>
      </c>
      <c r="AB50" s="292" t="s">
        <v>396</v>
      </c>
      <c r="AC50" s="292"/>
      <c r="AD50" s="292"/>
      <c r="AE50" s="292"/>
      <c r="AF50" s="293">
        <f t="shared" si="3"/>
        <v>26</v>
      </c>
      <c r="AG50" s="116"/>
    </row>
    <row r="51" spans="1:33" s="19" customFormat="1">
      <c r="A51" s="14">
        <f>'1-συμβολαια'!A51</f>
        <v>0</v>
      </c>
      <c r="B51" s="132">
        <f>'1-συμβολαια'!C51</f>
        <v>0</v>
      </c>
      <c r="C51" s="43">
        <f>'1-συμβολαια'!D51</f>
        <v>0</v>
      </c>
      <c r="D51" s="28">
        <f>'3-φύλλα2α'!D51</f>
        <v>0</v>
      </c>
      <c r="E51" s="28">
        <f>'3-φύλλα2α'!E51</f>
        <v>0</v>
      </c>
      <c r="F51" s="13"/>
      <c r="G51" s="13"/>
      <c r="H51" s="290">
        <f t="shared" si="6"/>
        <v>0</v>
      </c>
      <c r="I51" s="291">
        <f t="shared" si="5"/>
        <v>0</v>
      </c>
      <c r="J51" s="24">
        <f t="shared" si="4"/>
        <v>0</v>
      </c>
      <c r="K51" s="291">
        <f t="shared" si="2"/>
        <v>0</v>
      </c>
      <c r="L51" s="223" t="s">
        <v>172</v>
      </c>
      <c r="M51" s="223">
        <v>5</v>
      </c>
      <c r="N51" s="223" t="s">
        <v>173</v>
      </c>
      <c r="O51" s="223">
        <v>2</v>
      </c>
      <c r="P51" s="223" t="s">
        <v>174</v>
      </c>
      <c r="Q51" s="223">
        <v>5</v>
      </c>
      <c r="R51" s="223" t="s">
        <v>211</v>
      </c>
      <c r="S51" s="223">
        <v>2</v>
      </c>
      <c r="T51" s="223" t="s">
        <v>212</v>
      </c>
      <c r="U51" s="223">
        <v>2</v>
      </c>
      <c r="V51" s="223" t="s">
        <v>213</v>
      </c>
      <c r="W51" s="223">
        <v>5</v>
      </c>
      <c r="X51" s="223" t="s">
        <v>214</v>
      </c>
      <c r="Y51" s="223" t="s">
        <v>393</v>
      </c>
      <c r="Z51" s="292">
        <v>5</v>
      </c>
      <c r="AA51" s="292" t="s">
        <v>395</v>
      </c>
      <c r="AB51" s="292" t="s">
        <v>396</v>
      </c>
      <c r="AC51" s="292"/>
      <c r="AD51" s="292"/>
      <c r="AE51" s="292"/>
      <c r="AF51" s="293">
        <f t="shared" si="3"/>
        <v>26</v>
      </c>
      <c r="AG51" s="116"/>
    </row>
    <row r="52" spans="1:33" s="19" customFormat="1">
      <c r="A52" s="14">
        <f>'1-συμβολαια'!A52</f>
        <v>0</v>
      </c>
      <c r="B52" s="132">
        <f>'1-συμβολαια'!C52</f>
        <v>0</v>
      </c>
      <c r="C52" s="43">
        <f>'1-συμβολαια'!D52</f>
        <v>0</v>
      </c>
      <c r="D52" s="28">
        <f>'3-φύλλα2α'!D52</f>
        <v>0</v>
      </c>
      <c r="E52" s="28">
        <f>'3-φύλλα2α'!E52</f>
        <v>0</v>
      </c>
      <c r="F52" s="13"/>
      <c r="G52" s="13"/>
      <c r="H52" s="290">
        <f t="shared" si="6"/>
        <v>0</v>
      </c>
      <c r="I52" s="291">
        <f t="shared" si="5"/>
        <v>0</v>
      </c>
      <c r="J52" s="24">
        <f t="shared" si="4"/>
        <v>0</v>
      </c>
      <c r="K52" s="291">
        <f t="shared" si="2"/>
        <v>0</v>
      </c>
      <c r="L52" s="223" t="s">
        <v>172</v>
      </c>
      <c r="M52" s="223">
        <v>5</v>
      </c>
      <c r="N52" s="223" t="s">
        <v>173</v>
      </c>
      <c r="O52" s="223">
        <v>2</v>
      </c>
      <c r="P52" s="223" t="s">
        <v>174</v>
      </c>
      <c r="Q52" s="223">
        <v>5</v>
      </c>
      <c r="R52" s="223" t="s">
        <v>211</v>
      </c>
      <c r="S52" s="223">
        <v>2</v>
      </c>
      <c r="T52" s="223" t="s">
        <v>212</v>
      </c>
      <c r="U52" s="223">
        <v>2</v>
      </c>
      <c r="V52" s="223" t="s">
        <v>213</v>
      </c>
      <c r="W52" s="223">
        <v>5</v>
      </c>
      <c r="X52" s="223" t="s">
        <v>214</v>
      </c>
      <c r="Y52" s="223" t="s">
        <v>393</v>
      </c>
      <c r="Z52" s="292">
        <v>5</v>
      </c>
      <c r="AA52" s="292" t="s">
        <v>395</v>
      </c>
      <c r="AB52" s="292" t="s">
        <v>396</v>
      </c>
      <c r="AC52" s="292"/>
      <c r="AD52" s="292"/>
      <c r="AE52" s="292"/>
      <c r="AF52" s="293">
        <f t="shared" si="3"/>
        <v>26</v>
      </c>
      <c r="AG52" s="116"/>
    </row>
    <row r="53" spans="1:33" s="19" customFormat="1">
      <c r="A53" s="14">
        <f>'1-συμβολαια'!A53</f>
        <v>0</v>
      </c>
      <c r="B53" s="132">
        <f>'1-συμβολαια'!C53</f>
        <v>0</v>
      </c>
      <c r="C53" s="43">
        <f>'1-συμβολαια'!D53</f>
        <v>0</v>
      </c>
      <c r="D53" s="28">
        <f>'3-φύλλα2α'!D53</f>
        <v>0</v>
      </c>
      <c r="E53" s="28">
        <f>'3-φύλλα2α'!E53</f>
        <v>0</v>
      </c>
      <c r="F53" s="13"/>
      <c r="G53" s="13"/>
      <c r="H53" s="290">
        <f t="shared" si="6"/>
        <v>0</v>
      </c>
      <c r="I53" s="291">
        <f t="shared" si="5"/>
        <v>0</v>
      </c>
      <c r="J53" s="24">
        <f t="shared" si="4"/>
        <v>0</v>
      </c>
      <c r="K53" s="291">
        <f t="shared" si="2"/>
        <v>0</v>
      </c>
      <c r="L53" s="223" t="s">
        <v>172</v>
      </c>
      <c r="M53" s="223">
        <v>5</v>
      </c>
      <c r="N53" s="223" t="s">
        <v>173</v>
      </c>
      <c r="O53" s="223">
        <v>2</v>
      </c>
      <c r="P53" s="223" t="s">
        <v>174</v>
      </c>
      <c r="Q53" s="223">
        <v>5</v>
      </c>
      <c r="R53" s="223" t="s">
        <v>211</v>
      </c>
      <c r="S53" s="223">
        <v>2</v>
      </c>
      <c r="T53" s="223" t="s">
        <v>212</v>
      </c>
      <c r="U53" s="223">
        <v>2</v>
      </c>
      <c r="V53" s="223" t="s">
        <v>213</v>
      </c>
      <c r="W53" s="223">
        <v>5</v>
      </c>
      <c r="X53" s="223" t="s">
        <v>214</v>
      </c>
      <c r="Y53" s="223" t="s">
        <v>393</v>
      </c>
      <c r="Z53" s="292">
        <v>5</v>
      </c>
      <c r="AA53" s="292" t="s">
        <v>395</v>
      </c>
      <c r="AB53" s="292" t="s">
        <v>396</v>
      </c>
      <c r="AC53" s="292"/>
      <c r="AD53" s="292"/>
      <c r="AE53" s="292"/>
      <c r="AF53" s="293">
        <f t="shared" si="3"/>
        <v>26</v>
      </c>
      <c r="AG53" s="116"/>
    </row>
    <row r="54" spans="1:33" s="19" customFormat="1">
      <c r="A54" s="14">
        <f>'1-συμβολαια'!A54</f>
        <v>0</v>
      </c>
      <c r="B54" s="132">
        <f>'1-συμβολαια'!C54</f>
        <v>0</v>
      </c>
      <c r="C54" s="43">
        <f>'1-συμβολαια'!D54</f>
        <v>0</v>
      </c>
      <c r="D54" s="28">
        <f>'3-φύλλα2α'!D54</f>
        <v>0</v>
      </c>
      <c r="E54" s="28">
        <f>'3-φύλλα2α'!E54</f>
        <v>0</v>
      </c>
      <c r="F54" s="13"/>
      <c r="G54" s="13"/>
      <c r="H54" s="290">
        <f t="shared" si="6"/>
        <v>0</v>
      </c>
      <c r="I54" s="291">
        <f t="shared" si="5"/>
        <v>0</v>
      </c>
      <c r="J54" s="24">
        <f t="shared" si="4"/>
        <v>0</v>
      </c>
      <c r="K54" s="291">
        <f t="shared" si="2"/>
        <v>0</v>
      </c>
      <c r="L54" s="223" t="s">
        <v>172</v>
      </c>
      <c r="M54" s="223">
        <v>5</v>
      </c>
      <c r="N54" s="223" t="s">
        <v>173</v>
      </c>
      <c r="O54" s="223">
        <v>2</v>
      </c>
      <c r="P54" s="223" t="s">
        <v>174</v>
      </c>
      <c r="Q54" s="223">
        <v>5</v>
      </c>
      <c r="R54" s="223" t="s">
        <v>211</v>
      </c>
      <c r="S54" s="223">
        <v>2</v>
      </c>
      <c r="T54" s="223" t="s">
        <v>212</v>
      </c>
      <c r="U54" s="223">
        <v>2</v>
      </c>
      <c r="V54" s="223" t="s">
        <v>213</v>
      </c>
      <c r="W54" s="223">
        <v>5</v>
      </c>
      <c r="X54" s="223" t="s">
        <v>214</v>
      </c>
      <c r="Y54" s="223" t="s">
        <v>393</v>
      </c>
      <c r="Z54" s="292">
        <v>5</v>
      </c>
      <c r="AA54" s="292" t="s">
        <v>395</v>
      </c>
      <c r="AB54" s="292" t="s">
        <v>396</v>
      </c>
      <c r="AC54" s="292"/>
      <c r="AD54" s="292"/>
      <c r="AE54" s="292"/>
      <c r="AF54" s="293">
        <f t="shared" si="3"/>
        <v>26</v>
      </c>
      <c r="AG54" s="116"/>
    </row>
    <row r="55" spans="1:33" s="19" customFormat="1">
      <c r="A55" s="14">
        <f>'1-συμβολαια'!A55</f>
        <v>0</v>
      </c>
      <c r="B55" s="132">
        <f>'1-συμβολαια'!C55</f>
        <v>0</v>
      </c>
      <c r="C55" s="43">
        <f>'1-συμβολαια'!D55</f>
        <v>0</v>
      </c>
      <c r="D55" s="28">
        <f>'3-φύλλα2α'!D55</f>
        <v>0</v>
      </c>
      <c r="E55" s="28">
        <f>'3-φύλλα2α'!E55</f>
        <v>0</v>
      </c>
      <c r="F55" s="13"/>
      <c r="G55" s="13"/>
      <c r="H55" s="290">
        <f t="shared" si="6"/>
        <v>0</v>
      </c>
      <c r="I55" s="291">
        <f t="shared" si="5"/>
        <v>0</v>
      </c>
      <c r="J55" s="24">
        <f t="shared" si="4"/>
        <v>0</v>
      </c>
      <c r="K55" s="291">
        <f t="shared" si="2"/>
        <v>0</v>
      </c>
      <c r="L55" s="223" t="s">
        <v>172</v>
      </c>
      <c r="M55" s="223">
        <v>5</v>
      </c>
      <c r="N55" s="223" t="s">
        <v>173</v>
      </c>
      <c r="O55" s="223">
        <v>2</v>
      </c>
      <c r="P55" s="223" t="s">
        <v>174</v>
      </c>
      <c r="Q55" s="223">
        <v>5</v>
      </c>
      <c r="R55" s="223" t="s">
        <v>211</v>
      </c>
      <c r="S55" s="223">
        <v>2</v>
      </c>
      <c r="T55" s="223" t="s">
        <v>212</v>
      </c>
      <c r="U55" s="223">
        <v>2</v>
      </c>
      <c r="V55" s="223" t="s">
        <v>213</v>
      </c>
      <c r="W55" s="223">
        <v>5</v>
      </c>
      <c r="X55" s="223" t="s">
        <v>214</v>
      </c>
      <c r="Y55" s="223" t="s">
        <v>393</v>
      </c>
      <c r="Z55" s="292">
        <v>5</v>
      </c>
      <c r="AA55" s="292" t="s">
        <v>395</v>
      </c>
      <c r="AB55" s="292" t="s">
        <v>396</v>
      </c>
      <c r="AC55" s="292"/>
      <c r="AD55" s="292"/>
      <c r="AE55" s="292"/>
      <c r="AF55" s="293">
        <f t="shared" si="3"/>
        <v>26</v>
      </c>
      <c r="AG55" s="116"/>
    </row>
    <row r="56" spans="1:33" s="19" customFormat="1">
      <c r="A56" s="14">
        <f>'1-συμβολαια'!A56</f>
        <v>0</v>
      </c>
      <c r="B56" s="132">
        <f>'1-συμβολαια'!C56</f>
        <v>0</v>
      </c>
      <c r="C56" s="43">
        <f>'1-συμβολαια'!D56</f>
        <v>0</v>
      </c>
      <c r="D56" s="28">
        <f>'3-φύλλα2α'!D56</f>
        <v>0</v>
      </c>
      <c r="E56" s="28">
        <f>'3-φύλλα2α'!E56</f>
        <v>0</v>
      </c>
      <c r="F56" s="13"/>
      <c r="G56" s="13"/>
      <c r="H56" s="290">
        <f t="shared" si="6"/>
        <v>0</v>
      </c>
      <c r="I56" s="291">
        <f t="shared" si="5"/>
        <v>0</v>
      </c>
      <c r="J56" s="24">
        <f t="shared" si="4"/>
        <v>0</v>
      </c>
      <c r="K56" s="291">
        <f t="shared" si="2"/>
        <v>0</v>
      </c>
      <c r="L56" s="223" t="s">
        <v>172</v>
      </c>
      <c r="M56" s="223">
        <v>5</v>
      </c>
      <c r="N56" s="223" t="s">
        <v>173</v>
      </c>
      <c r="O56" s="223">
        <v>2</v>
      </c>
      <c r="P56" s="223" t="s">
        <v>174</v>
      </c>
      <c r="Q56" s="223">
        <v>5</v>
      </c>
      <c r="R56" s="223" t="s">
        <v>211</v>
      </c>
      <c r="S56" s="223">
        <v>2</v>
      </c>
      <c r="T56" s="223" t="s">
        <v>212</v>
      </c>
      <c r="U56" s="223">
        <v>2</v>
      </c>
      <c r="V56" s="223" t="s">
        <v>213</v>
      </c>
      <c r="W56" s="223">
        <v>5</v>
      </c>
      <c r="X56" s="223" t="s">
        <v>214</v>
      </c>
      <c r="Y56" s="223" t="s">
        <v>393</v>
      </c>
      <c r="Z56" s="292">
        <v>5</v>
      </c>
      <c r="AA56" s="292" t="s">
        <v>395</v>
      </c>
      <c r="AB56" s="292" t="s">
        <v>396</v>
      </c>
      <c r="AC56" s="292"/>
      <c r="AD56" s="292"/>
      <c r="AE56" s="292"/>
      <c r="AF56" s="293">
        <f t="shared" si="3"/>
        <v>26</v>
      </c>
      <c r="AG56" s="116"/>
    </row>
    <row r="57" spans="1:33" s="19" customFormat="1">
      <c r="A57" s="14">
        <f>'1-συμβολαια'!A57</f>
        <v>0</v>
      </c>
      <c r="B57" s="132">
        <f>'1-συμβολαια'!C57</f>
        <v>0</v>
      </c>
      <c r="C57" s="43">
        <f>'1-συμβολαια'!D57</f>
        <v>0</v>
      </c>
      <c r="D57" s="28">
        <f>'3-φύλλα2α'!D57</f>
        <v>0</v>
      </c>
      <c r="E57" s="28">
        <f>'3-φύλλα2α'!E57</f>
        <v>0</v>
      </c>
      <c r="F57" s="13"/>
      <c r="G57" s="13"/>
      <c r="H57" s="290">
        <f t="shared" si="6"/>
        <v>0</v>
      </c>
      <c r="I57" s="291">
        <f t="shared" si="5"/>
        <v>0</v>
      </c>
      <c r="J57" s="24">
        <f t="shared" si="4"/>
        <v>0</v>
      </c>
      <c r="K57" s="291">
        <f t="shared" si="2"/>
        <v>0</v>
      </c>
      <c r="L57" s="223" t="s">
        <v>172</v>
      </c>
      <c r="M57" s="223">
        <v>5</v>
      </c>
      <c r="N57" s="223" t="s">
        <v>173</v>
      </c>
      <c r="O57" s="223">
        <v>2</v>
      </c>
      <c r="P57" s="223" t="s">
        <v>174</v>
      </c>
      <c r="Q57" s="223">
        <v>5</v>
      </c>
      <c r="R57" s="223" t="s">
        <v>211</v>
      </c>
      <c r="S57" s="223">
        <v>2</v>
      </c>
      <c r="T57" s="223" t="s">
        <v>212</v>
      </c>
      <c r="U57" s="223">
        <v>2</v>
      </c>
      <c r="V57" s="223" t="s">
        <v>213</v>
      </c>
      <c r="W57" s="223">
        <v>5</v>
      </c>
      <c r="X57" s="223" t="s">
        <v>214</v>
      </c>
      <c r="Y57" s="223" t="s">
        <v>393</v>
      </c>
      <c r="Z57" s="292">
        <v>5</v>
      </c>
      <c r="AA57" s="292" t="s">
        <v>395</v>
      </c>
      <c r="AB57" s="292" t="s">
        <v>396</v>
      </c>
      <c r="AC57" s="292"/>
      <c r="AD57" s="292"/>
      <c r="AE57" s="292"/>
      <c r="AF57" s="293">
        <f t="shared" si="3"/>
        <v>26</v>
      </c>
      <c r="AG57" s="116"/>
    </row>
    <row r="58" spans="1:33" s="19" customFormat="1">
      <c r="A58" s="14">
        <f>'1-συμβολαια'!A58</f>
        <v>0</v>
      </c>
      <c r="B58" s="132">
        <f>'1-συμβολαια'!C58</f>
        <v>0</v>
      </c>
      <c r="C58" s="43">
        <f>'1-συμβολαια'!D58</f>
        <v>0</v>
      </c>
      <c r="D58" s="28">
        <f>'3-φύλλα2α'!D58</f>
        <v>0</v>
      </c>
      <c r="E58" s="28">
        <f>'3-φύλλα2α'!E58</f>
        <v>0</v>
      </c>
      <c r="F58" s="13"/>
      <c r="G58" s="13"/>
      <c r="H58" s="290">
        <f t="shared" si="6"/>
        <v>0</v>
      </c>
      <c r="I58" s="291">
        <f t="shared" si="5"/>
        <v>0</v>
      </c>
      <c r="J58" s="24">
        <f t="shared" si="4"/>
        <v>0</v>
      </c>
      <c r="K58" s="291">
        <f t="shared" si="2"/>
        <v>0</v>
      </c>
      <c r="L58" s="223" t="s">
        <v>172</v>
      </c>
      <c r="M58" s="223">
        <v>5</v>
      </c>
      <c r="N58" s="223" t="s">
        <v>173</v>
      </c>
      <c r="O58" s="223">
        <v>2</v>
      </c>
      <c r="P58" s="223" t="s">
        <v>174</v>
      </c>
      <c r="Q58" s="223">
        <v>5</v>
      </c>
      <c r="R58" s="223" t="s">
        <v>211</v>
      </c>
      <c r="S58" s="223">
        <v>2</v>
      </c>
      <c r="T58" s="223" t="s">
        <v>212</v>
      </c>
      <c r="U58" s="223">
        <v>2</v>
      </c>
      <c r="V58" s="223" t="s">
        <v>213</v>
      </c>
      <c r="W58" s="223">
        <v>5</v>
      </c>
      <c r="X58" s="223" t="s">
        <v>214</v>
      </c>
      <c r="Y58" s="223" t="s">
        <v>393</v>
      </c>
      <c r="Z58" s="292">
        <v>5</v>
      </c>
      <c r="AA58" s="292" t="s">
        <v>395</v>
      </c>
      <c r="AB58" s="292" t="s">
        <v>396</v>
      </c>
      <c r="AC58" s="292"/>
      <c r="AD58" s="292"/>
      <c r="AE58" s="292"/>
      <c r="AF58" s="293">
        <f t="shared" si="3"/>
        <v>26</v>
      </c>
      <c r="AG58" s="116"/>
    </row>
    <row r="59" spans="1:33" s="19" customFormat="1">
      <c r="A59" s="14">
        <f>'1-συμβολαια'!A59</f>
        <v>0</v>
      </c>
      <c r="B59" s="132">
        <f>'1-συμβολαια'!C59</f>
        <v>0</v>
      </c>
      <c r="C59" s="43">
        <f>'1-συμβολαια'!D59</f>
        <v>0</v>
      </c>
      <c r="D59" s="28">
        <f>'3-φύλλα2α'!D59</f>
        <v>0</v>
      </c>
      <c r="E59" s="28">
        <f>'3-φύλλα2α'!E59</f>
        <v>0</v>
      </c>
      <c r="F59" s="13"/>
      <c r="G59" s="13"/>
      <c r="H59" s="290">
        <f t="shared" si="6"/>
        <v>0</v>
      </c>
      <c r="I59" s="291">
        <f t="shared" si="5"/>
        <v>0</v>
      </c>
      <c r="J59" s="24">
        <f t="shared" si="4"/>
        <v>0</v>
      </c>
      <c r="K59" s="291">
        <f t="shared" si="2"/>
        <v>0</v>
      </c>
      <c r="L59" s="223" t="s">
        <v>172</v>
      </c>
      <c r="M59" s="223">
        <v>5</v>
      </c>
      <c r="N59" s="223" t="s">
        <v>173</v>
      </c>
      <c r="O59" s="223">
        <v>2</v>
      </c>
      <c r="P59" s="223" t="s">
        <v>174</v>
      </c>
      <c r="Q59" s="223">
        <v>5</v>
      </c>
      <c r="R59" s="223" t="s">
        <v>211</v>
      </c>
      <c r="S59" s="223">
        <v>2</v>
      </c>
      <c r="T59" s="223" t="s">
        <v>212</v>
      </c>
      <c r="U59" s="223">
        <v>2</v>
      </c>
      <c r="V59" s="223" t="s">
        <v>213</v>
      </c>
      <c r="W59" s="223">
        <v>5</v>
      </c>
      <c r="X59" s="223" t="s">
        <v>214</v>
      </c>
      <c r="Y59" s="223" t="s">
        <v>393</v>
      </c>
      <c r="Z59" s="292">
        <v>5</v>
      </c>
      <c r="AA59" s="292" t="s">
        <v>395</v>
      </c>
      <c r="AB59" s="292" t="s">
        <v>396</v>
      </c>
      <c r="AC59" s="292"/>
      <c r="AD59" s="292"/>
      <c r="AE59" s="292"/>
      <c r="AF59" s="293">
        <f t="shared" si="3"/>
        <v>26</v>
      </c>
      <c r="AG59" s="116"/>
    </row>
    <row r="60" spans="1:33" s="19" customFormat="1">
      <c r="A60" s="14">
        <f>'1-συμβολαια'!A60</f>
        <v>0</v>
      </c>
      <c r="B60" s="132">
        <f>'1-συμβολαια'!C60</f>
        <v>0</v>
      </c>
      <c r="C60" s="43">
        <f>'1-συμβολαια'!D60</f>
        <v>0</v>
      </c>
      <c r="D60" s="28">
        <f>'3-φύλλα2α'!D60</f>
        <v>0</v>
      </c>
      <c r="E60" s="28">
        <f>'3-φύλλα2α'!E60</f>
        <v>0</v>
      </c>
      <c r="F60" s="13"/>
      <c r="G60" s="13"/>
      <c r="H60" s="290">
        <f t="shared" si="6"/>
        <v>0</v>
      </c>
      <c r="I60" s="291">
        <f t="shared" si="5"/>
        <v>0</v>
      </c>
      <c r="J60" s="24">
        <f t="shared" si="4"/>
        <v>0</v>
      </c>
      <c r="K60" s="291">
        <f t="shared" si="2"/>
        <v>0</v>
      </c>
      <c r="L60" s="223" t="s">
        <v>172</v>
      </c>
      <c r="M60" s="223">
        <v>5</v>
      </c>
      <c r="N60" s="223" t="s">
        <v>173</v>
      </c>
      <c r="O60" s="223">
        <v>2</v>
      </c>
      <c r="P60" s="223" t="s">
        <v>174</v>
      </c>
      <c r="Q60" s="223">
        <v>5</v>
      </c>
      <c r="R60" s="223" t="s">
        <v>211</v>
      </c>
      <c r="S60" s="223">
        <v>2</v>
      </c>
      <c r="T60" s="223" t="s">
        <v>212</v>
      </c>
      <c r="U60" s="223">
        <v>2</v>
      </c>
      <c r="V60" s="223" t="s">
        <v>213</v>
      </c>
      <c r="W60" s="223">
        <v>5</v>
      </c>
      <c r="X60" s="223" t="s">
        <v>214</v>
      </c>
      <c r="Y60" s="223" t="s">
        <v>393</v>
      </c>
      <c r="Z60" s="292">
        <v>5</v>
      </c>
      <c r="AA60" s="292" t="s">
        <v>395</v>
      </c>
      <c r="AB60" s="292" t="s">
        <v>396</v>
      </c>
      <c r="AC60" s="292"/>
      <c r="AD60" s="292"/>
      <c r="AE60" s="292"/>
      <c r="AF60" s="293">
        <f t="shared" si="3"/>
        <v>26</v>
      </c>
      <c r="AG60" s="116"/>
    </row>
    <row r="61" spans="1:33" s="19" customFormat="1">
      <c r="A61" s="14">
        <f>'1-συμβολαια'!A61</f>
        <v>0</v>
      </c>
      <c r="B61" s="132">
        <f>'1-συμβολαια'!C61</f>
        <v>0</v>
      </c>
      <c r="C61" s="43">
        <f>'1-συμβολαια'!D61</f>
        <v>0</v>
      </c>
      <c r="D61" s="28">
        <f>'3-φύλλα2α'!D61</f>
        <v>0</v>
      </c>
      <c r="E61" s="28">
        <f>'3-φύλλα2α'!E61</f>
        <v>0</v>
      </c>
      <c r="F61" s="13"/>
      <c r="G61" s="13"/>
      <c r="H61" s="290">
        <f t="shared" si="6"/>
        <v>0</v>
      </c>
      <c r="I61" s="291">
        <f t="shared" si="5"/>
        <v>0</v>
      </c>
      <c r="J61" s="24">
        <f t="shared" si="4"/>
        <v>0</v>
      </c>
      <c r="K61" s="291">
        <f t="shared" si="2"/>
        <v>0</v>
      </c>
      <c r="L61" s="223" t="s">
        <v>172</v>
      </c>
      <c r="M61" s="223">
        <v>5</v>
      </c>
      <c r="N61" s="223" t="s">
        <v>173</v>
      </c>
      <c r="O61" s="223">
        <v>2</v>
      </c>
      <c r="P61" s="223" t="s">
        <v>174</v>
      </c>
      <c r="Q61" s="223">
        <v>5</v>
      </c>
      <c r="R61" s="223" t="s">
        <v>211</v>
      </c>
      <c r="S61" s="223">
        <v>2</v>
      </c>
      <c r="T61" s="223" t="s">
        <v>212</v>
      </c>
      <c r="U61" s="223">
        <v>2</v>
      </c>
      <c r="V61" s="223" t="s">
        <v>213</v>
      </c>
      <c r="W61" s="223">
        <v>5</v>
      </c>
      <c r="X61" s="223" t="s">
        <v>214</v>
      </c>
      <c r="Y61" s="223" t="s">
        <v>393</v>
      </c>
      <c r="Z61" s="292">
        <v>5</v>
      </c>
      <c r="AA61" s="292" t="s">
        <v>395</v>
      </c>
      <c r="AB61" s="292" t="s">
        <v>396</v>
      </c>
      <c r="AC61" s="292"/>
      <c r="AD61" s="292"/>
      <c r="AE61" s="292"/>
      <c r="AF61" s="293">
        <f t="shared" si="3"/>
        <v>26</v>
      </c>
      <c r="AG61" s="116"/>
    </row>
    <row r="62" spans="1:33" s="19" customFormat="1">
      <c r="A62" s="14">
        <f>'1-συμβολαια'!A62</f>
        <v>0</v>
      </c>
      <c r="B62" s="132">
        <f>'1-συμβολαια'!C62</f>
        <v>0</v>
      </c>
      <c r="C62" s="43">
        <f>'1-συμβολαια'!D62</f>
        <v>0</v>
      </c>
      <c r="D62" s="28">
        <f>'3-φύλλα2α'!D62</f>
        <v>0</v>
      </c>
      <c r="E62" s="28">
        <f>'3-φύλλα2α'!E62</f>
        <v>0</v>
      </c>
      <c r="F62" s="13"/>
      <c r="G62" s="13"/>
      <c r="H62" s="290">
        <f t="shared" si="6"/>
        <v>0</v>
      </c>
      <c r="I62" s="291">
        <f t="shared" si="5"/>
        <v>0</v>
      </c>
      <c r="J62" s="24">
        <f t="shared" si="4"/>
        <v>0</v>
      </c>
      <c r="K62" s="291">
        <f t="shared" si="2"/>
        <v>0</v>
      </c>
      <c r="L62" s="223" t="s">
        <v>172</v>
      </c>
      <c r="M62" s="223">
        <v>5</v>
      </c>
      <c r="N62" s="223" t="s">
        <v>173</v>
      </c>
      <c r="O62" s="223">
        <v>2</v>
      </c>
      <c r="P62" s="223" t="s">
        <v>174</v>
      </c>
      <c r="Q62" s="223">
        <v>5</v>
      </c>
      <c r="R62" s="223" t="s">
        <v>211</v>
      </c>
      <c r="S62" s="223">
        <v>2</v>
      </c>
      <c r="T62" s="223" t="s">
        <v>212</v>
      </c>
      <c r="U62" s="223">
        <v>2</v>
      </c>
      <c r="V62" s="223" t="s">
        <v>213</v>
      </c>
      <c r="W62" s="223">
        <v>5</v>
      </c>
      <c r="X62" s="223" t="s">
        <v>214</v>
      </c>
      <c r="Y62" s="223" t="s">
        <v>393</v>
      </c>
      <c r="Z62" s="292">
        <v>5</v>
      </c>
      <c r="AA62" s="292" t="s">
        <v>395</v>
      </c>
      <c r="AB62" s="292" t="s">
        <v>396</v>
      </c>
      <c r="AC62" s="292"/>
      <c r="AD62" s="292"/>
      <c r="AE62" s="292"/>
      <c r="AF62" s="293">
        <f t="shared" si="3"/>
        <v>26</v>
      </c>
      <c r="AG62" s="116"/>
    </row>
    <row r="63" spans="1:33" s="19" customFormat="1">
      <c r="A63" s="14">
        <f>'1-συμβολαια'!A63</f>
        <v>0</v>
      </c>
      <c r="B63" s="132">
        <f>'1-συμβολαια'!C63</f>
        <v>0</v>
      </c>
      <c r="C63" s="43">
        <f>'1-συμβολαια'!D63</f>
        <v>0</v>
      </c>
      <c r="D63" s="28">
        <f>'3-φύλλα2α'!D63</f>
        <v>0</v>
      </c>
      <c r="E63" s="28">
        <f>'3-φύλλα2α'!E63</f>
        <v>0</v>
      </c>
      <c r="F63" s="13"/>
      <c r="G63" s="13"/>
      <c r="H63" s="290">
        <f t="shared" si="6"/>
        <v>0</v>
      </c>
      <c r="I63" s="291">
        <f t="shared" si="5"/>
        <v>0</v>
      </c>
      <c r="J63" s="24">
        <f t="shared" si="4"/>
        <v>0</v>
      </c>
      <c r="K63" s="291">
        <f t="shared" si="2"/>
        <v>0</v>
      </c>
      <c r="L63" s="223" t="s">
        <v>172</v>
      </c>
      <c r="M63" s="223">
        <v>5</v>
      </c>
      <c r="N63" s="223" t="s">
        <v>173</v>
      </c>
      <c r="O63" s="223">
        <v>2</v>
      </c>
      <c r="P63" s="223" t="s">
        <v>174</v>
      </c>
      <c r="Q63" s="223">
        <v>5</v>
      </c>
      <c r="R63" s="223" t="s">
        <v>211</v>
      </c>
      <c r="S63" s="223">
        <v>2</v>
      </c>
      <c r="T63" s="223" t="s">
        <v>212</v>
      </c>
      <c r="U63" s="223">
        <v>2</v>
      </c>
      <c r="V63" s="223" t="s">
        <v>213</v>
      </c>
      <c r="W63" s="223">
        <v>5</v>
      </c>
      <c r="X63" s="223" t="s">
        <v>214</v>
      </c>
      <c r="Y63" s="223" t="s">
        <v>393</v>
      </c>
      <c r="Z63" s="292">
        <v>5</v>
      </c>
      <c r="AA63" s="292" t="s">
        <v>395</v>
      </c>
      <c r="AB63" s="292" t="s">
        <v>396</v>
      </c>
      <c r="AC63" s="292"/>
      <c r="AD63" s="292"/>
      <c r="AE63" s="292"/>
      <c r="AF63" s="293">
        <f t="shared" si="3"/>
        <v>26</v>
      </c>
      <c r="AG63" s="116"/>
    </row>
    <row r="64" spans="1:33" s="19" customFormat="1">
      <c r="A64" s="14">
        <f>'1-συμβολαια'!A64</f>
        <v>0</v>
      </c>
      <c r="B64" s="132">
        <f>'1-συμβολαια'!C64</f>
        <v>0</v>
      </c>
      <c r="C64" s="43">
        <f>'1-συμβολαια'!D64</f>
        <v>0</v>
      </c>
      <c r="D64" s="28">
        <f>'3-φύλλα2α'!D64</f>
        <v>0</v>
      </c>
      <c r="E64" s="28">
        <f>'3-φύλλα2α'!E64</f>
        <v>0</v>
      </c>
      <c r="F64" s="13"/>
      <c r="G64" s="13"/>
      <c r="H64" s="290">
        <f t="shared" si="6"/>
        <v>0</v>
      </c>
      <c r="I64" s="291">
        <f t="shared" si="5"/>
        <v>0</v>
      </c>
      <c r="J64" s="24">
        <f t="shared" si="4"/>
        <v>0</v>
      </c>
      <c r="K64" s="291">
        <f t="shared" si="2"/>
        <v>0</v>
      </c>
      <c r="L64" s="223" t="s">
        <v>172</v>
      </c>
      <c r="M64" s="223">
        <v>5</v>
      </c>
      <c r="N64" s="223" t="s">
        <v>173</v>
      </c>
      <c r="O64" s="223">
        <v>2</v>
      </c>
      <c r="P64" s="223" t="s">
        <v>174</v>
      </c>
      <c r="Q64" s="223">
        <v>5</v>
      </c>
      <c r="R64" s="223" t="s">
        <v>211</v>
      </c>
      <c r="S64" s="223">
        <v>2</v>
      </c>
      <c r="T64" s="223" t="s">
        <v>212</v>
      </c>
      <c r="U64" s="223">
        <v>2</v>
      </c>
      <c r="V64" s="223" t="s">
        <v>213</v>
      </c>
      <c r="W64" s="223">
        <v>5</v>
      </c>
      <c r="X64" s="223" t="s">
        <v>214</v>
      </c>
      <c r="Y64" s="223" t="s">
        <v>393</v>
      </c>
      <c r="Z64" s="292">
        <v>5</v>
      </c>
      <c r="AA64" s="292" t="s">
        <v>395</v>
      </c>
      <c r="AB64" s="292" t="s">
        <v>396</v>
      </c>
      <c r="AC64" s="292"/>
      <c r="AD64" s="292"/>
      <c r="AE64" s="292"/>
      <c r="AF64" s="293">
        <f t="shared" si="3"/>
        <v>26</v>
      </c>
      <c r="AG64" s="116"/>
    </row>
    <row r="65" spans="1:33" s="19" customFormat="1">
      <c r="A65" s="14">
        <f>'1-συμβολαια'!A65</f>
        <v>0</v>
      </c>
      <c r="B65" s="132">
        <f>'1-συμβολαια'!C65</f>
        <v>0</v>
      </c>
      <c r="C65" s="43">
        <f>'1-συμβολαια'!D65</f>
        <v>0</v>
      </c>
      <c r="D65" s="28">
        <f>'3-φύλλα2α'!D65</f>
        <v>0</v>
      </c>
      <c r="E65" s="28">
        <f>'3-φύλλα2α'!E65</f>
        <v>0</v>
      </c>
      <c r="F65" s="13"/>
      <c r="G65" s="13"/>
      <c r="H65" s="290">
        <f t="shared" si="6"/>
        <v>0</v>
      </c>
      <c r="I65" s="291">
        <f t="shared" si="5"/>
        <v>0</v>
      </c>
      <c r="J65" s="24">
        <f t="shared" si="4"/>
        <v>0</v>
      </c>
      <c r="K65" s="291">
        <f t="shared" si="2"/>
        <v>0</v>
      </c>
      <c r="L65" s="223" t="s">
        <v>172</v>
      </c>
      <c r="M65" s="223">
        <v>5</v>
      </c>
      <c r="N65" s="223" t="s">
        <v>173</v>
      </c>
      <c r="O65" s="223">
        <v>2</v>
      </c>
      <c r="P65" s="223" t="s">
        <v>174</v>
      </c>
      <c r="Q65" s="223">
        <v>5</v>
      </c>
      <c r="R65" s="223" t="s">
        <v>211</v>
      </c>
      <c r="S65" s="223">
        <v>2</v>
      </c>
      <c r="T65" s="223" t="s">
        <v>212</v>
      </c>
      <c r="U65" s="223">
        <v>2</v>
      </c>
      <c r="V65" s="223" t="s">
        <v>213</v>
      </c>
      <c r="W65" s="223">
        <v>5</v>
      </c>
      <c r="X65" s="223" t="s">
        <v>214</v>
      </c>
      <c r="Y65" s="223" t="s">
        <v>393</v>
      </c>
      <c r="Z65" s="292">
        <v>5</v>
      </c>
      <c r="AA65" s="292" t="s">
        <v>395</v>
      </c>
      <c r="AB65" s="292" t="s">
        <v>396</v>
      </c>
      <c r="AC65" s="292"/>
      <c r="AD65" s="292"/>
      <c r="AE65" s="292"/>
      <c r="AF65" s="293">
        <f t="shared" si="3"/>
        <v>26</v>
      </c>
      <c r="AG65" s="116"/>
    </row>
    <row r="66" spans="1:33" s="19" customFormat="1">
      <c r="A66" s="14">
        <f>'1-συμβολαια'!A66</f>
        <v>0</v>
      </c>
      <c r="B66" s="132">
        <f>'1-συμβολαια'!C66</f>
        <v>0</v>
      </c>
      <c r="C66" s="43">
        <f>'1-συμβολαια'!D66</f>
        <v>0</v>
      </c>
      <c r="D66" s="28">
        <f>'3-φύλλα2α'!D66</f>
        <v>0</v>
      </c>
      <c r="E66" s="28">
        <f>'3-φύλλα2α'!E66</f>
        <v>0</v>
      </c>
      <c r="F66" s="13"/>
      <c r="G66" s="13"/>
      <c r="H66" s="290">
        <f t="shared" si="6"/>
        <v>0</v>
      </c>
      <c r="I66" s="291">
        <f t="shared" si="5"/>
        <v>0</v>
      </c>
      <c r="J66" s="24">
        <f t="shared" si="4"/>
        <v>0</v>
      </c>
      <c r="K66" s="291">
        <f t="shared" si="2"/>
        <v>0</v>
      </c>
      <c r="L66" s="223" t="s">
        <v>172</v>
      </c>
      <c r="M66" s="223">
        <v>5</v>
      </c>
      <c r="N66" s="223" t="s">
        <v>173</v>
      </c>
      <c r="O66" s="223">
        <v>2</v>
      </c>
      <c r="P66" s="223" t="s">
        <v>174</v>
      </c>
      <c r="Q66" s="223">
        <v>5</v>
      </c>
      <c r="R66" s="223" t="s">
        <v>211</v>
      </c>
      <c r="S66" s="223">
        <v>2</v>
      </c>
      <c r="T66" s="223" t="s">
        <v>212</v>
      </c>
      <c r="U66" s="223">
        <v>2</v>
      </c>
      <c r="V66" s="223" t="s">
        <v>213</v>
      </c>
      <c r="W66" s="223">
        <v>5</v>
      </c>
      <c r="X66" s="223" t="s">
        <v>214</v>
      </c>
      <c r="Y66" s="223" t="s">
        <v>393</v>
      </c>
      <c r="Z66" s="292">
        <v>5</v>
      </c>
      <c r="AA66" s="292" t="s">
        <v>395</v>
      </c>
      <c r="AB66" s="292" t="s">
        <v>396</v>
      </c>
      <c r="AC66" s="292"/>
      <c r="AD66" s="292"/>
      <c r="AE66" s="292"/>
      <c r="AF66" s="293">
        <f t="shared" si="3"/>
        <v>26</v>
      </c>
      <c r="AG66" s="116"/>
    </row>
    <row r="67" spans="1:33" s="19" customFormat="1">
      <c r="A67" s="14">
        <f>'1-συμβολαια'!A67</f>
        <v>0</v>
      </c>
      <c r="B67" s="132">
        <f>'1-συμβολαια'!C67</f>
        <v>0</v>
      </c>
      <c r="C67" s="43">
        <f>'1-συμβολαια'!D67</f>
        <v>0</v>
      </c>
      <c r="D67" s="28">
        <f>'3-φύλλα2α'!D67</f>
        <v>0</v>
      </c>
      <c r="E67" s="28">
        <f>'3-φύλλα2α'!E67</f>
        <v>0</v>
      </c>
      <c r="F67" s="13"/>
      <c r="G67" s="13"/>
      <c r="H67" s="290">
        <f t="shared" si="6"/>
        <v>0</v>
      </c>
      <c r="I67" s="291">
        <f t="shared" si="5"/>
        <v>0</v>
      </c>
      <c r="J67" s="24">
        <f t="shared" si="4"/>
        <v>0</v>
      </c>
      <c r="K67" s="291">
        <f t="shared" ref="K67:K130" si="7">E67*G67*5</f>
        <v>0</v>
      </c>
      <c r="L67" s="223" t="s">
        <v>172</v>
      </c>
      <c r="M67" s="223">
        <v>5</v>
      </c>
      <c r="N67" s="223" t="s">
        <v>173</v>
      </c>
      <c r="O67" s="223">
        <v>2</v>
      </c>
      <c r="P67" s="223" t="s">
        <v>174</v>
      </c>
      <c r="Q67" s="223">
        <v>5</v>
      </c>
      <c r="R67" s="223" t="s">
        <v>211</v>
      </c>
      <c r="S67" s="223">
        <v>2</v>
      </c>
      <c r="T67" s="223" t="s">
        <v>212</v>
      </c>
      <c r="U67" s="223">
        <v>2</v>
      </c>
      <c r="V67" s="223" t="s">
        <v>213</v>
      </c>
      <c r="W67" s="223">
        <v>5</v>
      </c>
      <c r="X67" s="223" t="s">
        <v>214</v>
      </c>
      <c r="Y67" s="223" t="s">
        <v>393</v>
      </c>
      <c r="Z67" s="292">
        <v>5</v>
      </c>
      <c r="AA67" s="292" t="s">
        <v>395</v>
      </c>
      <c r="AB67" s="292" t="s">
        <v>396</v>
      </c>
      <c r="AC67" s="292"/>
      <c r="AD67" s="292"/>
      <c r="AE67" s="292"/>
      <c r="AF67" s="293">
        <f t="shared" si="3"/>
        <v>26</v>
      </c>
      <c r="AG67" s="116"/>
    </row>
    <row r="68" spans="1:33" s="19" customFormat="1">
      <c r="A68" s="14">
        <f>'1-συμβολαια'!A68</f>
        <v>0</v>
      </c>
      <c r="B68" s="132">
        <f>'1-συμβολαια'!C68</f>
        <v>0</v>
      </c>
      <c r="C68" s="43">
        <f>'1-συμβολαια'!D68</f>
        <v>0</v>
      </c>
      <c r="D68" s="28">
        <f>'3-φύλλα2α'!D68</f>
        <v>0</v>
      </c>
      <c r="E68" s="28">
        <f>'3-φύλλα2α'!E68</f>
        <v>0</v>
      </c>
      <c r="F68" s="13"/>
      <c r="G68" s="13"/>
      <c r="H68" s="290">
        <f t="shared" si="6"/>
        <v>0</v>
      </c>
      <c r="I68" s="291">
        <f t="shared" si="5"/>
        <v>0</v>
      </c>
      <c r="J68" s="24">
        <f t="shared" ref="J68:J131" si="8">H68+I68</f>
        <v>0</v>
      </c>
      <c r="K68" s="291">
        <f t="shared" si="7"/>
        <v>0</v>
      </c>
      <c r="L68" s="223" t="s">
        <v>172</v>
      </c>
      <c r="M68" s="223">
        <v>5</v>
      </c>
      <c r="N68" s="223" t="s">
        <v>173</v>
      </c>
      <c r="O68" s="223">
        <v>2</v>
      </c>
      <c r="P68" s="223" t="s">
        <v>174</v>
      </c>
      <c r="Q68" s="223">
        <v>5</v>
      </c>
      <c r="R68" s="223" t="s">
        <v>211</v>
      </c>
      <c r="S68" s="223">
        <v>2</v>
      </c>
      <c r="T68" s="223" t="s">
        <v>212</v>
      </c>
      <c r="U68" s="223">
        <v>2</v>
      </c>
      <c r="V68" s="223" t="s">
        <v>213</v>
      </c>
      <c r="W68" s="223">
        <v>5</v>
      </c>
      <c r="X68" s="223" t="s">
        <v>214</v>
      </c>
      <c r="Y68" s="223" t="s">
        <v>393</v>
      </c>
      <c r="Z68" s="292">
        <v>5</v>
      </c>
      <c r="AA68" s="292" t="s">
        <v>395</v>
      </c>
      <c r="AB68" s="292" t="s">
        <v>396</v>
      </c>
      <c r="AC68" s="292"/>
      <c r="AD68" s="292"/>
      <c r="AE68" s="292"/>
      <c r="AF68" s="293">
        <f t="shared" ref="AF68:AF131" si="9">SUM(L68:AE68)</f>
        <v>26</v>
      </c>
      <c r="AG68" s="116"/>
    </row>
    <row r="69" spans="1:33" s="19" customFormat="1">
      <c r="A69" s="14">
        <f>'1-συμβολαια'!A69</f>
        <v>0</v>
      </c>
      <c r="B69" s="132">
        <f>'1-συμβολαια'!C69</f>
        <v>0</v>
      </c>
      <c r="C69" s="43">
        <f>'1-συμβολαια'!D69</f>
        <v>0</v>
      </c>
      <c r="D69" s="28">
        <f>'3-φύλλα2α'!D69</f>
        <v>0</v>
      </c>
      <c r="E69" s="28">
        <f>'3-φύλλα2α'!E69</f>
        <v>0</v>
      </c>
      <c r="F69" s="13"/>
      <c r="G69" s="13"/>
      <c r="H69" s="290">
        <f t="shared" si="6"/>
        <v>0</v>
      </c>
      <c r="I69" s="291">
        <f t="shared" si="5"/>
        <v>0</v>
      </c>
      <c r="J69" s="24">
        <f t="shared" si="8"/>
        <v>0</v>
      </c>
      <c r="K69" s="291">
        <f t="shared" si="7"/>
        <v>0</v>
      </c>
      <c r="L69" s="223" t="s">
        <v>172</v>
      </c>
      <c r="M69" s="223">
        <v>5</v>
      </c>
      <c r="N69" s="223" t="s">
        <v>173</v>
      </c>
      <c r="O69" s="223">
        <v>2</v>
      </c>
      <c r="P69" s="223" t="s">
        <v>174</v>
      </c>
      <c r="Q69" s="223">
        <v>5</v>
      </c>
      <c r="R69" s="223" t="s">
        <v>211</v>
      </c>
      <c r="S69" s="223">
        <v>2</v>
      </c>
      <c r="T69" s="223" t="s">
        <v>212</v>
      </c>
      <c r="U69" s="223">
        <v>2</v>
      </c>
      <c r="V69" s="223" t="s">
        <v>213</v>
      </c>
      <c r="W69" s="223">
        <v>5</v>
      </c>
      <c r="X69" s="223" t="s">
        <v>214</v>
      </c>
      <c r="Y69" s="223" t="s">
        <v>393</v>
      </c>
      <c r="Z69" s="292">
        <v>5</v>
      </c>
      <c r="AA69" s="292" t="s">
        <v>395</v>
      </c>
      <c r="AB69" s="292" t="s">
        <v>396</v>
      </c>
      <c r="AC69" s="292"/>
      <c r="AD69" s="292"/>
      <c r="AE69" s="292"/>
      <c r="AF69" s="293">
        <f t="shared" si="9"/>
        <v>26</v>
      </c>
      <c r="AG69" s="116"/>
    </row>
    <row r="70" spans="1:33" s="19" customFormat="1">
      <c r="A70" s="14">
        <f>'1-συμβολαια'!A70</f>
        <v>0</v>
      </c>
      <c r="B70" s="132">
        <f>'1-συμβολαια'!C70</f>
        <v>0</v>
      </c>
      <c r="C70" s="43">
        <f>'1-συμβολαια'!D70</f>
        <v>0</v>
      </c>
      <c r="D70" s="28">
        <f>'3-φύλλα2α'!D70</f>
        <v>0</v>
      </c>
      <c r="E70" s="28">
        <f>'3-φύλλα2α'!E70</f>
        <v>0</v>
      </c>
      <c r="F70" s="13"/>
      <c r="G70" s="13"/>
      <c r="H70" s="290">
        <f t="shared" si="6"/>
        <v>0</v>
      </c>
      <c r="I70" s="291">
        <f t="shared" si="5"/>
        <v>0</v>
      </c>
      <c r="J70" s="24">
        <f t="shared" si="8"/>
        <v>0</v>
      </c>
      <c r="K70" s="291">
        <f t="shared" si="7"/>
        <v>0</v>
      </c>
      <c r="L70" s="223" t="s">
        <v>172</v>
      </c>
      <c r="M70" s="223">
        <v>5</v>
      </c>
      <c r="N70" s="223" t="s">
        <v>173</v>
      </c>
      <c r="O70" s="223">
        <v>2</v>
      </c>
      <c r="P70" s="223" t="s">
        <v>174</v>
      </c>
      <c r="Q70" s="223">
        <v>5</v>
      </c>
      <c r="R70" s="223" t="s">
        <v>211</v>
      </c>
      <c r="S70" s="223">
        <v>2</v>
      </c>
      <c r="T70" s="223" t="s">
        <v>212</v>
      </c>
      <c r="U70" s="223">
        <v>2</v>
      </c>
      <c r="V70" s="223" t="s">
        <v>213</v>
      </c>
      <c r="W70" s="223">
        <v>5</v>
      </c>
      <c r="X70" s="223" t="s">
        <v>214</v>
      </c>
      <c r="Y70" s="223" t="s">
        <v>393</v>
      </c>
      <c r="Z70" s="292">
        <v>5</v>
      </c>
      <c r="AA70" s="292" t="s">
        <v>395</v>
      </c>
      <c r="AB70" s="292" t="s">
        <v>396</v>
      </c>
      <c r="AC70" s="292"/>
      <c r="AD70" s="292"/>
      <c r="AE70" s="292"/>
      <c r="AF70" s="293">
        <f t="shared" si="9"/>
        <v>26</v>
      </c>
      <c r="AG70" s="116"/>
    </row>
    <row r="71" spans="1:33" s="19" customFormat="1">
      <c r="A71" s="14">
        <f>'1-συμβολαια'!A71</f>
        <v>0</v>
      </c>
      <c r="B71" s="132">
        <f>'1-συμβολαια'!C71</f>
        <v>0</v>
      </c>
      <c r="C71" s="43">
        <f>'1-συμβολαια'!D71</f>
        <v>0</v>
      </c>
      <c r="D71" s="28">
        <f>'3-φύλλα2α'!D71</f>
        <v>0</v>
      </c>
      <c r="E71" s="28">
        <f>'3-φύλλα2α'!E71</f>
        <v>0</v>
      </c>
      <c r="F71" s="13"/>
      <c r="G71" s="13"/>
      <c r="H71" s="290">
        <f t="shared" si="6"/>
        <v>0</v>
      </c>
      <c r="I71" s="291">
        <f t="shared" ref="I71:I134" si="10">D71*F71*5</f>
        <v>0</v>
      </c>
      <c r="J71" s="24">
        <f t="shared" si="8"/>
        <v>0</v>
      </c>
      <c r="K71" s="291">
        <f t="shared" si="7"/>
        <v>0</v>
      </c>
      <c r="L71" s="223" t="s">
        <v>172</v>
      </c>
      <c r="M71" s="223">
        <v>5</v>
      </c>
      <c r="N71" s="223" t="s">
        <v>173</v>
      </c>
      <c r="O71" s="223">
        <v>2</v>
      </c>
      <c r="P71" s="223" t="s">
        <v>174</v>
      </c>
      <c r="Q71" s="223">
        <v>5</v>
      </c>
      <c r="R71" s="223" t="s">
        <v>211</v>
      </c>
      <c r="S71" s="223">
        <v>2</v>
      </c>
      <c r="T71" s="223" t="s">
        <v>212</v>
      </c>
      <c r="U71" s="223">
        <v>2</v>
      </c>
      <c r="V71" s="223" t="s">
        <v>213</v>
      </c>
      <c r="W71" s="223">
        <v>5</v>
      </c>
      <c r="X71" s="223" t="s">
        <v>214</v>
      </c>
      <c r="Y71" s="223" t="s">
        <v>393</v>
      </c>
      <c r="Z71" s="292">
        <v>5</v>
      </c>
      <c r="AA71" s="292" t="s">
        <v>395</v>
      </c>
      <c r="AB71" s="292" t="s">
        <v>396</v>
      </c>
      <c r="AC71" s="292"/>
      <c r="AD71" s="292"/>
      <c r="AE71" s="292"/>
      <c r="AF71" s="293">
        <f t="shared" si="9"/>
        <v>26</v>
      </c>
      <c r="AG71" s="116"/>
    </row>
    <row r="72" spans="1:33" s="19" customFormat="1">
      <c r="A72" s="14">
        <f>'1-συμβολαια'!A72</f>
        <v>0</v>
      </c>
      <c r="B72" s="132">
        <f>'1-συμβολαια'!C72</f>
        <v>0</v>
      </c>
      <c r="C72" s="43">
        <f>'1-συμβολαια'!D72</f>
        <v>0</v>
      </c>
      <c r="D72" s="28">
        <f>'3-φύλλα2α'!D72</f>
        <v>0</v>
      </c>
      <c r="E72" s="28">
        <f>'3-φύλλα2α'!E72</f>
        <v>0</v>
      </c>
      <c r="F72" s="13"/>
      <c r="G72" s="13"/>
      <c r="H72" s="290">
        <f t="shared" ref="H72:H135" si="11">F72*D72*4</f>
        <v>0</v>
      </c>
      <c r="I72" s="291">
        <f t="shared" si="10"/>
        <v>0</v>
      </c>
      <c r="J72" s="24">
        <f t="shared" si="8"/>
        <v>0</v>
      </c>
      <c r="K72" s="291">
        <f t="shared" si="7"/>
        <v>0</v>
      </c>
      <c r="L72" s="223" t="s">
        <v>172</v>
      </c>
      <c r="M72" s="223">
        <v>5</v>
      </c>
      <c r="N72" s="223" t="s">
        <v>173</v>
      </c>
      <c r="O72" s="223">
        <v>2</v>
      </c>
      <c r="P72" s="223" t="s">
        <v>174</v>
      </c>
      <c r="Q72" s="223">
        <v>5</v>
      </c>
      <c r="R72" s="223" t="s">
        <v>211</v>
      </c>
      <c r="S72" s="223">
        <v>2</v>
      </c>
      <c r="T72" s="223" t="s">
        <v>212</v>
      </c>
      <c r="U72" s="223">
        <v>2</v>
      </c>
      <c r="V72" s="223" t="s">
        <v>213</v>
      </c>
      <c r="W72" s="223">
        <v>5</v>
      </c>
      <c r="X72" s="223" t="s">
        <v>214</v>
      </c>
      <c r="Y72" s="223" t="s">
        <v>393</v>
      </c>
      <c r="Z72" s="292">
        <v>5</v>
      </c>
      <c r="AA72" s="292" t="s">
        <v>395</v>
      </c>
      <c r="AB72" s="292" t="s">
        <v>396</v>
      </c>
      <c r="AC72" s="292"/>
      <c r="AD72" s="292"/>
      <c r="AE72" s="292"/>
      <c r="AF72" s="293">
        <f t="shared" si="9"/>
        <v>26</v>
      </c>
      <c r="AG72" s="116"/>
    </row>
    <row r="73" spans="1:33" s="19" customFormat="1">
      <c r="A73" s="14">
        <f>'1-συμβολαια'!A73</f>
        <v>0</v>
      </c>
      <c r="B73" s="132">
        <f>'1-συμβολαια'!C73</f>
        <v>0</v>
      </c>
      <c r="C73" s="43">
        <f>'1-συμβολαια'!D73</f>
        <v>0</v>
      </c>
      <c r="D73" s="28">
        <f>'3-φύλλα2α'!D73</f>
        <v>0</v>
      </c>
      <c r="E73" s="28">
        <f>'3-φύλλα2α'!E73</f>
        <v>0</v>
      </c>
      <c r="F73" s="13"/>
      <c r="G73" s="13"/>
      <c r="H73" s="290">
        <f t="shared" si="11"/>
        <v>0</v>
      </c>
      <c r="I73" s="291">
        <f t="shared" si="10"/>
        <v>0</v>
      </c>
      <c r="J73" s="24">
        <f t="shared" si="8"/>
        <v>0</v>
      </c>
      <c r="K73" s="291">
        <f t="shared" si="7"/>
        <v>0</v>
      </c>
      <c r="L73" s="223" t="s">
        <v>172</v>
      </c>
      <c r="M73" s="223">
        <v>5</v>
      </c>
      <c r="N73" s="223" t="s">
        <v>173</v>
      </c>
      <c r="O73" s="223">
        <v>2</v>
      </c>
      <c r="P73" s="223" t="s">
        <v>174</v>
      </c>
      <c r="Q73" s="223">
        <v>5</v>
      </c>
      <c r="R73" s="223" t="s">
        <v>211</v>
      </c>
      <c r="S73" s="223">
        <v>2</v>
      </c>
      <c r="T73" s="223" t="s">
        <v>212</v>
      </c>
      <c r="U73" s="223">
        <v>2</v>
      </c>
      <c r="V73" s="223" t="s">
        <v>213</v>
      </c>
      <c r="W73" s="223">
        <v>5</v>
      </c>
      <c r="X73" s="223" t="s">
        <v>214</v>
      </c>
      <c r="Y73" s="223" t="s">
        <v>393</v>
      </c>
      <c r="Z73" s="292">
        <v>5</v>
      </c>
      <c r="AA73" s="292" t="s">
        <v>395</v>
      </c>
      <c r="AB73" s="292" t="s">
        <v>396</v>
      </c>
      <c r="AC73" s="292"/>
      <c r="AD73" s="292"/>
      <c r="AE73" s="292"/>
      <c r="AF73" s="293">
        <f t="shared" si="9"/>
        <v>26</v>
      </c>
      <c r="AG73" s="116"/>
    </row>
    <row r="74" spans="1:33" s="19" customFormat="1">
      <c r="A74" s="14">
        <f>'1-συμβολαια'!A74</f>
        <v>0</v>
      </c>
      <c r="B74" s="132">
        <f>'1-συμβολαια'!C74</f>
        <v>0</v>
      </c>
      <c r="C74" s="43">
        <f>'1-συμβολαια'!D74</f>
        <v>0</v>
      </c>
      <c r="D74" s="28">
        <f>'3-φύλλα2α'!D74</f>
        <v>0</v>
      </c>
      <c r="E74" s="28">
        <f>'3-φύλλα2α'!E74</f>
        <v>0</v>
      </c>
      <c r="F74" s="13"/>
      <c r="G74" s="13"/>
      <c r="H74" s="290">
        <f t="shared" si="11"/>
        <v>0</v>
      </c>
      <c r="I74" s="291">
        <f t="shared" si="10"/>
        <v>0</v>
      </c>
      <c r="J74" s="24">
        <f t="shared" si="8"/>
        <v>0</v>
      </c>
      <c r="K74" s="291">
        <f t="shared" si="7"/>
        <v>0</v>
      </c>
      <c r="L74" s="223" t="s">
        <v>172</v>
      </c>
      <c r="M74" s="223">
        <v>5</v>
      </c>
      <c r="N74" s="223" t="s">
        <v>173</v>
      </c>
      <c r="O74" s="223">
        <v>2</v>
      </c>
      <c r="P74" s="223" t="s">
        <v>174</v>
      </c>
      <c r="Q74" s="223">
        <v>5</v>
      </c>
      <c r="R74" s="223" t="s">
        <v>211</v>
      </c>
      <c r="S74" s="223">
        <v>2</v>
      </c>
      <c r="T74" s="223" t="s">
        <v>212</v>
      </c>
      <c r="U74" s="223">
        <v>2</v>
      </c>
      <c r="V74" s="223" t="s">
        <v>213</v>
      </c>
      <c r="W74" s="223">
        <v>5</v>
      </c>
      <c r="X74" s="223" t="s">
        <v>214</v>
      </c>
      <c r="Y74" s="223" t="s">
        <v>393</v>
      </c>
      <c r="Z74" s="292">
        <v>5</v>
      </c>
      <c r="AA74" s="292" t="s">
        <v>395</v>
      </c>
      <c r="AB74" s="292" t="s">
        <v>396</v>
      </c>
      <c r="AC74" s="292"/>
      <c r="AD74" s="292"/>
      <c r="AE74" s="292"/>
      <c r="AF74" s="293">
        <f t="shared" si="9"/>
        <v>26</v>
      </c>
      <c r="AG74" s="116"/>
    </row>
    <row r="75" spans="1:33" s="19" customFormat="1">
      <c r="A75" s="14">
        <f>'1-συμβολαια'!A75</f>
        <v>0</v>
      </c>
      <c r="B75" s="132">
        <f>'1-συμβολαια'!C75</f>
        <v>0</v>
      </c>
      <c r="C75" s="43">
        <f>'1-συμβολαια'!D75</f>
        <v>0</v>
      </c>
      <c r="D75" s="28">
        <f>'3-φύλλα2α'!D75</f>
        <v>0</v>
      </c>
      <c r="E75" s="28">
        <f>'3-φύλλα2α'!E75</f>
        <v>0</v>
      </c>
      <c r="F75" s="13"/>
      <c r="G75" s="13"/>
      <c r="H75" s="290">
        <f t="shared" si="11"/>
        <v>0</v>
      </c>
      <c r="I75" s="291">
        <f t="shared" si="10"/>
        <v>0</v>
      </c>
      <c r="J75" s="24">
        <f t="shared" si="8"/>
        <v>0</v>
      </c>
      <c r="K75" s="291">
        <f t="shared" si="7"/>
        <v>0</v>
      </c>
      <c r="L75" s="223" t="s">
        <v>172</v>
      </c>
      <c r="M75" s="223">
        <v>5</v>
      </c>
      <c r="N75" s="223" t="s">
        <v>173</v>
      </c>
      <c r="O75" s="223">
        <v>2</v>
      </c>
      <c r="P75" s="223" t="s">
        <v>174</v>
      </c>
      <c r="Q75" s="223">
        <v>5</v>
      </c>
      <c r="R75" s="223" t="s">
        <v>211</v>
      </c>
      <c r="S75" s="223">
        <v>2</v>
      </c>
      <c r="T75" s="223" t="s">
        <v>212</v>
      </c>
      <c r="U75" s="223">
        <v>2</v>
      </c>
      <c r="V75" s="223" t="s">
        <v>213</v>
      </c>
      <c r="W75" s="223">
        <v>5</v>
      </c>
      <c r="X75" s="223" t="s">
        <v>214</v>
      </c>
      <c r="Y75" s="223" t="s">
        <v>393</v>
      </c>
      <c r="Z75" s="292">
        <v>5</v>
      </c>
      <c r="AA75" s="292" t="s">
        <v>395</v>
      </c>
      <c r="AB75" s="292" t="s">
        <v>396</v>
      </c>
      <c r="AC75" s="292"/>
      <c r="AD75" s="292"/>
      <c r="AE75" s="292"/>
      <c r="AF75" s="293">
        <f t="shared" si="9"/>
        <v>26</v>
      </c>
      <c r="AG75" s="116"/>
    </row>
    <row r="76" spans="1:33" s="19" customFormat="1">
      <c r="A76" s="14">
        <f>'1-συμβολαια'!A76</f>
        <v>0</v>
      </c>
      <c r="B76" s="132">
        <f>'1-συμβολαια'!C76</f>
        <v>0</v>
      </c>
      <c r="C76" s="43">
        <f>'1-συμβολαια'!D76</f>
        <v>0</v>
      </c>
      <c r="D76" s="28">
        <f>'3-φύλλα2α'!D76</f>
        <v>0</v>
      </c>
      <c r="E76" s="28">
        <f>'3-φύλλα2α'!E76</f>
        <v>0</v>
      </c>
      <c r="F76" s="13"/>
      <c r="G76" s="13"/>
      <c r="H76" s="290">
        <f t="shared" si="11"/>
        <v>0</v>
      </c>
      <c r="I76" s="291">
        <f t="shared" si="10"/>
        <v>0</v>
      </c>
      <c r="J76" s="24">
        <f t="shared" si="8"/>
        <v>0</v>
      </c>
      <c r="K76" s="291">
        <f t="shared" si="7"/>
        <v>0</v>
      </c>
      <c r="L76" s="223" t="s">
        <v>172</v>
      </c>
      <c r="M76" s="223">
        <v>5</v>
      </c>
      <c r="N76" s="223" t="s">
        <v>173</v>
      </c>
      <c r="O76" s="223">
        <v>2</v>
      </c>
      <c r="P76" s="223" t="s">
        <v>174</v>
      </c>
      <c r="Q76" s="223">
        <v>5</v>
      </c>
      <c r="R76" s="223" t="s">
        <v>211</v>
      </c>
      <c r="S76" s="223">
        <v>2</v>
      </c>
      <c r="T76" s="223" t="s">
        <v>212</v>
      </c>
      <c r="U76" s="223">
        <v>2</v>
      </c>
      <c r="V76" s="223" t="s">
        <v>213</v>
      </c>
      <c r="W76" s="223">
        <v>5</v>
      </c>
      <c r="X76" s="223" t="s">
        <v>214</v>
      </c>
      <c r="Y76" s="223" t="s">
        <v>393</v>
      </c>
      <c r="Z76" s="292">
        <v>5</v>
      </c>
      <c r="AA76" s="292" t="s">
        <v>395</v>
      </c>
      <c r="AB76" s="292" t="s">
        <v>396</v>
      </c>
      <c r="AC76" s="292"/>
      <c r="AD76" s="292"/>
      <c r="AE76" s="292"/>
      <c r="AF76" s="293">
        <f t="shared" si="9"/>
        <v>26</v>
      </c>
      <c r="AG76" s="116"/>
    </row>
    <row r="77" spans="1:33" s="19" customFormat="1">
      <c r="A77" s="14">
        <f>'1-συμβολαια'!A77</f>
        <v>0</v>
      </c>
      <c r="B77" s="132">
        <f>'1-συμβολαια'!C77</f>
        <v>0</v>
      </c>
      <c r="C77" s="43">
        <f>'1-συμβολαια'!D77</f>
        <v>0</v>
      </c>
      <c r="D77" s="28">
        <f>'3-φύλλα2α'!D77</f>
        <v>0</v>
      </c>
      <c r="E77" s="28">
        <f>'3-φύλλα2α'!E77</f>
        <v>0</v>
      </c>
      <c r="F77" s="13"/>
      <c r="G77" s="13"/>
      <c r="H77" s="290">
        <f t="shared" si="11"/>
        <v>0</v>
      </c>
      <c r="I77" s="291">
        <f t="shared" si="10"/>
        <v>0</v>
      </c>
      <c r="J77" s="24">
        <f t="shared" si="8"/>
        <v>0</v>
      </c>
      <c r="K77" s="291">
        <f t="shared" si="7"/>
        <v>0</v>
      </c>
      <c r="L77" s="223" t="s">
        <v>172</v>
      </c>
      <c r="M77" s="223">
        <v>5</v>
      </c>
      <c r="N77" s="223" t="s">
        <v>173</v>
      </c>
      <c r="O77" s="223">
        <v>2</v>
      </c>
      <c r="P77" s="223" t="s">
        <v>174</v>
      </c>
      <c r="Q77" s="223">
        <v>5</v>
      </c>
      <c r="R77" s="223" t="s">
        <v>211</v>
      </c>
      <c r="S77" s="223">
        <v>2</v>
      </c>
      <c r="T77" s="223" t="s">
        <v>212</v>
      </c>
      <c r="U77" s="223">
        <v>2</v>
      </c>
      <c r="V77" s="223" t="s">
        <v>213</v>
      </c>
      <c r="W77" s="223">
        <v>5</v>
      </c>
      <c r="X77" s="223" t="s">
        <v>214</v>
      </c>
      <c r="Y77" s="223" t="s">
        <v>393</v>
      </c>
      <c r="Z77" s="292">
        <v>5</v>
      </c>
      <c r="AA77" s="292" t="s">
        <v>395</v>
      </c>
      <c r="AB77" s="292" t="s">
        <v>396</v>
      </c>
      <c r="AC77" s="292"/>
      <c r="AD77" s="292"/>
      <c r="AE77" s="292"/>
      <c r="AF77" s="293">
        <f t="shared" si="9"/>
        <v>26</v>
      </c>
      <c r="AG77" s="116"/>
    </row>
    <row r="78" spans="1:33" s="19" customFormat="1">
      <c r="A78" s="14">
        <f>'1-συμβολαια'!A78</f>
        <v>0</v>
      </c>
      <c r="B78" s="132">
        <f>'1-συμβολαια'!C78</f>
        <v>0</v>
      </c>
      <c r="C78" s="43">
        <f>'1-συμβολαια'!D78</f>
        <v>0</v>
      </c>
      <c r="D78" s="28">
        <f>'3-φύλλα2α'!D78</f>
        <v>0</v>
      </c>
      <c r="E78" s="28">
        <f>'3-φύλλα2α'!E78</f>
        <v>0</v>
      </c>
      <c r="F78" s="13"/>
      <c r="G78" s="13"/>
      <c r="H78" s="290">
        <f t="shared" si="11"/>
        <v>0</v>
      </c>
      <c r="I78" s="291">
        <f t="shared" si="10"/>
        <v>0</v>
      </c>
      <c r="J78" s="24">
        <f t="shared" si="8"/>
        <v>0</v>
      </c>
      <c r="K78" s="291">
        <f t="shared" si="7"/>
        <v>0</v>
      </c>
      <c r="L78" s="223" t="s">
        <v>172</v>
      </c>
      <c r="M78" s="223">
        <v>5</v>
      </c>
      <c r="N78" s="223" t="s">
        <v>173</v>
      </c>
      <c r="O78" s="223">
        <v>2</v>
      </c>
      <c r="P78" s="223" t="s">
        <v>174</v>
      </c>
      <c r="Q78" s="223">
        <v>5</v>
      </c>
      <c r="R78" s="223" t="s">
        <v>211</v>
      </c>
      <c r="S78" s="223">
        <v>2</v>
      </c>
      <c r="T78" s="223" t="s">
        <v>212</v>
      </c>
      <c r="U78" s="223">
        <v>2</v>
      </c>
      <c r="V78" s="223" t="s">
        <v>213</v>
      </c>
      <c r="W78" s="223">
        <v>5</v>
      </c>
      <c r="X78" s="223" t="s">
        <v>214</v>
      </c>
      <c r="Y78" s="223" t="s">
        <v>393</v>
      </c>
      <c r="Z78" s="292">
        <v>5</v>
      </c>
      <c r="AA78" s="292" t="s">
        <v>395</v>
      </c>
      <c r="AB78" s="292" t="s">
        <v>396</v>
      </c>
      <c r="AC78" s="292"/>
      <c r="AD78" s="292"/>
      <c r="AE78" s="292"/>
      <c r="AF78" s="293">
        <f t="shared" si="9"/>
        <v>26</v>
      </c>
      <c r="AG78" s="116"/>
    </row>
    <row r="79" spans="1:33" s="19" customFormat="1">
      <c r="A79" s="14">
        <f>'1-συμβολαια'!A79</f>
        <v>0</v>
      </c>
      <c r="B79" s="132">
        <f>'1-συμβολαια'!C79</f>
        <v>0</v>
      </c>
      <c r="C79" s="43">
        <f>'1-συμβολαια'!D79</f>
        <v>0</v>
      </c>
      <c r="D79" s="28">
        <f>'3-φύλλα2α'!D79</f>
        <v>0</v>
      </c>
      <c r="E79" s="28">
        <f>'3-φύλλα2α'!E79</f>
        <v>0</v>
      </c>
      <c r="F79" s="13"/>
      <c r="G79" s="13"/>
      <c r="H79" s="290">
        <f t="shared" si="11"/>
        <v>0</v>
      </c>
      <c r="I79" s="291">
        <f t="shared" si="10"/>
        <v>0</v>
      </c>
      <c r="J79" s="24">
        <f t="shared" si="8"/>
        <v>0</v>
      </c>
      <c r="K79" s="291">
        <f t="shared" si="7"/>
        <v>0</v>
      </c>
      <c r="L79" s="223" t="s">
        <v>172</v>
      </c>
      <c r="M79" s="223">
        <v>5</v>
      </c>
      <c r="N79" s="223" t="s">
        <v>173</v>
      </c>
      <c r="O79" s="223">
        <v>2</v>
      </c>
      <c r="P79" s="223" t="s">
        <v>174</v>
      </c>
      <c r="Q79" s="223">
        <v>5</v>
      </c>
      <c r="R79" s="223" t="s">
        <v>211</v>
      </c>
      <c r="S79" s="223">
        <v>2</v>
      </c>
      <c r="T79" s="223" t="s">
        <v>212</v>
      </c>
      <c r="U79" s="223">
        <v>2</v>
      </c>
      <c r="V79" s="223" t="s">
        <v>213</v>
      </c>
      <c r="W79" s="223">
        <v>5</v>
      </c>
      <c r="X79" s="223" t="s">
        <v>214</v>
      </c>
      <c r="Y79" s="223" t="s">
        <v>393</v>
      </c>
      <c r="Z79" s="292">
        <v>5</v>
      </c>
      <c r="AA79" s="292" t="s">
        <v>395</v>
      </c>
      <c r="AB79" s="292" t="s">
        <v>396</v>
      </c>
      <c r="AC79" s="292"/>
      <c r="AD79" s="292"/>
      <c r="AE79" s="292"/>
      <c r="AF79" s="293">
        <f t="shared" si="9"/>
        <v>26</v>
      </c>
      <c r="AG79" s="116"/>
    </row>
    <row r="80" spans="1:33" s="19" customFormat="1">
      <c r="A80" s="14">
        <f>'1-συμβολαια'!A80</f>
        <v>0</v>
      </c>
      <c r="B80" s="132">
        <f>'1-συμβολαια'!C80</f>
        <v>0</v>
      </c>
      <c r="C80" s="43">
        <f>'1-συμβολαια'!D80</f>
        <v>0</v>
      </c>
      <c r="D80" s="28">
        <f>'3-φύλλα2α'!D80</f>
        <v>0</v>
      </c>
      <c r="E80" s="28">
        <f>'3-φύλλα2α'!E80</f>
        <v>0</v>
      </c>
      <c r="F80" s="13"/>
      <c r="G80" s="13"/>
      <c r="H80" s="290">
        <f t="shared" si="11"/>
        <v>0</v>
      </c>
      <c r="I80" s="291">
        <f t="shared" si="10"/>
        <v>0</v>
      </c>
      <c r="J80" s="24">
        <f t="shared" si="8"/>
        <v>0</v>
      </c>
      <c r="K80" s="291">
        <f t="shared" si="7"/>
        <v>0</v>
      </c>
      <c r="L80" s="223" t="s">
        <v>172</v>
      </c>
      <c r="M80" s="223">
        <v>5</v>
      </c>
      <c r="N80" s="223" t="s">
        <v>173</v>
      </c>
      <c r="O80" s="223">
        <v>2</v>
      </c>
      <c r="P80" s="223" t="s">
        <v>174</v>
      </c>
      <c r="Q80" s="223">
        <v>5</v>
      </c>
      <c r="R80" s="223" t="s">
        <v>211</v>
      </c>
      <c r="S80" s="223">
        <v>2</v>
      </c>
      <c r="T80" s="223" t="s">
        <v>212</v>
      </c>
      <c r="U80" s="223">
        <v>2</v>
      </c>
      <c r="V80" s="223" t="s">
        <v>213</v>
      </c>
      <c r="W80" s="223">
        <v>5</v>
      </c>
      <c r="X80" s="223" t="s">
        <v>214</v>
      </c>
      <c r="Y80" s="223" t="s">
        <v>393</v>
      </c>
      <c r="Z80" s="292">
        <v>5</v>
      </c>
      <c r="AA80" s="292" t="s">
        <v>395</v>
      </c>
      <c r="AB80" s="292" t="s">
        <v>396</v>
      </c>
      <c r="AC80" s="292"/>
      <c r="AD80" s="292"/>
      <c r="AE80" s="292"/>
      <c r="AF80" s="293">
        <f t="shared" si="9"/>
        <v>26</v>
      </c>
      <c r="AG80" s="116"/>
    </row>
    <row r="81" spans="1:33" s="19" customFormat="1">
      <c r="A81" s="14">
        <f>'1-συμβολαια'!A81</f>
        <v>0</v>
      </c>
      <c r="B81" s="132">
        <f>'1-συμβολαια'!C81</f>
        <v>0</v>
      </c>
      <c r="C81" s="43">
        <f>'1-συμβολαια'!D81</f>
        <v>0</v>
      </c>
      <c r="D81" s="28">
        <f>'3-φύλλα2α'!D81</f>
        <v>0</v>
      </c>
      <c r="E81" s="28">
        <f>'3-φύλλα2α'!E81</f>
        <v>0</v>
      </c>
      <c r="F81" s="13"/>
      <c r="G81" s="13"/>
      <c r="H81" s="290">
        <f t="shared" si="11"/>
        <v>0</v>
      </c>
      <c r="I81" s="291">
        <f t="shared" si="10"/>
        <v>0</v>
      </c>
      <c r="J81" s="24">
        <f t="shared" si="8"/>
        <v>0</v>
      </c>
      <c r="K81" s="291">
        <f t="shared" si="7"/>
        <v>0</v>
      </c>
      <c r="L81" s="223" t="s">
        <v>172</v>
      </c>
      <c r="M81" s="223">
        <v>5</v>
      </c>
      <c r="N81" s="223" t="s">
        <v>173</v>
      </c>
      <c r="O81" s="223">
        <v>2</v>
      </c>
      <c r="P81" s="223" t="s">
        <v>174</v>
      </c>
      <c r="Q81" s="223">
        <v>5</v>
      </c>
      <c r="R81" s="223" t="s">
        <v>211</v>
      </c>
      <c r="S81" s="223">
        <v>2</v>
      </c>
      <c r="T81" s="223" t="s">
        <v>212</v>
      </c>
      <c r="U81" s="223">
        <v>2</v>
      </c>
      <c r="V81" s="223" t="s">
        <v>213</v>
      </c>
      <c r="W81" s="223">
        <v>5</v>
      </c>
      <c r="X81" s="223" t="s">
        <v>214</v>
      </c>
      <c r="Y81" s="223" t="s">
        <v>393</v>
      </c>
      <c r="Z81" s="292">
        <v>5</v>
      </c>
      <c r="AA81" s="292" t="s">
        <v>395</v>
      </c>
      <c r="AB81" s="292" t="s">
        <v>396</v>
      </c>
      <c r="AC81" s="292"/>
      <c r="AD81" s="292"/>
      <c r="AE81" s="292"/>
      <c r="AF81" s="293">
        <f t="shared" si="9"/>
        <v>26</v>
      </c>
      <c r="AG81" s="116"/>
    </row>
    <row r="82" spans="1:33" s="19" customFormat="1">
      <c r="A82" s="14">
        <f>'1-συμβολαια'!A82</f>
        <v>0</v>
      </c>
      <c r="B82" s="132">
        <f>'1-συμβολαια'!C82</f>
        <v>0</v>
      </c>
      <c r="C82" s="43">
        <f>'1-συμβολαια'!D82</f>
        <v>0</v>
      </c>
      <c r="D82" s="28">
        <f>'3-φύλλα2α'!D82</f>
        <v>0</v>
      </c>
      <c r="E82" s="28">
        <f>'3-φύλλα2α'!E82</f>
        <v>0</v>
      </c>
      <c r="F82" s="13"/>
      <c r="G82" s="13"/>
      <c r="H82" s="290">
        <f t="shared" si="11"/>
        <v>0</v>
      </c>
      <c r="I82" s="291">
        <f t="shared" si="10"/>
        <v>0</v>
      </c>
      <c r="J82" s="24">
        <f t="shared" si="8"/>
        <v>0</v>
      </c>
      <c r="K82" s="291">
        <f t="shared" si="7"/>
        <v>0</v>
      </c>
      <c r="L82" s="223" t="s">
        <v>172</v>
      </c>
      <c r="M82" s="223">
        <v>5</v>
      </c>
      <c r="N82" s="223" t="s">
        <v>173</v>
      </c>
      <c r="O82" s="223">
        <v>2</v>
      </c>
      <c r="P82" s="223" t="s">
        <v>174</v>
      </c>
      <c r="Q82" s="223">
        <v>5</v>
      </c>
      <c r="R82" s="223" t="s">
        <v>211</v>
      </c>
      <c r="S82" s="223">
        <v>2</v>
      </c>
      <c r="T82" s="223" t="s">
        <v>212</v>
      </c>
      <c r="U82" s="223">
        <v>2</v>
      </c>
      <c r="V82" s="223" t="s">
        <v>213</v>
      </c>
      <c r="W82" s="223">
        <v>5</v>
      </c>
      <c r="X82" s="223" t="s">
        <v>214</v>
      </c>
      <c r="Y82" s="223" t="s">
        <v>393</v>
      </c>
      <c r="Z82" s="292">
        <v>5</v>
      </c>
      <c r="AA82" s="292" t="s">
        <v>395</v>
      </c>
      <c r="AB82" s="292" t="s">
        <v>396</v>
      </c>
      <c r="AC82" s="292"/>
      <c r="AD82" s="292"/>
      <c r="AE82" s="292"/>
      <c r="AF82" s="293">
        <f t="shared" si="9"/>
        <v>26</v>
      </c>
      <c r="AG82" s="116"/>
    </row>
    <row r="83" spans="1:33" s="19" customFormat="1">
      <c r="A83" s="14">
        <f>'1-συμβολαια'!A83</f>
        <v>0</v>
      </c>
      <c r="B83" s="132">
        <f>'1-συμβολαια'!C83</f>
        <v>0</v>
      </c>
      <c r="C83" s="43">
        <f>'1-συμβολαια'!D83</f>
        <v>0</v>
      </c>
      <c r="D83" s="28">
        <f>'3-φύλλα2α'!D83</f>
        <v>0</v>
      </c>
      <c r="E83" s="28">
        <f>'3-φύλλα2α'!E83</f>
        <v>0</v>
      </c>
      <c r="F83" s="13"/>
      <c r="G83" s="13"/>
      <c r="H83" s="290">
        <f t="shared" si="11"/>
        <v>0</v>
      </c>
      <c r="I83" s="291">
        <f t="shared" si="10"/>
        <v>0</v>
      </c>
      <c r="J83" s="24">
        <f t="shared" si="8"/>
        <v>0</v>
      </c>
      <c r="K83" s="291">
        <f t="shared" si="7"/>
        <v>0</v>
      </c>
      <c r="L83" s="223" t="s">
        <v>172</v>
      </c>
      <c r="M83" s="223">
        <v>5</v>
      </c>
      <c r="N83" s="223" t="s">
        <v>173</v>
      </c>
      <c r="O83" s="223">
        <v>2</v>
      </c>
      <c r="P83" s="223" t="s">
        <v>174</v>
      </c>
      <c r="Q83" s="223">
        <v>5</v>
      </c>
      <c r="R83" s="223" t="s">
        <v>211</v>
      </c>
      <c r="S83" s="223">
        <v>2</v>
      </c>
      <c r="T83" s="223" t="s">
        <v>212</v>
      </c>
      <c r="U83" s="223">
        <v>2</v>
      </c>
      <c r="V83" s="223" t="s">
        <v>213</v>
      </c>
      <c r="W83" s="223">
        <v>5</v>
      </c>
      <c r="X83" s="223" t="s">
        <v>214</v>
      </c>
      <c r="Y83" s="223" t="s">
        <v>393</v>
      </c>
      <c r="Z83" s="292">
        <v>5</v>
      </c>
      <c r="AA83" s="292" t="s">
        <v>395</v>
      </c>
      <c r="AB83" s="292" t="s">
        <v>396</v>
      </c>
      <c r="AC83" s="292"/>
      <c r="AD83" s="292"/>
      <c r="AE83" s="292"/>
      <c r="AF83" s="293">
        <f t="shared" si="9"/>
        <v>26</v>
      </c>
      <c r="AG83" s="116"/>
    </row>
    <row r="84" spans="1:33" s="19" customFormat="1">
      <c r="A84" s="14">
        <f>'1-συμβολαια'!A84</f>
        <v>0</v>
      </c>
      <c r="B84" s="132">
        <f>'1-συμβολαια'!C84</f>
        <v>0</v>
      </c>
      <c r="C84" s="43">
        <f>'1-συμβολαια'!D84</f>
        <v>0</v>
      </c>
      <c r="D84" s="28">
        <f>'3-φύλλα2α'!D84</f>
        <v>0</v>
      </c>
      <c r="E84" s="28">
        <f>'3-φύλλα2α'!E84</f>
        <v>0</v>
      </c>
      <c r="F84" s="13"/>
      <c r="G84" s="13"/>
      <c r="H84" s="290">
        <f t="shared" si="11"/>
        <v>0</v>
      </c>
      <c r="I84" s="291">
        <f t="shared" si="10"/>
        <v>0</v>
      </c>
      <c r="J84" s="24">
        <f t="shared" si="8"/>
        <v>0</v>
      </c>
      <c r="K84" s="291">
        <f t="shared" si="7"/>
        <v>0</v>
      </c>
      <c r="L84" s="223" t="s">
        <v>172</v>
      </c>
      <c r="M84" s="223">
        <v>5</v>
      </c>
      <c r="N84" s="223" t="s">
        <v>173</v>
      </c>
      <c r="O84" s="223">
        <v>2</v>
      </c>
      <c r="P84" s="223" t="s">
        <v>174</v>
      </c>
      <c r="Q84" s="223">
        <v>5</v>
      </c>
      <c r="R84" s="223" t="s">
        <v>211</v>
      </c>
      <c r="S84" s="223">
        <v>2</v>
      </c>
      <c r="T84" s="223" t="s">
        <v>212</v>
      </c>
      <c r="U84" s="223">
        <v>2</v>
      </c>
      <c r="V84" s="223" t="s">
        <v>213</v>
      </c>
      <c r="W84" s="223">
        <v>5</v>
      </c>
      <c r="X84" s="223" t="s">
        <v>214</v>
      </c>
      <c r="Y84" s="223" t="s">
        <v>393</v>
      </c>
      <c r="Z84" s="292">
        <v>5</v>
      </c>
      <c r="AA84" s="292" t="s">
        <v>395</v>
      </c>
      <c r="AB84" s="292" t="s">
        <v>396</v>
      </c>
      <c r="AC84" s="292"/>
      <c r="AD84" s="292"/>
      <c r="AE84" s="292"/>
      <c r="AF84" s="293">
        <f t="shared" si="9"/>
        <v>26</v>
      </c>
      <c r="AG84" s="116"/>
    </row>
    <row r="85" spans="1:33" s="19" customFormat="1">
      <c r="A85" s="14">
        <f>'1-συμβολαια'!A85</f>
        <v>0</v>
      </c>
      <c r="B85" s="132">
        <f>'1-συμβολαια'!C85</f>
        <v>0</v>
      </c>
      <c r="C85" s="43">
        <f>'1-συμβολαια'!D85</f>
        <v>0</v>
      </c>
      <c r="D85" s="28">
        <f>'3-φύλλα2α'!D85</f>
        <v>0</v>
      </c>
      <c r="E85" s="28">
        <f>'3-φύλλα2α'!E85</f>
        <v>0</v>
      </c>
      <c r="F85" s="13"/>
      <c r="G85" s="13"/>
      <c r="H85" s="290">
        <f t="shared" si="11"/>
        <v>0</v>
      </c>
      <c r="I85" s="291">
        <f t="shared" si="10"/>
        <v>0</v>
      </c>
      <c r="J85" s="24">
        <f t="shared" si="8"/>
        <v>0</v>
      </c>
      <c r="K85" s="291">
        <f t="shared" si="7"/>
        <v>0</v>
      </c>
      <c r="L85" s="223" t="s">
        <v>172</v>
      </c>
      <c r="M85" s="223">
        <v>5</v>
      </c>
      <c r="N85" s="223" t="s">
        <v>173</v>
      </c>
      <c r="O85" s="223">
        <v>2</v>
      </c>
      <c r="P85" s="223" t="s">
        <v>174</v>
      </c>
      <c r="Q85" s="223">
        <v>5</v>
      </c>
      <c r="R85" s="223" t="s">
        <v>211</v>
      </c>
      <c r="S85" s="223">
        <v>2</v>
      </c>
      <c r="T85" s="223" t="s">
        <v>212</v>
      </c>
      <c r="U85" s="223">
        <v>2</v>
      </c>
      <c r="V85" s="223" t="s">
        <v>213</v>
      </c>
      <c r="W85" s="223">
        <v>5</v>
      </c>
      <c r="X85" s="223" t="s">
        <v>214</v>
      </c>
      <c r="Y85" s="223" t="s">
        <v>393</v>
      </c>
      <c r="Z85" s="292">
        <v>5</v>
      </c>
      <c r="AA85" s="292" t="s">
        <v>395</v>
      </c>
      <c r="AB85" s="292" t="s">
        <v>396</v>
      </c>
      <c r="AC85" s="292"/>
      <c r="AD85" s="292"/>
      <c r="AE85" s="292"/>
      <c r="AF85" s="293">
        <f t="shared" si="9"/>
        <v>26</v>
      </c>
      <c r="AG85" s="116"/>
    </row>
    <row r="86" spans="1:33" s="19" customFormat="1">
      <c r="A86" s="14">
        <f>'1-συμβολαια'!A86</f>
        <v>0</v>
      </c>
      <c r="B86" s="132">
        <f>'1-συμβολαια'!C86</f>
        <v>0</v>
      </c>
      <c r="C86" s="43">
        <f>'1-συμβολαια'!D86</f>
        <v>0</v>
      </c>
      <c r="D86" s="28">
        <f>'3-φύλλα2α'!D86</f>
        <v>0</v>
      </c>
      <c r="E86" s="28">
        <f>'3-φύλλα2α'!E86</f>
        <v>0</v>
      </c>
      <c r="F86" s="13"/>
      <c r="G86" s="13"/>
      <c r="H86" s="290">
        <f t="shared" si="11"/>
        <v>0</v>
      </c>
      <c r="I86" s="291">
        <f t="shared" si="10"/>
        <v>0</v>
      </c>
      <c r="J86" s="24">
        <f t="shared" si="8"/>
        <v>0</v>
      </c>
      <c r="K86" s="291">
        <f t="shared" si="7"/>
        <v>0</v>
      </c>
      <c r="L86" s="223" t="s">
        <v>172</v>
      </c>
      <c r="M86" s="223">
        <v>5</v>
      </c>
      <c r="N86" s="223" t="s">
        <v>173</v>
      </c>
      <c r="O86" s="223">
        <v>2</v>
      </c>
      <c r="P86" s="223" t="s">
        <v>174</v>
      </c>
      <c r="Q86" s="223">
        <v>5</v>
      </c>
      <c r="R86" s="223" t="s">
        <v>211</v>
      </c>
      <c r="S86" s="223">
        <v>2</v>
      </c>
      <c r="T86" s="223" t="s">
        <v>212</v>
      </c>
      <c r="U86" s="223">
        <v>2</v>
      </c>
      <c r="V86" s="223" t="s">
        <v>213</v>
      </c>
      <c r="W86" s="223">
        <v>5</v>
      </c>
      <c r="X86" s="223" t="s">
        <v>214</v>
      </c>
      <c r="Y86" s="223" t="s">
        <v>393</v>
      </c>
      <c r="Z86" s="292">
        <v>5</v>
      </c>
      <c r="AA86" s="292" t="s">
        <v>395</v>
      </c>
      <c r="AB86" s="292" t="s">
        <v>396</v>
      </c>
      <c r="AC86" s="292"/>
      <c r="AD86" s="292"/>
      <c r="AE86" s="292"/>
      <c r="AF86" s="293">
        <f t="shared" si="9"/>
        <v>26</v>
      </c>
      <c r="AG86" s="116"/>
    </row>
    <row r="87" spans="1:33" s="19" customFormat="1">
      <c r="A87" s="14">
        <f>'1-συμβολαια'!A87</f>
        <v>0</v>
      </c>
      <c r="B87" s="132">
        <f>'1-συμβολαια'!C87</f>
        <v>0</v>
      </c>
      <c r="C87" s="43">
        <f>'1-συμβολαια'!D87</f>
        <v>0</v>
      </c>
      <c r="D87" s="28">
        <f>'3-φύλλα2α'!D87</f>
        <v>0</v>
      </c>
      <c r="E87" s="28">
        <f>'3-φύλλα2α'!E87</f>
        <v>0</v>
      </c>
      <c r="F87" s="13"/>
      <c r="G87" s="13"/>
      <c r="H87" s="290">
        <f t="shared" si="11"/>
        <v>0</v>
      </c>
      <c r="I87" s="291">
        <f t="shared" si="10"/>
        <v>0</v>
      </c>
      <c r="J87" s="24">
        <f t="shared" si="8"/>
        <v>0</v>
      </c>
      <c r="K87" s="291">
        <f t="shared" si="7"/>
        <v>0</v>
      </c>
      <c r="L87" s="223" t="s">
        <v>172</v>
      </c>
      <c r="M87" s="223">
        <v>5</v>
      </c>
      <c r="N87" s="223" t="s">
        <v>173</v>
      </c>
      <c r="O87" s="223">
        <v>2</v>
      </c>
      <c r="P87" s="223" t="s">
        <v>174</v>
      </c>
      <c r="Q87" s="223">
        <v>5</v>
      </c>
      <c r="R87" s="223" t="s">
        <v>211</v>
      </c>
      <c r="S87" s="223">
        <v>2</v>
      </c>
      <c r="T87" s="223" t="s">
        <v>212</v>
      </c>
      <c r="U87" s="223">
        <v>2</v>
      </c>
      <c r="V87" s="223" t="s">
        <v>213</v>
      </c>
      <c r="W87" s="223">
        <v>5</v>
      </c>
      <c r="X87" s="223" t="s">
        <v>214</v>
      </c>
      <c r="Y87" s="223" t="s">
        <v>393</v>
      </c>
      <c r="Z87" s="292">
        <v>5</v>
      </c>
      <c r="AA87" s="292" t="s">
        <v>395</v>
      </c>
      <c r="AB87" s="292" t="s">
        <v>396</v>
      </c>
      <c r="AC87" s="292"/>
      <c r="AD87" s="292"/>
      <c r="AE87" s="292"/>
      <c r="AF87" s="293">
        <f t="shared" si="9"/>
        <v>26</v>
      </c>
      <c r="AG87" s="116"/>
    </row>
    <row r="88" spans="1:33" s="19" customFormat="1">
      <c r="A88" s="14">
        <f>'1-συμβολαια'!A88</f>
        <v>0</v>
      </c>
      <c r="B88" s="132">
        <f>'1-συμβολαια'!C88</f>
        <v>0</v>
      </c>
      <c r="C88" s="43">
        <f>'1-συμβολαια'!D88</f>
        <v>0</v>
      </c>
      <c r="D88" s="28">
        <f>'3-φύλλα2α'!D88</f>
        <v>0</v>
      </c>
      <c r="E88" s="28">
        <f>'3-φύλλα2α'!E88</f>
        <v>0</v>
      </c>
      <c r="F88" s="13"/>
      <c r="G88" s="13"/>
      <c r="H88" s="290">
        <f t="shared" si="11"/>
        <v>0</v>
      </c>
      <c r="I88" s="291">
        <f t="shared" si="10"/>
        <v>0</v>
      </c>
      <c r="J88" s="24">
        <f t="shared" si="8"/>
        <v>0</v>
      </c>
      <c r="K88" s="291">
        <f t="shared" si="7"/>
        <v>0</v>
      </c>
      <c r="L88" s="223" t="s">
        <v>172</v>
      </c>
      <c r="M88" s="223">
        <v>5</v>
      </c>
      <c r="N88" s="223" t="s">
        <v>173</v>
      </c>
      <c r="O88" s="223">
        <v>2</v>
      </c>
      <c r="P88" s="223" t="s">
        <v>174</v>
      </c>
      <c r="Q88" s="223">
        <v>5</v>
      </c>
      <c r="R88" s="223" t="s">
        <v>211</v>
      </c>
      <c r="S88" s="223">
        <v>2</v>
      </c>
      <c r="T88" s="223" t="s">
        <v>212</v>
      </c>
      <c r="U88" s="223">
        <v>2</v>
      </c>
      <c r="V88" s="223" t="s">
        <v>213</v>
      </c>
      <c r="W88" s="223">
        <v>5</v>
      </c>
      <c r="X88" s="223" t="s">
        <v>214</v>
      </c>
      <c r="Y88" s="223" t="s">
        <v>393</v>
      </c>
      <c r="Z88" s="292">
        <v>5</v>
      </c>
      <c r="AA88" s="292" t="s">
        <v>395</v>
      </c>
      <c r="AB88" s="292" t="s">
        <v>396</v>
      </c>
      <c r="AC88" s="292"/>
      <c r="AD88" s="292"/>
      <c r="AE88" s="292"/>
      <c r="AF88" s="293">
        <f t="shared" si="9"/>
        <v>26</v>
      </c>
      <c r="AG88" s="116"/>
    </row>
    <row r="89" spans="1:33" s="19" customFormat="1">
      <c r="A89" s="14">
        <f>'1-συμβολαια'!A89</f>
        <v>0</v>
      </c>
      <c r="B89" s="132">
        <f>'1-συμβολαια'!C89</f>
        <v>0</v>
      </c>
      <c r="C89" s="43">
        <f>'1-συμβολαια'!D89</f>
        <v>0</v>
      </c>
      <c r="D89" s="28">
        <f>'3-φύλλα2α'!D89</f>
        <v>0</v>
      </c>
      <c r="E89" s="28">
        <f>'3-φύλλα2α'!E89</f>
        <v>0</v>
      </c>
      <c r="F89" s="13"/>
      <c r="G89" s="13"/>
      <c r="H89" s="290">
        <f t="shared" si="11"/>
        <v>0</v>
      </c>
      <c r="I89" s="291">
        <f t="shared" si="10"/>
        <v>0</v>
      </c>
      <c r="J89" s="24">
        <f t="shared" si="8"/>
        <v>0</v>
      </c>
      <c r="K89" s="291">
        <f t="shared" si="7"/>
        <v>0</v>
      </c>
      <c r="L89" s="223" t="s">
        <v>172</v>
      </c>
      <c r="M89" s="223">
        <v>5</v>
      </c>
      <c r="N89" s="223" t="s">
        <v>173</v>
      </c>
      <c r="O89" s="223">
        <v>2</v>
      </c>
      <c r="P89" s="223" t="s">
        <v>174</v>
      </c>
      <c r="Q89" s="223">
        <v>5</v>
      </c>
      <c r="R89" s="223" t="s">
        <v>211</v>
      </c>
      <c r="S89" s="223">
        <v>2</v>
      </c>
      <c r="T89" s="223" t="s">
        <v>212</v>
      </c>
      <c r="U89" s="223">
        <v>2</v>
      </c>
      <c r="V89" s="223" t="s">
        <v>213</v>
      </c>
      <c r="W89" s="223">
        <v>5</v>
      </c>
      <c r="X89" s="223" t="s">
        <v>214</v>
      </c>
      <c r="Y89" s="223" t="s">
        <v>393</v>
      </c>
      <c r="Z89" s="292">
        <v>5</v>
      </c>
      <c r="AA89" s="292" t="s">
        <v>395</v>
      </c>
      <c r="AB89" s="292" t="s">
        <v>396</v>
      </c>
      <c r="AC89" s="292"/>
      <c r="AD89" s="292"/>
      <c r="AE89" s="292"/>
      <c r="AF89" s="293">
        <f t="shared" si="9"/>
        <v>26</v>
      </c>
      <c r="AG89" s="116"/>
    </row>
    <row r="90" spans="1:33" s="19" customFormat="1">
      <c r="A90" s="14">
        <f>'1-συμβολαια'!A90</f>
        <v>0</v>
      </c>
      <c r="B90" s="132">
        <f>'1-συμβολαια'!C90</f>
        <v>0</v>
      </c>
      <c r="C90" s="43">
        <f>'1-συμβολαια'!D90</f>
        <v>0</v>
      </c>
      <c r="D90" s="28">
        <f>'3-φύλλα2α'!D90</f>
        <v>0</v>
      </c>
      <c r="E90" s="28">
        <f>'3-φύλλα2α'!E90</f>
        <v>0</v>
      </c>
      <c r="F90" s="13"/>
      <c r="G90" s="13"/>
      <c r="H90" s="290">
        <f t="shared" si="11"/>
        <v>0</v>
      </c>
      <c r="I90" s="291">
        <f t="shared" si="10"/>
        <v>0</v>
      </c>
      <c r="J90" s="24">
        <f t="shared" si="8"/>
        <v>0</v>
      </c>
      <c r="K90" s="291">
        <f t="shared" si="7"/>
        <v>0</v>
      </c>
      <c r="L90" s="223" t="s">
        <v>172</v>
      </c>
      <c r="M90" s="223">
        <v>5</v>
      </c>
      <c r="N90" s="223" t="s">
        <v>173</v>
      </c>
      <c r="O90" s="223">
        <v>2</v>
      </c>
      <c r="P90" s="223" t="s">
        <v>174</v>
      </c>
      <c r="Q90" s="223">
        <v>5</v>
      </c>
      <c r="R90" s="223" t="s">
        <v>211</v>
      </c>
      <c r="S90" s="223">
        <v>2</v>
      </c>
      <c r="T90" s="223" t="s">
        <v>212</v>
      </c>
      <c r="U90" s="223">
        <v>2</v>
      </c>
      <c r="V90" s="223" t="s">
        <v>213</v>
      </c>
      <c r="W90" s="223">
        <v>5</v>
      </c>
      <c r="X90" s="223" t="s">
        <v>214</v>
      </c>
      <c r="Y90" s="223" t="s">
        <v>393</v>
      </c>
      <c r="Z90" s="292">
        <v>5</v>
      </c>
      <c r="AA90" s="292" t="s">
        <v>395</v>
      </c>
      <c r="AB90" s="292" t="s">
        <v>396</v>
      </c>
      <c r="AC90" s="292"/>
      <c r="AD90" s="292"/>
      <c r="AE90" s="292"/>
      <c r="AF90" s="293">
        <f t="shared" si="9"/>
        <v>26</v>
      </c>
      <c r="AG90" s="116"/>
    </row>
    <row r="91" spans="1:33" s="19" customFormat="1">
      <c r="A91" s="14">
        <f>'1-συμβολαια'!A91</f>
        <v>0</v>
      </c>
      <c r="B91" s="132">
        <f>'1-συμβολαια'!C91</f>
        <v>0</v>
      </c>
      <c r="C91" s="43">
        <f>'1-συμβολαια'!D91</f>
        <v>0</v>
      </c>
      <c r="D91" s="28">
        <f>'3-φύλλα2α'!D91</f>
        <v>0</v>
      </c>
      <c r="E91" s="28">
        <f>'3-φύλλα2α'!E91</f>
        <v>0</v>
      </c>
      <c r="F91" s="13"/>
      <c r="G91" s="13"/>
      <c r="H91" s="290">
        <f t="shared" si="11"/>
        <v>0</v>
      </c>
      <c r="I91" s="291">
        <f t="shared" si="10"/>
        <v>0</v>
      </c>
      <c r="J91" s="24">
        <f t="shared" si="8"/>
        <v>0</v>
      </c>
      <c r="K91" s="291">
        <f t="shared" si="7"/>
        <v>0</v>
      </c>
      <c r="L91" s="223" t="s">
        <v>172</v>
      </c>
      <c r="M91" s="223">
        <v>5</v>
      </c>
      <c r="N91" s="223" t="s">
        <v>173</v>
      </c>
      <c r="O91" s="223">
        <v>2</v>
      </c>
      <c r="P91" s="223" t="s">
        <v>174</v>
      </c>
      <c r="Q91" s="223">
        <v>5</v>
      </c>
      <c r="R91" s="223" t="s">
        <v>211</v>
      </c>
      <c r="S91" s="223">
        <v>2</v>
      </c>
      <c r="T91" s="223" t="s">
        <v>212</v>
      </c>
      <c r="U91" s="223">
        <v>2</v>
      </c>
      <c r="V91" s="223" t="s">
        <v>213</v>
      </c>
      <c r="W91" s="223">
        <v>5</v>
      </c>
      <c r="X91" s="223" t="s">
        <v>214</v>
      </c>
      <c r="Y91" s="223" t="s">
        <v>393</v>
      </c>
      <c r="Z91" s="292">
        <v>5</v>
      </c>
      <c r="AA91" s="292" t="s">
        <v>395</v>
      </c>
      <c r="AB91" s="292" t="s">
        <v>396</v>
      </c>
      <c r="AC91" s="292"/>
      <c r="AD91" s="292"/>
      <c r="AE91" s="292"/>
      <c r="AF91" s="293">
        <f t="shared" si="9"/>
        <v>26</v>
      </c>
      <c r="AG91" s="116"/>
    </row>
    <row r="92" spans="1:33" s="19" customFormat="1">
      <c r="A92" s="14">
        <f>'1-συμβολαια'!A92</f>
        <v>0</v>
      </c>
      <c r="B92" s="132">
        <f>'1-συμβολαια'!C92</f>
        <v>0</v>
      </c>
      <c r="C92" s="43">
        <f>'1-συμβολαια'!D92</f>
        <v>0</v>
      </c>
      <c r="D92" s="28">
        <f>'3-φύλλα2α'!D92</f>
        <v>0</v>
      </c>
      <c r="E92" s="28">
        <f>'3-φύλλα2α'!E92</f>
        <v>0</v>
      </c>
      <c r="F92" s="13"/>
      <c r="G92" s="13"/>
      <c r="H92" s="290">
        <f t="shared" si="11"/>
        <v>0</v>
      </c>
      <c r="I92" s="291">
        <f t="shared" si="10"/>
        <v>0</v>
      </c>
      <c r="J92" s="24">
        <f t="shared" si="8"/>
        <v>0</v>
      </c>
      <c r="K92" s="291">
        <f t="shared" si="7"/>
        <v>0</v>
      </c>
      <c r="L92" s="223" t="s">
        <v>172</v>
      </c>
      <c r="M92" s="223">
        <v>5</v>
      </c>
      <c r="N92" s="223" t="s">
        <v>173</v>
      </c>
      <c r="O92" s="223">
        <v>2</v>
      </c>
      <c r="P92" s="223" t="s">
        <v>174</v>
      </c>
      <c r="Q92" s="223">
        <v>5</v>
      </c>
      <c r="R92" s="223" t="s">
        <v>211</v>
      </c>
      <c r="S92" s="223">
        <v>2</v>
      </c>
      <c r="T92" s="223" t="s">
        <v>212</v>
      </c>
      <c r="U92" s="223">
        <v>2</v>
      </c>
      <c r="V92" s="223" t="s">
        <v>213</v>
      </c>
      <c r="W92" s="223">
        <v>5</v>
      </c>
      <c r="X92" s="223" t="s">
        <v>214</v>
      </c>
      <c r="Y92" s="223" t="s">
        <v>393</v>
      </c>
      <c r="Z92" s="292">
        <v>5</v>
      </c>
      <c r="AA92" s="292" t="s">
        <v>395</v>
      </c>
      <c r="AB92" s="292" t="s">
        <v>396</v>
      </c>
      <c r="AC92" s="292"/>
      <c r="AD92" s="292"/>
      <c r="AE92" s="292"/>
      <c r="AF92" s="293">
        <f t="shared" si="9"/>
        <v>26</v>
      </c>
      <c r="AG92" s="116"/>
    </row>
    <row r="93" spans="1:33" s="19" customFormat="1">
      <c r="A93" s="14">
        <f>'1-συμβολαια'!A93</f>
        <v>0</v>
      </c>
      <c r="B93" s="132">
        <f>'1-συμβολαια'!C93</f>
        <v>0</v>
      </c>
      <c r="C93" s="43">
        <f>'1-συμβολαια'!D93</f>
        <v>0</v>
      </c>
      <c r="D93" s="28">
        <f>'3-φύλλα2α'!D93</f>
        <v>0</v>
      </c>
      <c r="E93" s="28">
        <f>'3-φύλλα2α'!E93</f>
        <v>0</v>
      </c>
      <c r="F93" s="13"/>
      <c r="G93" s="13"/>
      <c r="H93" s="290">
        <f t="shared" si="11"/>
        <v>0</v>
      </c>
      <c r="I93" s="291">
        <f t="shared" si="10"/>
        <v>0</v>
      </c>
      <c r="J93" s="24">
        <f t="shared" si="8"/>
        <v>0</v>
      </c>
      <c r="K93" s="291">
        <f t="shared" si="7"/>
        <v>0</v>
      </c>
      <c r="L93" s="223" t="s">
        <v>172</v>
      </c>
      <c r="M93" s="223">
        <v>5</v>
      </c>
      <c r="N93" s="223" t="s">
        <v>173</v>
      </c>
      <c r="O93" s="223">
        <v>2</v>
      </c>
      <c r="P93" s="223" t="s">
        <v>174</v>
      </c>
      <c r="Q93" s="223">
        <v>5</v>
      </c>
      <c r="R93" s="223" t="s">
        <v>211</v>
      </c>
      <c r="S93" s="223">
        <v>2</v>
      </c>
      <c r="T93" s="223" t="s">
        <v>212</v>
      </c>
      <c r="U93" s="223">
        <v>2</v>
      </c>
      <c r="V93" s="223" t="s">
        <v>213</v>
      </c>
      <c r="W93" s="223">
        <v>5</v>
      </c>
      <c r="X93" s="223" t="s">
        <v>214</v>
      </c>
      <c r="Y93" s="223" t="s">
        <v>393</v>
      </c>
      <c r="Z93" s="292">
        <v>5</v>
      </c>
      <c r="AA93" s="292" t="s">
        <v>395</v>
      </c>
      <c r="AB93" s="292" t="s">
        <v>396</v>
      </c>
      <c r="AC93" s="292"/>
      <c r="AD93" s="292"/>
      <c r="AE93" s="292"/>
      <c r="AF93" s="293">
        <f t="shared" si="9"/>
        <v>26</v>
      </c>
      <c r="AG93" s="116"/>
    </row>
    <row r="94" spans="1:33" s="19" customFormat="1">
      <c r="A94" s="14">
        <f>'1-συμβολαια'!A94</f>
        <v>0</v>
      </c>
      <c r="B94" s="132">
        <f>'1-συμβολαια'!C94</f>
        <v>0</v>
      </c>
      <c r="C94" s="43">
        <f>'1-συμβολαια'!D94</f>
        <v>0</v>
      </c>
      <c r="D94" s="28">
        <f>'3-φύλλα2α'!D94</f>
        <v>0</v>
      </c>
      <c r="E94" s="28">
        <f>'3-φύλλα2α'!E94</f>
        <v>0</v>
      </c>
      <c r="F94" s="13"/>
      <c r="G94" s="13"/>
      <c r="H94" s="290">
        <f t="shared" si="11"/>
        <v>0</v>
      </c>
      <c r="I94" s="291">
        <f t="shared" si="10"/>
        <v>0</v>
      </c>
      <c r="J94" s="24">
        <f t="shared" si="8"/>
        <v>0</v>
      </c>
      <c r="K94" s="291">
        <f t="shared" si="7"/>
        <v>0</v>
      </c>
      <c r="L94" s="223" t="s">
        <v>172</v>
      </c>
      <c r="M94" s="223">
        <v>5</v>
      </c>
      <c r="N94" s="223" t="s">
        <v>173</v>
      </c>
      <c r="O94" s="223">
        <v>2</v>
      </c>
      <c r="P94" s="223" t="s">
        <v>174</v>
      </c>
      <c r="Q94" s="223">
        <v>5</v>
      </c>
      <c r="R94" s="223" t="s">
        <v>211</v>
      </c>
      <c r="S94" s="223">
        <v>2</v>
      </c>
      <c r="T94" s="223" t="s">
        <v>212</v>
      </c>
      <c r="U94" s="223">
        <v>2</v>
      </c>
      <c r="V94" s="223" t="s">
        <v>213</v>
      </c>
      <c r="W94" s="223">
        <v>5</v>
      </c>
      <c r="X94" s="223" t="s">
        <v>214</v>
      </c>
      <c r="Y94" s="223" t="s">
        <v>393</v>
      </c>
      <c r="Z94" s="292">
        <v>5</v>
      </c>
      <c r="AA94" s="292" t="s">
        <v>395</v>
      </c>
      <c r="AB94" s="292" t="s">
        <v>396</v>
      </c>
      <c r="AC94" s="292"/>
      <c r="AD94" s="292"/>
      <c r="AE94" s="292"/>
      <c r="AF94" s="293">
        <f t="shared" si="9"/>
        <v>26</v>
      </c>
      <c r="AG94" s="116"/>
    </row>
    <row r="95" spans="1:33" s="19" customFormat="1">
      <c r="A95" s="14">
        <f>'1-συμβολαια'!A95</f>
        <v>0</v>
      </c>
      <c r="B95" s="132">
        <f>'1-συμβολαια'!C95</f>
        <v>0</v>
      </c>
      <c r="C95" s="43">
        <f>'1-συμβολαια'!D95</f>
        <v>0</v>
      </c>
      <c r="D95" s="28">
        <f>'3-φύλλα2α'!D95</f>
        <v>0</v>
      </c>
      <c r="E95" s="28">
        <f>'3-φύλλα2α'!E95</f>
        <v>0</v>
      </c>
      <c r="F95" s="13"/>
      <c r="G95" s="13"/>
      <c r="H95" s="290">
        <f t="shared" si="11"/>
        <v>0</v>
      </c>
      <c r="I95" s="291">
        <f t="shared" si="10"/>
        <v>0</v>
      </c>
      <c r="J95" s="24">
        <f t="shared" si="8"/>
        <v>0</v>
      </c>
      <c r="K95" s="291">
        <f t="shared" si="7"/>
        <v>0</v>
      </c>
      <c r="L95" s="223" t="s">
        <v>172</v>
      </c>
      <c r="M95" s="223">
        <v>5</v>
      </c>
      <c r="N95" s="223" t="s">
        <v>173</v>
      </c>
      <c r="O95" s="223">
        <v>2</v>
      </c>
      <c r="P95" s="223" t="s">
        <v>174</v>
      </c>
      <c r="Q95" s="223">
        <v>5</v>
      </c>
      <c r="R95" s="223" t="s">
        <v>211</v>
      </c>
      <c r="S95" s="223">
        <v>2</v>
      </c>
      <c r="T95" s="223" t="s">
        <v>212</v>
      </c>
      <c r="U95" s="223">
        <v>2</v>
      </c>
      <c r="V95" s="223" t="s">
        <v>213</v>
      </c>
      <c r="W95" s="223">
        <v>5</v>
      </c>
      <c r="X95" s="223" t="s">
        <v>214</v>
      </c>
      <c r="Y95" s="223" t="s">
        <v>393</v>
      </c>
      <c r="Z95" s="292">
        <v>5</v>
      </c>
      <c r="AA95" s="292" t="s">
        <v>395</v>
      </c>
      <c r="AB95" s="292" t="s">
        <v>396</v>
      </c>
      <c r="AC95" s="292"/>
      <c r="AD95" s="292"/>
      <c r="AE95" s="292"/>
      <c r="AF95" s="293">
        <f t="shared" si="9"/>
        <v>26</v>
      </c>
      <c r="AG95" s="116"/>
    </row>
    <row r="96" spans="1:33" s="19" customFormat="1">
      <c r="A96" s="14">
        <f>'1-συμβολαια'!A96</f>
        <v>0</v>
      </c>
      <c r="B96" s="132">
        <f>'1-συμβολαια'!C96</f>
        <v>0</v>
      </c>
      <c r="C96" s="43">
        <f>'1-συμβολαια'!D96</f>
        <v>0</v>
      </c>
      <c r="D96" s="28">
        <f>'3-φύλλα2α'!D96</f>
        <v>0</v>
      </c>
      <c r="E96" s="28">
        <f>'3-φύλλα2α'!E96</f>
        <v>0</v>
      </c>
      <c r="F96" s="13"/>
      <c r="G96" s="13"/>
      <c r="H96" s="290">
        <f t="shared" si="11"/>
        <v>0</v>
      </c>
      <c r="I96" s="291">
        <f t="shared" si="10"/>
        <v>0</v>
      </c>
      <c r="J96" s="24">
        <f t="shared" si="8"/>
        <v>0</v>
      </c>
      <c r="K96" s="291">
        <f t="shared" si="7"/>
        <v>0</v>
      </c>
      <c r="L96" s="223" t="s">
        <v>172</v>
      </c>
      <c r="M96" s="223">
        <v>5</v>
      </c>
      <c r="N96" s="223" t="s">
        <v>173</v>
      </c>
      <c r="O96" s="223">
        <v>2</v>
      </c>
      <c r="P96" s="223" t="s">
        <v>174</v>
      </c>
      <c r="Q96" s="223">
        <v>5</v>
      </c>
      <c r="R96" s="223" t="s">
        <v>211</v>
      </c>
      <c r="S96" s="223">
        <v>2</v>
      </c>
      <c r="T96" s="223" t="s">
        <v>212</v>
      </c>
      <c r="U96" s="223">
        <v>2</v>
      </c>
      <c r="V96" s="223" t="s">
        <v>213</v>
      </c>
      <c r="W96" s="223">
        <v>5</v>
      </c>
      <c r="X96" s="223" t="s">
        <v>214</v>
      </c>
      <c r="Y96" s="223" t="s">
        <v>393</v>
      </c>
      <c r="Z96" s="292">
        <v>5</v>
      </c>
      <c r="AA96" s="292" t="s">
        <v>395</v>
      </c>
      <c r="AB96" s="292" t="s">
        <v>396</v>
      </c>
      <c r="AC96" s="292"/>
      <c r="AD96" s="292"/>
      <c r="AE96" s="292"/>
      <c r="AF96" s="293">
        <f t="shared" si="9"/>
        <v>26</v>
      </c>
      <c r="AG96" s="116"/>
    </row>
    <row r="97" spans="1:33" s="19" customFormat="1">
      <c r="A97" s="14">
        <f>'1-συμβολαια'!A97</f>
        <v>0</v>
      </c>
      <c r="B97" s="132">
        <f>'1-συμβολαια'!C97</f>
        <v>0</v>
      </c>
      <c r="C97" s="43">
        <f>'1-συμβολαια'!D97</f>
        <v>0</v>
      </c>
      <c r="D97" s="28">
        <f>'3-φύλλα2α'!D97</f>
        <v>0</v>
      </c>
      <c r="E97" s="28">
        <f>'3-φύλλα2α'!E97</f>
        <v>0</v>
      </c>
      <c r="F97" s="13"/>
      <c r="G97" s="13"/>
      <c r="H97" s="290">
        <f t="shared" si="11"/>
        <v>0</v>
      </c>
      <c r="I97" s="291">
        <f t="shared" si="10"/>
        <v>0</v>
      </c>
      <c r="J97" s="24">
        <f t="shared" si="8"/>
        <v>0</v>
      </c>
      <c r="K97" s="291">
        <f t="shared" si="7"/>
        <v>0</v>
      </c>
      <c r="L97" s="223" t="s">
        <v>172</v>
      </c>
      <c r="M97" s="223">
        <v>5</v>
      </c>
      <c r="N97" s="223" t="s">
        <v>173</v>
      </c>
      <c r="O97" s="223">
        <v>2</v>
      </c>
      <c r="P97" s="223" t="s">
        <v>174</v>
      </c>
      <c r="Q97" s="223">
        <v>5</v>
      </c>
      <c r="R97" s="223" t="s">
        <v>211</v>
      </c>
      <c r="S97" s="223">
        <v>2</v>
      </c>
      <c r="T97" s="223" t="s">
        <v>212</v>
      </c>
      <c r="U97" s="223">
        <v>2</v>
      </c>
      <c r="V97" s="223" t="s">
        <v>213</v>
      </c>
      <c r="W97" s="223">
        <v>5</v>
      </c>
      <c r="X97" s="223" t="s">
        <v>214</v>
      </c>
      <c r="Y97" s="223" t="s">
        <v>393</v>
      </c>
      <c r="Z97" s="292">
        <v>5</v>
      </c>
      <c r="AA97" s="292" t="s">
        <v>395</v>
      </c>
      <c r="AB97" s="292" t="s">
        <v>396</v>
      </c>
      <c r="AC97" s="292"/>
      <c r="AD97" s="292"/>
      <c r="AE97" s="292"/>
      <c r="AF97" s="293">
        <f t="shared" si="9"/>
        <v>26</v>
      </c>
      <c r="AG97" s="116"/>
    </row>
    <row r="98" spans="1:33" s="19" customFormat="1">
      <c r="A98" s="14">
        <f>'1-συμβολαια'!A98</f>
        <v>0</v>
      </c>
      <c r="B98" s="132">
        <f>'1-συμβολαια'!C98</f>
        <v>0</v>
      </c>
      <c r="C98" s="43">
        <f>'1-συμβολαια'!D98</f>
        <v>0</v>
      </c>
      <c r="D98" s="28">
        <f>'3-φύλλα2α'!D98</f>
        <v>0</v>
      </c>
      <c r="E98" s="28">
        <f>'3-φύλλα2α'!E98</f>
        <v>0</v>
      </c>
      <c r="F98" s="13"/>
      <c r="G98" s="13"/>
      <c r="H98" s="290">
        <f t="shared" si="11"/>
        <v>0</v>
      </c>
      <c r="I98" s="291">
        <f t="shared" si="10"/>
        <v>0</v>
      </c>
      <c r="J98" s="24">
        <f t="shared" si="8"/>
        <v>0</v>
      </c>
      <c r="K98" s="291">
        <f t="shared" si="7"/>
        <v>0</v>
      </c>
      <c r="L98" s="223" t="s">
        <v>172</v>
      </c>
      <c r="M98" s="223">
        <v>5</v>
      </c>
      <c r="N98" s="223" t="s">
        <v>173</v>
      </c>
      <c r="O98" s="223">
        <v>2</v>
      </c>
      <c r="P98" s="223" t="s">
        <v>174</v>
      </c>
      <c r="Q98" s="223">
        <v>5</v>
      </c>
      <c r="R98" s="223" t="s">
        <v>211</v>
      </c>
      <c r="S98" s="223">
        <v>2</v>
      </c>
      <c r="T98" s="223" t="s">
        <v>212</v>
      </c>
      <c r="U98" s="223">
        <v>2</v>
      </c>
      <c r="V98" s="223" t="s">
        <v>213</v>
      </c>
      <c r="W98" s="223">
        <v>5</v>
      </c>
      <c r="X98" s="223" t="s">
        <v>214</v>
      </c>
      <c r="Y98" s="223" t="s">
        <v>393</v>
      </c>
      <c r="Z98" s="292">
        <v>5</v>
      </c>
      <c r="AA98" s="292" t="s">
        <v>395</v>
      </c>
      <c r="AB98" s="292" t="s">
        <v>396</v>
      </c>
      <c r="AC98" s="292"/>
      <c r="AD98" s="292"/>
      <c r="AE98" s="292"/>
      <c r="AF98" s="293">
        <f t="shared" si="9"/>
        <v>26</v>
      </c>
      <c r="AG98" s="116"/>
    </row>
    <row r="99" spans="1:33" s="19" customFormat="1">
      <c r="A99" s="14">
        <f>'1-συμβολαια'!A99</f>
        <v>0</v>
      </c>
      <c r="B99" s="132">
        <f>'1-συμβολαια'!C99</f>
        <v>0</v>
      </c>
      <c r="C99" s="43">
        <f>'1-συμβολαια'!D99</f>
        <v>0</v>
      </c>
      <c r="D99" s="28">
        <f>'3-φύλλα2α'!D99</f>
        <v>0</v>
      </c>
      <c r="E99" s="28">
        <f>'3-φύλλα2α'!E99</f>
        <v>0</v>
      </c>
      <c r="F99" s="13"/>
      <c r="G99" s="13"/>
      <c r="H99" s="290">
        <f t="shared" si="11"/>
        <v>0</v>
      </c>
      <c r="I99" s="291">
        <f t="shared" si="10"/>
        <v>0</v>
      </c>
      <c r="J99" s="24">
        <f t="shared" si="8"/>
        <v>0</v>
      </c>
      <c r="K99" s="291">
        <f t="shared" si="7"/>
        <v>0</v>
      </c>
      <c r="L99" s="223" t="s">
        <v>172</v>
      </c>
      <c r="M99" s="223">
        <v>5</v>
      </c>
      <c r="N99" s="223" t="s">
        <v>173</v>
      </c>
      <c r="O99" s="223">
        <v>2</v>
      </c>
      <c r="P99" s="223" t="s">
        <v>174</v>
      </c>
      <c r="Q99" s="223">
        <v>5</v>
      </c>
      <c r="R99" s="223" t="s">
        <v>211</v>
      </c>
      <c r="S99" s="223">
        <v>2</v>
      </c>
      <c r="T99" s="223" t="s">
        <v>212</v>
      </c>
      <c r="U99" s="223">
        <v>2</v>
      </c>
      <c r="V99" s="223" t="s">
        <v>213</v>
      </c>
      <c r="W99" s="223">
        <v>5</v>
      </c>
      <c r="X99" s="223" t="s">
        <v>214</v>
      </c>
      <c r="Y99" s="223" t="s">
        <v>393</v>
      </c>
      <c r="Z99" s="292">
        <v>5</v>
      </c>
      <c r="AA99" s="292" t="s">
        <v>395</v>
      </c>
      <c r="AB99" s="292" t="s">
        <v>396</v>
      </c>
      <c r="AC99" s="292"/>
      <c r="AD99" s="292"/>
      <c r="AE99" s="292"/>
      <c r="AF99" s="293">
        <f t="shared" si="9"/>
        <v>26</v>
      </c>
      <c r="AG99" s="116"/>
    </row>
    <row r="100" spans="1:33" s="19" customFormat="1">
      <c r="A100" s="14">
        <f>'1-συμβολαια'!A100</f>
        <v>0</v>
      </c>
      <c r="B100" s="132">
        <f>'1-συμβολαια'!C100</f>
        <v>0</v>
      </c>
      <c r="C100" s="43">
        <f>'1-συμβολαια'!D100</f>
        <v>0</v>
      </c>
      <c r="D100" s="28">
        <f>'3-φύλλα2α'!D100</f>
        <v>0</v>
      </c>
      <c r="E100" s="28">
        <f>'3-φύλλα2α'!E100</f>
        <v>0</v>
      </c>
      <c r="F100" s="13"/>
      <c r="G100" s="13"/>
      <c r="H100" s="290">
        <f t="shared" si="11"/>
        <v>0</v>
      </c>
      <c r="I100" s="291">
        <f t="shared" si="10"/>
        <v>0</v>
      </c>
      <c r="J100" s="24">
        <f t="shared" si="8"/>
        <v>0</v>
      </c>
      <c r="K100" s="291">
        <f t="shared" si="7"/>
        <v>0</v>
      </c>
      <c r="L100" s="223" t="s">
        <v>172</v>
      </c>
      <c r="M100" s="223">
        <v>5</v>
      </c>
      <c r="N100" s="223" t="s">
        <v>173</v>
      </c>
      <c r="O100" s="223">
        <v>2</v>
      </c>
      <c r="P100" s="223" t="s">
        <v>174</v>
      </c>
      <c r="Q100" s="223">
        <v>5</v>
      </c>
      <c r="R100" s="223" t="s">
        <v>211</v>
      </c>
      <c r="S100" s="223">
        <v>2</v>
      </c>
      <c r="T100" s="223" t="s">
        <v>212</v>
      </c>
      <c r="U100" s="223">
        <v>2</v>
      </c>
      <c r="V100" s="223" t="s">
        <v>213</v>
      </c>
      <c r="W100" s="223">
        <v>5</v>
      </c>
      <c r="X100" s="223" t="s">
        <v>214</v>
      </c>
      <c r="Y100" s="223" t="s">
        <v>393</v>
      </c>
      <c r="Z100" s="292">
        <v>5</v>
      </c>
      <c r="AA100" s="292" t="s">
        <v>395</v>
      </c>
      <c r="AB100" s="292" t="s">
        <v>396</v>
      </c>
      <c r="AC100" s="292"/>
      <c r="AD100" s="292"/>
      <c r="AE100" s="292"/>
      <c r="AF100" s="293">
        <f t="shared" si="9"/>
        <v>26</v>
      </c>
      <c r="AG100" s="116"/>
    </row>
    <row r="101" spans="1:33" s="19" customFormat="1">
      <c r="A101" s="14">
        <f>'1-συμβολαια'!A101</f>
        <v>0</v>
      </c>
      <c r="B101" s="132">
        <f>'1-συμβολαια'!C101</f>
        <v>0</v>
      </c>
      <c r="C101" s="43">
        <f>'1-συμβολαια'!D101</f>
        <v>0</v>
      </c>
      <c r="D101" s="28">
        <f>'3-φύλλα2α'!D101</f>
        <v>0</v>
      </c>
      <c r="E101" s="28">
        <f>'3-φύλλα2α'!E101</f>
        <v>0</v>
      </c>
      <c r="F101" s="13"/>
      <c r="G101" s="13"/>
      <c r="H101" s="290">
        <f t="shared" si="11"/>
        <v>0</v>
      </c>
      <c r="I101" s="291">
        <f t="shared" si="10"/>
        <v>0</v>
      </c>
      <c r="J101" s="24">
        <f t="shared" si="8"/>
        <v>0</v>
      </c>
      <c r="K101" s="291">
        <f t="shared" si="7"/>
        <v>0</v>
      </c>
      <c r="L101" s="223" t="s">
        <v>172</v>
      </c>
      <c r="M101" s="223">
        <v>5</v>
      </c>
      <c r="N101" s="223" t="s">
        <v>173</v>
      </c>
      <c r="O101" s="223">
        <v>2</v>
      </c>
      <c r="P101" s="223" t="s">
        <v>174</v>
      </c>
      <c r="Q101" s="223">
        <v>5</v>
      </c>
      <c r="R101" s="223" t="s">
        <v>211</v>
      </c>
      <c r="S101" s="223">
        <v>2</v>
      </c>
      <c r="T101" s="223" t="s">
        <v>212</v>
      </c>
      <c r="U101" s="223">
        <v>2</v>
      </c>
      <c r="V101" s="223" t="s">
        <v>213</v>
      </c>
      <c r="W101" s="223">
        <v>5</v>
      </c>
      <c r="X101" s="223" t="s">
        <v>214</v>
      </c>
      <c r="Y101" s="223" t="s">
        <v>393</v>
      </c>
      <c r="Z101" s="292">
        <v>5</v>
      </c>
      <c r="AA101" s="292" t="s">
        <v>395</v>
      </c>
      <c r="AB101" s="292" t="s">
        <v>396</v>
      </c>
      <c r="AC101" s="292"/>
      <c r="AD101" s="292"/>
      <c r="AE101" s="292"/>
      <c r="AF101" s="293">
        <f t="shared" si="9"/>
        <v>26</v>
      </c>
      <c r="AG101" s="116"/>
    </row>
    <row r="102" spans="1:33" s="19" customFormat="1">
      <c r="A102" s="14">
        <f>'1-συμβολαια'!A102</f>
        <v>0</v>
      </c>
      <c r="B102" s="132">
        <f>'1-συμβολαια'!C102</f>
        <v>0</v>
      </c>
      <c r="C102" s="43">
        <f>'1-συμβολαια'!D102</f>
        <v>0</v>
      </c>
      <c r="D102" s="28">
        <f>'3-φύλλα2α'!D102</f>
        <v>0</v>
      </c>
      <c r="E102" s="28">
        <f>'3-φύλλα2α'!E102</f>
        <v>0</v>
      </c>
      <c r="F102" s="13"/>
      <c r="G102" s="13"/>
      <c r="H102" s="290">
        <f t="shared" si="11"/>
        <v>0</v>
      </c>
      <c r="I102" s="291">
        <f t="shared" si="10"/>
        <v>0</v>
      </c>
      <c r="J102" s="24">
        <f t="shared" si="8"/>
        <v>0</v>
      </c>
      <c r="K102" s="291">
        <f t="shared" si="7"/>
        <v>0</v>
      </c>
      <c r="L102" s="223" t="s">
        <v>172</v>
      </c>
      <c r="M102" s="223">
        <v>5</v>
      </c>
      <c r="N102" s="223" t="s">
        <v>173</v>
      </c>
      <c r="O102" s="223">
        <v>2</v>
      </c>
      <c r="P102" s="223" t="s">
        <v>174</v>
      </c>
      <c r="Q102" s="223">
        <v>5</v>
      </c>
      <c r="R102" s="223" t="s">
        <v>211</v>
      </c>
      <c r="S102" s="223">
        <v>2</v>
      </c>
      <c r="T102" s="223" t="s">
        <v>212</v>
      </c>
      <c r="U102" s="223">
        <v>2</v>
      </c>
      <c r="V102" s="223" t="s">
        <v>213</v>
      </c>
      <c r="W102" s="223">
        <v>5</v>
      </c>
      <c r="X102" s="223" t="s">
        <v>214</v>
      </c>
      <c r="Y102" s="223" t="s">
        <v>393</v>
      </c>
      <c r="Z102" s="292">
        <v>5</v>
      </c>
      <c r="AA102" s="292" t="s">
        <v>395</v>
      </c>
      <c r="AB102" s="292" t="s">
        <v>396</v>
      </c>
      <c r="AC102" s="292"/>
      <c r="AD102" s="292"/>
      <c r="AE102" s="292"/>
      <c r="AF102" s="293">
        <f t="shared" si="9"/>
        <v>26</v>
      </c>
      <c r="AG102" s="116"/>
    </row>
    <row r="103" spans="1:33" s="19" customFormat="1">
      <c r="A103" s="14">
        <f>'1-συμβολαια'!A103</f>
        <v>0</v>
      </c>
      <c r="B103" s="132">
        <f>'1-συμβολαια'!C103</f>
        <v>0</v>
      </c>
      <c r="C103" s="43">
        <f>'1-συμβολαια'!D103</f>
        <v>0</v>
      </c>
      <c r="D103" s="28">
        <f>'3-φύλλα2α'!D103</f>
        <v>0</v>
      </c>
      <c r="E103" s="28">
        <f>'3-φύλλα2α'!E103</f>
        <v>0</v>
      </c>
      <c r="F103" s="13"/>
      <c r="G103" s="13"/>
      <c r="H103" s="290">
        <f t="shared" si="11"/>
        <v>0</v>
      </c>
      <c r="I103" s="291">
        <f t="shared" si="10"/>
        <v>0</v>
      </c>
      <c r="J103" s="24">
        <f t="shared" si="8"/>
        <v>0</v>
      </c>
      <c r="K103" s="291">
        <f t="shared" si="7"/>
        <v>0</v>
      </c>
      <c r="L103" s="223" t="s">
        <v>172</v>
      </c>
      <c r="M103" s="223">
        <v>5</v>
      </c>
      <c r="N103" s="223" t="s">
        <v>173</v>
      </c>
      <c r="O103" s="223">
        <v>2</v>
      </c>
      <c r="P103" s="223" t="s">
        <v>174</v>
      </c>
      <c r="Q103" s="223">
        <v>5</v>
      </c>
      <c r="R103" s="223" t="s">
        <v>211</v>
      </c>
      <c r="S103" s="223">
        <v>2</v>
      </c>
      <c r="T103" s="223" t="s">
        <v>212</v>
      </c>
      <c r="U103" s="223">
        <v>2</v>
      </c>
      <c r="V103" s="223" t="s">
        <v>213</v>
      </c>
      <c r="W103" s="223">
        <v>5</v>
      </c>
      <c r="X103" s="223" t="s">
        <v>214</v>
      </c>
      <c r="Y103" s="223" t="s">
        <v>393</v>
      </c>
      <c r="Z103" s="292">
        <v>5</v>
      </c>
      <c r="AA103" s="292" t="s">
        <v>395</v>
      </c>
      <c r="AB103" s="292" t="s">
        <v>396</v>
      </c>
      <c r="AC103" s="292"/>
      <c r="AD103" s="292"/>
      <c r="AE103" s="292"/>
      <c r="AF103" s="293">
        <f t="shared" si="9"/>
        <v>26</v>
      </c>
      <c r="AG103" s="116"/>
    </row>
    <row r="104" spans="1:33" s="19" customFormat="1">
      <c r="A104" s="14">
        <f>'1-συμβολαια'!A104</f>
        <v>0</v>
      </c>
      <c r="B104" s="132">
        <f>'1-συμβολαια'!C104</f>
        <v>0</v>
      </c>
      <c r="C104" s="43">
        <f>'1-συμβολαια'!D104</f>
        <v>0</v>
      </c>
      <c r="D104" s="28">
        <f>'3-φύλλα2α'!D104</f>
        <v>0</v>
      </c>
      <c r="E104" s="28">
        <f>'3-φύλλα2α'!E104</f>
        <v>0</v>
      </c>
      <c r="F104" s="13"/>
      <c r="G104" s="13"/>
      <c r="H104" s="290">
        <f t="shared" si="11"/>
        <v>0</v>
      </c>
      <c r="I104" s="291">
        <f t="shared" si="10"/>
        <v>0</v>
      </c>
      <c r="J104" s="24">
        <f t="shared" si="8"/>
        <v>0</v>
      </c>
      <c r="K104" s="291">
        <f t="shared" si="7"/>
        <v>0</v>
      </c>
      <c r="L104" s="223" t="s">
        <v>172</v>
      </c>
      <c r="M104" s="223">
        <v>5</v>
      </c>
      <c r="N104" s="223" t="s">
        <v>173</v>
      </c>
      <c r="O104" s="223">
        <v>2</v>
      </c>
      <c r="P104" s="223" t="s">
        <v>174</v>
      </c>
      <c r="Q104" s="223">
        <v>5</v>
      </c>
      <c r="R104" s="223" t="s">
        <v>211</v>
      </c>
      <c r="S104" s="223">
        <v>2</v>
      </c>
      <c r="T104" s="223" t="s">
        <v>212</v>
      </c>
      <c r="U104" s="223">
        <v>2</v>
      </c>
      <c r="V104" s="223" t="s">
        <v>213</v>
      </c>
      <c r="W104" s="223">
        <v>5</v>
      </c>
      <c r="X104" s="223" t="s">
        <v>214</v>
      </c>
      <c r="Y104" s="223" t="s">
        <v>393</v>
      </c>
      <c r="Z104" s="292">
        <v>5</v>
      </c>
      <c r="AA104" s="292" t="s">
        <v>395</v>
      </c>
      <c r="AB104" s="292" t="s">
        <v>396</v>
      </c>
      <c r="AC104" s="292"/>
      <c r="AD104" s="292"/>
      <c r="AE104" s="292"/>
      <c r="AF104" s="293">
        <f t="shared" si="9"/>
        <v>26</v>
      </c>
      <c r="AG104" s="116"/>
    </row>
    <row r="105" spans="1:33" s="19" customFormat="1">
      <c r="A105" s="14">
        <f>'1-συμβολαια'!A105</f>
        <v>0</v>
      </c>
      <c r="B105" s="132">
        <f>'1-συμβολαια'!C105</f>
        <v>0</v>
      </c>
      <c r="C105" s="43">
        <f>'1-συμβολαια'!D105</f>
        <v>0</v>
      </c>
      <c r="D105" s="28">
        <f>'3-φύλλα2α'!D105</f>
        <v>0</v>
      </c>
      <c r="E105" s="28">
        <f>'3-φύλλα2α'!E105</f>
        <v>0</v>
      </c>
      <c r="F105" s="13"/>
      <c r="G105" s="13"/>
      <c r="H105" s="290">
        <f t="shared" si="11"/>
        <v>0</v>
      </c>
      <c r="I105" s="291">
        <f t="shared" si="10"/>
        <v>0</v>
      </c>
      <c r="J105" s="24">
        <f t="shared" si="8"/>
        <v>0</v>
      </c>
      <c r="K105" s="291">
        <f t="shared" si="7"/>
        <v>0</v>
      </c>
      <c r="L105" s="223" t="s">
        <v>172</v>
      </c>
      <c r="M105" s="223">
        <v>5</v>
      </c>
      <c r="N105" s="223" t="s">
        <v>173</v>
      </c>
      <c r="O105" s="223">
        <v>2</v>
      </c>
      <c r="P105" s="223" t="s">
        <v>174</v>
      </c>
      <c r="Q105" s="223">
        <v>5</v>
      </c>
      <c r="R105" s="223" t="s">
        <v>211</v>
      </c>
      <c r="S105" s="223">
        <v>2</v>
      </c>
      <c r="T105" s="223" t="s">
        <v>212</v>
      </c>
      <c r="U105" s="223">
        <v>2</v>
      </c>
      <c r="V105" s="223" t="s">
        <v>213</v>
      </c>
      <c r="W105" s="223">
        <v>5</v>
      </c>
      <c r="X105" s="223" t="s">
        <v>214</v>
      </c>
      <c r="Y105" s="223" t="s">
        <v>393</v>
      </c>
      <c r="Z105" s="292">
        <v>5</v>
      </c>
      <c r="AA105" s="292" t="s">
        <v>395</v>
      </c>
      <c r="AB105" s="292" t="s">
        <v>396</v>
      </c>
      <c r="AC105" s="292"/>
      <c r="AD105" s="292"/>
      <c r="AE105" s="292"/>
      <c r="AF105" s="293">
        <f t="shared" si="9"/>
        <v>26</v>
      </c>
      <c r="AG105" s="116"/>
    </row>
    <row r="106" spans="1:33" s="19" customFormat="1">
      <c r="A106" s="14">
        <f>'1-συμβολαια'!A106</f>
        <v>0</v>
      </c>
      <c r="B106" s="132">
        <f>'1-συμβολαια'!C106</f>
        <v>0</v>
      </c>
      <c r="C106" s="43">
        <f>'1-συμβολαια'!D106</f>
        <v>0</v>
      </c>
      <c r="D106" s="28">
        <f>'3-φύλλα2α'!D106</f>
        <v>0</v>
      </c>
      <c r="E106" s="28">
        <f>'3-φύλλα2α'!E106</f>
        <v>0</v>
      </c>
      <c r="F106" s="13"/>
      <c r="G106" s="13"/>
      <c r="H106" s="290">
        <f t="shared" si="11"/>
        <v>0</v>
      </c>
      <c r="I106" s="291">
        <f t="shared" si="10"/>
        <v>0</v>
      </c>
      <c r="J106" s="24">
        <f t="shared" si="8"/>
        <v>0</v>
      </c>
      <c r="K106" s="291">
        <f t="shared" si="7"/>
        <v>0</v>
      </c>
      <c r="L106" s="223" t="s">
        <v>172</v>
      </c>
      <c r="M106" s="223">
        <v>5</v>
      </c>
      <c r="N106" s="223" t="s">
        <v>173</v>
      </c>
      <c r="O106" s="223">
        <v>2</v>
      </c>
      <c r="P106" s="223" t="s">
        <v>174</v>
      </c>
      <c r="Q106" s="223">
        <v>5</v>
      </c>
      <c r="R106" s="223" t="s">
        <v>211</v>
      </c>
      <c r="S106" s="223">
        <v>2</v>
      </c>
      <c r="T106" s="223" t="s">
        <v>212</v>
      </c>
      <c r="U106" s="223">
        <v>2</v>
      </c>
      <c r="V106" s="223" t="s">
        <v>213</v>
      </c>
      <c r="W106" s="223">
        <v>5</v>
      </c>
      <c r="X106" s="223" t="s">
        <v>214</v>
      </c>
      <c r="Y106" s="223" t="s">
        <v>393</v>
      </c>
      <c r="Z106" s="292">
        <v>5</v>
      </c>
      <c r="AA106" s="292" t="s">
        <v>395</v>
      </c>
      <c r="AB106" s="292" t="s">
        <v>396</v>
      </c>
      <c r="AC106" s="292"/>
      <c r="AD106" s="292"/>
      <c r="AE106" s="292"/>
      <c r="AF106" s="293">
        <f t="shared" si="9"/>
        <v>26</v>
      </c>
      <c r="AG106" s="116"/>
    </row>
    <row r="107" spans="1:33" s="19" customFormat="1">
      <c r="A107" s="14">
        <f>'1-συμβολαια'!A107</f>
        <v>0</v>
      </c>
      <c r="B107" s="132">
        <f>'1-συμβολαια'!C107</f>
        <v>0</v>
      </c>
      <c r="C107" s="43">
        <f>'1-συμβολαια'!D107</f>
        <v>0</v>
      </c>
      <c r="D107" s="28">
        <f>'3-φύλλα2α'!D107</f>
        <v>0</v>
      </c>
      <c r="E107" s="28">
        <f>'3-φύλλα2α'!E107</f>
        <v>0</v>
      </c>
      <c r="F107" s="13"/>
      <c r="G107" s="13"/>
      <c r="H107" s="290">
        <f t="shared" si="11"/>
        <v>0</v>
      </c>
      <c r="I107" s="291">
        <f t="shared" si="10"/>
        <v>0</v>
      </c>
      <c r="J107" s="24">
        <f t="shared" si="8"/>
        <v>0</v>
      </c>
      <c r="K107" s="291">
        <f t="shared" si="7"/>
        <v>0</v>
      </c>
      <c r="L107" s="223" t="s">
        <v>172</v>
      </c>
      <c r="M107" s="223">
        <v>5</v>
      </c>
      <c r="N107" s="223" t="s">
        <v>173</v>
      </c>
      <c r="O107" s="223">
        <v>2</v>
      </c>
      <c r="P107" s="223" t="s">
        <v>174</v>
      </c>
      <c r="Q107" s="223">
        <v>5</v>
      </c>
      <c r="R107" s="223" t="s">
        <v>211</v>
      </c>
      <c r="S107" s="223">
        <v>2</v>
      </c>
      <c r="T107" s="223" t="s">
        <v>212</v>
      </c>
      <c r="U107" s="223">
        <v>2</v>
      </c>
      <c r="V107" s="223" t="s">
        <v>213</v>
      </c>
      <c r="W107" s="223">
        <v>5</v>
      </c>
      <c r="X107" s="223" t="s">
        <v>214</v>
      </c>
      <c r="Y107" s="223" t="s">
        <v>393</v>
      </c>
      <c r="Z107" s="292">
        <v>5</v>
      </c>
      <c r="AA107" s="292" t="s">
        <v>395</v>
      </c>
      <c r="AB107" s="292" t="s">
        <v>396</v>
      </c>
      <c r="AC107" s="292"/>
      <c r="AD107" s="292"/>
      <c r="AE107" s="292"/>
      <c r="AF107" s="293">
        <f t="shared" si="9"/>
        <v>26</v>
      </c>
      <c r="AG107" s="116"/>
    </row>
    <row r="108" spans="1:33" s="19" customFormat="1">
      <c r="A108" s="14">
        <f>'1-συμβολαια'!A108</f>
        <v>0</v>
      </c>
      <c r="B108" s="132">
        <f>'1-συμβολαια'!C108</f>
        <v>0</v>
      </c>
      <c r="C108" s="43">
        <f>'1-συμβολαια'!D108</f>
        <v>0</v>
      </c>
      <c r="D108" s="28">
        <f>'3-φύλλα2α'!D108</f>
        <v>0</v>
      </c>
      <c r="E108" s="28">
        <f>'3-φύλλα2α'!E108</f>
        <v>0</v>
      </c>
      <c r="F108" s="13"/>
      <c r="G108" s="13"/>
      <c r="H108" s="290">
        <f t="shared" si="11"/>
        <v>0</v>
      </c>
      <c r="I108" s="291">
        <f t="shared" si="10"/>
        <v>0</v>
      </c>
      <c r="J108" s="24">
        <f t="shared" si="8"/>
        <v>0</v>
      </c>
      <c r="K108" s="291">
        <f t="shared" si="7"/>
        <v>0</v>
      </c>
      <c r="L108" s="223" t="s">
        <v>172</v>
      </c>
      <c r="M108" s="223">
        <v>5</v>
      </c>
      <c r="N108" s="223" t="s">
        <v>173</v>
      </c>
      <c r="O108" s="223">
        <v>2</v>
      </c>
      <c r="P108" s="223" t="s">
        <v>174</v>
      </c>
      <c r="Q108" s="223">
        <v>5</v>
      </c>
      <c r="R108" s="223" t="s">
        <v>211</v>
      </c>
      <c r="S108" s="223">
        <v>2</v>
      </c>
      <c r="T108" s="223" t="s">
        <v>212</v>
      </c>
      <c r="U108" s="223">
        <v>2</v>
      </c>
      <c r="V108" s="223" t="s">
        <v>213</v>
      </c>
      <c r="W108" s="223">
        <v>5</v>
      </c>
      <c r="X108" s="223" t="s">
        <v>214</v>
      </c>
      <c r="Y108" s="223" t="s">
        <v>393</v>
      </c>
      <c r="Z108" s="292">
        <v>5</v>
      </c>
      <c r="AA108" s="292" t="s">
        <v>395</v>
      </c>
      <c r="AB108" s="292" t="s">
        <v>396</v>
      </c>
      <c r="AC108" s="292"/>
      <c r="AD108" s="292"/>
      <c r="AE108" s="292"/>
      <c r="AF108" s="293">
        <f t="shared" si="9"/>
        <v>26</v>
      </c>
      <c r="AG108" s="116"/>
    </row>
    <row r="109" spans="1:33" s="19" customFormat="1">
      <c r="A109" s="14">
        <f>'1-συμβολαια'!A109</f>
        <v>0</v>
      </c>
      <c r="B109" s="132">
        <f>'1-συμβολαια'!C109</f>
        <v>0</v>
      </c>
      <c r="C109" s="43">
        <f>'1-συμβολαια'!D109</f>
        <v>0</v>
      </c>
      <c r="D109" s="28">
        <f>'3-φύλλα2α'!D109</f>
        <v>0</v>
      </c>
      <c r="E109" s="28">
        <f>'3-φύλλα2α'!E109</f>
        <v>0</v>
      </c>
      <c r="F109" s="13"/>
      <c r="G109" s="13"/>
      <c r="H109" s="290">
        <f t="shared" si="11"/>
        <v>0</v>
      </c>
      <c r="I109" s="291">
        <f t="shared" si="10"/>
        <v>0</v>
      </c>
      <c r="J109" s="24">
        <f t="shared" si="8"/>
        <v>0</v>
      </c>
      <c r="K109" s="291">
        <f t="shared" si="7"/>
        <v>0</v>
      </c>
      <c r="L109" s="223" t="s">
        <v>172</v>
      </c>
      <c r="M109" s="223">
        <v>5</v>
      </c>
      <c r="N109" s="223" t="s">
        <v>173</v>
      </c>
      <c r="O109" s="223">
        <v>2</v>
      </c>
      <c r="P109" s="223" t="s">
        <v>174</v>
      </c>
      <c r="Q109" s="223">
        <v>5</v>
      </c>
      <c r="R109" s="223" t="s">
        <v>211</v>
      </c>
      <c r="S109" s="223">
        <v>2</v>
      </c>
      <c r="T109" s="223" t="s">
        <v>212</v>
      </c>
      <c r="U109" s="223">
        <v>2</v>
      </c>
      <c r="V109" s="223" t="s">
        <v>213</v>
      </c>
      <c r="W109" s="223">
        <v>5</v>
      </c>
      <c r="X109" s="223" t="s">
        <v>214</v>
      </c>
      <c r="Y109" s="223" t="s">
        <v>393</v>
      </c>
      <c r="Z109" s="292">
        <v>5</v>
      </c>
      <c r="AA109" s="292" t="s">
        <v>395</v>
      </c>
      <c r="AB109" s="292" t="s">
        <v>396</v>
      </c>
      <c r="AC109" s="292"/>
      <c r="AD109" s="292"/>
      <c r="AE109" s="292"/>
      <c r="AF109" s="293">
        <f t="shared" si="9"/>
        <v>26</v>
      </c>
      <c r="AG109" s="116"/>
    </row>
    <row r="110" spans="1:33" s="19" customFormat="1">
      <c r="A110" s="14">
        <f>'1-συμβολαια'!A110</f>
        <v>0</v>
      </c>
      <c r="B110" s="132">
        <f>'1-συμβολαια'!C110</f>
        <v>0</v>
      </c>
      <c r="C110" s="43">
        <f>'1-συμβολαια'!D110</f>
        <v>0</v>
      </c>
      <c r="D110" s="28">
        <f>'3-φύλλα2α'!D110</f>
        <v>0</v>
      </c>
      <c r="E110" s="28">
        <f>'3-φύλλα2α'!E110</f>
        <v>0</v>
      </c>
      <c r="F110" s="13"/>
      <c r="G110" s="13"/>
      <c r="H110" s="290">
        <f t="shared" si="11"/>
        <v>0</v>
      </c>
      <c r="I110" s="291">
        <f t="shared" si="10"/>
        <v>0</v>
      </c>
      <c r="J110" s="24">
        <f t="shared" si="8"/>
        <v>0</v>
      </c>
      <c r="K110" s="291">
        <f t="shared" si="7"/>
        <v>0</v>
      </c>
      <c r="L110" s="223" t="s">
        <v>172</v>
      </c>
      <c r="M110" s="223">
        <v>5</v>
      </c>
      <c r="N110" s="223" t="s">
        <v>173</v>
      </c>
      <c r="O110" s="223">
        <v>2</v>
      </c>
      <c r="P110" s="223" t="s">
        <v>174</v>
      </c>
      <c r="Q110" s="223">
        <v>5</v>
      </c>
      <c r="R110" s="223" t="s">
        <v>211</v>
      </c>
      <c r="S110" s="223">
        <v>2</v>
      </c>
      <c r="T110" s="223" t="s">
        <v>212</v>
      </c>
      <c r="U110" s="223">
        <v>2</v>
      </c>
      <c r="V110" s="223" t="s">
        <v>213</v>
      </c>
      <c r="W110" s="223">
        <v>5</v>
      </c>
      <c r="X110" s="223" t="s">
        <v>214</v>
      </c>
      <c r="Y110" s="223" t="s">
        <v>393</v>
      </c>
      <c r="Z110" s="292">
        <v>5</v>
      </c>
      <c r="AA110" s="292" t="s">
        <v>395</v>
      </c>
      <c r="AB110" s="292" t="s">
        <v>396</v>
      </c>
      <c r="AC110" s="292"/>
      <c r="AD110" s="292"/>
      <c r="AE110" s="292"/>
      <c r="AF110" s="293">
        <f t="shared" si="9"/>
        <v>26</v>
      </c>
      <c r="AG110" s="116"/>
    </row>
    <row r="111" spans="1:33" s="19" customFormat="1">
      <c r="A111" s="14">
        <f>'1-συμβολαια'!A111</f>
        <v>0</v>
      </c>
      <c r="B111" s="132">
        <f>'1-συμβολαια'!C111</f>
        <v>0</v>
      </c>
      <c r="C111" s="43">
        <f>'1-συμβολαια'!D111</f>
        <v>0</v>
      </c>
      <c r="D111" s="28">
        <f>'3-φύλλα2α'!D111</f>
        <v>0</v>
      </c>
      <c r="E111" s="28">
        <f>'3-φύλλα2α'!E111</f>
        <v>0</v>
      </c>
      <c r="F111" s="13"/>
      <c r="G111" s="13"/>
      <c r="H111" s="290">
        <f t="shared" si="11"/>
        <v>0</v>
      </c>
      <c r="I111" s="291">
        <f t="shared" si="10"/>
        <v>0</v>
      </c>
      <c r="J111" s="24">
        <f t="shared" si="8"/>
        <v>0</v>
      </c>
      <c r="K111" s="291">
        <f t="shared" si="7"/>
        <v>0</v>
      </c>
      <c r="L111" s="223" t="s">
        <v>172</v>
      </c>
      <c r="M111" s="223">
        <v>5</v>
      </c>
      <c r="N111" s="223" t="s">
        <v>173</v>
      </c>
      <c r="O111" s="223">
        <v>2</v>
      </c>
      <c r="P111" s="223" t="s">
        <v>174</v>
      </c>
      <c r="Q111" s="223">
        <v>5</v>
      </c>
      <c r="R111" s="223" t="s">
        <v>211</v>
      </c>
      <c r="S111" s="223">
        <v>2</v>
      </c>
      <c r="T111" s="223" t="s">
        <v>212</v>
      </c>
      <c r="U111" s="223">
        <v>2</v>
      </c>
      <c r="V111" s="223" t="s">
        <v>213</v>
      </c>
      <c r="W111" s="223">
        <v>5</v>
      </c>
      <c r="X111" s="223" t="s">
        <v>214</v>
      </c>
      <c r="Y111" s="223" t="s">
        <v>393</v>
      </c>
      <c r="Z111" s="292">
        <v>5</v>
      </c>
      <c r="AA111" s="292" t="s">
        <v>395</v>
      </c>
      <c r="AB111" s="292" t="s">
        <v>396</v>
      </c>
      <c r="AC111" s="292"/>
      <c r="AD111" s="292"/>
      <c r="AE111" s="292"/>
      <c r="AF111" s="293">
        <f t="shared" si="9"/>
        <v>26</v>
      </c>
      <c r="AG111" s="116"/>
    </row>
    <row r="112" spans="1:33" s="19" customFormat="1">
      <c r="A112" s="14">
        <f>'1-συμβολαια'!A112</f>
        <v>0</v>
      </c>
      <c r="B112" s="132">
        <f>'1-συμβολαια'!C112</f>
        <v>0</v>
      </c>
      <c r="C112" s="43">
        <f>'1-συμβολαια'!D112</f>
        <v>0</v>
      </c>
      <c r="D112" s="28">
        <f>'3-φύλλα2α'!D112</f>
        <v>0</v>
      </c>
      <c r="E112" s="28">
        <f>'3-φύλλα2α'!E112</f>
        <v>0</v>
      </c>
      <c r="F112" s="13"/>
      <c r="G112" s="13"/>
      <c r="H112" s="290">
        <f t="shared" si="11"/>
        <v>0</v>
      </c>
      <c r="I112" s="291">
        <f t="shared" si="10"/>
        <v>0</v>
      </c>
      <c r="J112" s="24">
        <f t="shared" si="8"/>
        <v>0</v>
      </c>
      <c r="K112" s="291">
        <f t="shared" si="7"/>
        <v>0</v>
      </c>
      <c r="L112" s="223" t="s">
        <v>172</v>
      </c>
      <c r="M112" s="223">
        <v>5</v>
      </c>
      <c r="N112" s="223" t="s">
        <v>173</v>
      </c>
      <c r="O112" s="223">
        <v>2</v>
      </c>
      <c r="P112" s="223" t="s">
        <v>174</v>
      </c>
      <c r="Q112" s="223">
        <v>5</v>
      </c>
      <c r="R112" s="223" t="s">
        <v>211</v>
      </c>
      <c r="S112" s="223">
        <v>2</v>
      </c>
      <c r="T112" s="223" t="s">
        <v>212</v>
      </c>
      <c r="U112" s="223">
        <v>2</v>
      </c>
      <c r="V112" s="223" t="s">
        <v>213</v>
      </c>
      <c r="W112" s="223">
        <v>5</v>
      </c>
      <c r="X112" s="223" t="s">
        <v>214</v>
      </c>
      <c r="Y112" s="223" t="s">
        <v>393</v>
      </c>
      <c r="Z112" s="292">
        <v>5</v>
      </c>
      <c r="AA112" s="292" t="s">
        <v>395</v>
      </c>
      <c r="AB112" s="292" t="s">
        <v>396</v>
      </c>
      <c r="AC112" s="292"/>
      <c r="AD112" s="292"/>
      <c r="AE112" s="292"/>
      <c r="AF112" s="293">
        <f t="shared" si="9"/>
        <v>26</v>
      </c>
      <c r="AG112" s="116"/>
    </row>
    <row r="113" spans="1:33" s="19" customFormat="1">
      <c r="A113" s="14">
        <f>'1-συμβολαια'!A113</f>
        <v>0</v>
      </c>
      <c r="B113" s="132">
        <f>'1-συμβολαια'!C113</f>
        <v>0</v>
      </c>
      <c r="C113" s="43">
        <f>'1-συμβολαια'!D113</f>
        <v>0</v>
      </c>
      <c r="D113" s="28">
        <f>'3-φύλλα2α'!D113</f>
        <v>0</v>
      </c>
      <c r="E113" s="28">
        <f>'3-φύλλα2α'!E113</f>
        <v>0</v>
      </c>
      <c r="F113" s="13"/>
      <c r="G113" s="13"/>
      <c r="H113" s="290">
        <f t="shared" si="11"/>
        <v>0</v>
      </c>
      <c r="I113" s="291">
        <f t="shared" si="10"/>
        <v>0</v>
      </c>
      <c r="J113" s="24">
        <f t="shared" si="8"/>
        <v>0</v>
      </c>
      <c r="K113" s="291">
        <f t="shared" si="7"/>
        <v>0</v>
      </c>
      <c r="L113" s="223" t="s">
        <v>172</v>
      </c>
      <c r="M113" s="223">
        <v>5</v>
      </c>
      <c r="N113" s="223" t="s">
        <v>173</v>
      </c>
      <c r="O113" s="223">
        <v>2</v>
      </c>
      <c r="P113" s="223" t="s">
        <v>174</v>
      </c>
      <c r="Q113" s="223">
        <v>5</v>
      </c>
      <c r="R113" s="223" t="s">
        <v>211</v>
      </c>
      <c r="S113" s="223">
        <v>2</v>
      </c>
      <c r="T113" s="223" t="s">
        <v>212</v>
      </c>
      <c r="U113" s="223">
        <v>2</v>
      </c>
      <c r="V113" s="223" t="s">
        <v>213</v>
      </c>
      <c r="W113" s="223">
        <v>5</v>
      </c>
      <c r="X113" s="223" t="s">
        <v>214</v>
      </c>
      <c r="Y113" s="223" t="s">
        <v>393</v>
      </c>
      <c r="Z113" s="292">
        <v>5</v>
      </c>
      <c r="AA113" s="292" t="s">
        <v>395</v>
      </c>
      <c r="AB113" s="292" t="s">
        <v>396</v>
      </c>
      <c r="AC113" s="292"/>
      <c r="AD113" s="292"/>
      <c r="AE113" s="292"/>
      <c r="AF113" s="293">
        <f t="shared" si="9"/>
        <v>26</v>
      </c>
      <c r="AG113" s="116"/>
    </row>
    <row r="114" spans="1:33" s="19" customFormat="1">
      <c r="A114" s="14">
        <f>'1-συμβολαια'!A114</f>
        <v>0</v>
      </c>
      <c r="B114" s="132">
        <f>'1-συμβολαια'!C114</f>
        <v>0</v>
      </c>
      <c r="C114" s="43">
        <f>'1-συμβολαια'!D114</f>
        <v>0</v>
      </c>
      <c r="D114" s="28">
        <f>'3-φύλλα2α'!D114</f>
        <v>0</v>
      </c>
      <c r="E114" s="28">
        <f>'3-φύλλα2α'!E114</f>
        <v>0</v>
      </c>
      <c r="F114" s="13"/>
      <c r="G114" s="13"/>
      <c r="H114" s="290">
        <f t="shared" si="11"/>
        <v>0</v>
      </c>
      <c r="I114" s="291">
        <f t="shared" si="10"/>
        <v>0</v>
      </c>
      <c r="J114" s="24">
        <f t="shared" si="8"/>
        <v>0</v>
      </c>
      <c r="K114" s="291">
        <f t="shared" si="7"/>
        <v>0</v>
      </c>
      <c r="L114" s="223" t="s">
        <v>172</v>
      </c>
      <c r="M114" s="223">
        <v>5</v>
      </c>
      <c r="N114" s="223" t="s">
        <v>173</v>
      </c>
      <c r="O114" s="223">
        <v>2</v>
      </c>
      <c r="P114" s="223" t="s">
        <v>174</v>
      </c>
      <c r="Q114" s="223">
        <v>5</v>
      </c>
      <c r="R114" s="223" t="s">
        <v>211</v>
      </c>
      <c r="S114" s="223">
        <v>2</v>
      </c>
      <c r="T114" s="223" t="s">
        <v>212</v>
      </c>
      <c r="U114" s="223">
        <v>2</v>
      </c>
      <c r="V114" s="223" t="s">
        <v>213</v>
      </c>
      <c r="W114" s="223">
        <v>5</v>
      </c>
      <c r="X114" s="223" t="s">
        <v>214</v>
      </c>
      <c r="Y114" s="223" t="s">
        <v>393</v>
      </c>
      <c r="Z114" s="292">
        <v>5</v>
      </c>
      <c r="AA114" s="292" t="s">
        <v>395</v>
      </c>
      <c r="AB114" s="292" t="s">
        <v>396</v>
      </c>
      <c r="AC114" s="292"/>
      <c r="AD114" s="292"/>
      <c r="AE114" s="292"/>
      <c r="AF114" s="293">
        <f t="shared" si="9"/>
        <v>26</v>
      </c>
      <c r="AG114" s="116"/>
    </row>
    <row r="115" spans="1:33" s="19" customFormat="1">
      <c r="A115" s="14">
        <f>'1-συμβολαια'!A115</f>
        <v>0</v>
      </c>
      <c r="B115" s="132">
        <f>'1-συμβολαια'!C115</f>
        <v>0</v>
      </c>
      <c r="C115" s="43">
        <f>'1-συμβολαια'!D115</f>
        <v>0</v>
      </c>
      <c r="D115" s="28">
        <f>'3-φύλλα2α'!D115</f>
        <v>0</v>
      </c>
      <c r="E115" s="28">
        <f>'3-φύλλα2α'!E115</f>
        <v>0</v>
      </c>
      <c r="F115" s="13"/>
      <c r="G115" s="13"/>
      <c r="H115" s="290">
        <f t="shared" si="11"/>
        <v>0</v>
      </c>
      <c r="I115" s="291">
        <f t="shared" si="10"/>
        <v>0</v>
      </c>
      <c r="J115" s="24">
        <f t="shared" si="8"/>
        <v>0</v>
      </c>
      <c r="K115" s="291">
        <f t="shared" si="7"/>
        <v>0</v>
      </c>
      <c r="L115" s="223" t="s">
        <v>172</v>
      </c>
      <c r="M115" s="223">
        <v>5</v>
      </c>
      <c r="N115" s="223" t="s">
        <v>173</v>
      </c>
      <c r="O115" s="223">
        <v>2</v>
      </c>
      <c r="P115" s="223" t="s">
        <v>174</v>
      </c>
      <c r="Q115" s="223">
        <v>5</v>
      </c>
      <c r="R115" s="223" t="s">
        <v>211</v>
      </c>
      <c r="S115" s="223">
        <v>2</v>
      </c>
      <c r="T115" s="223" t="s">
        <v>212</v>
      </c>
      <c r="U115" s="223">
        <v>2</v>
      </c>
      <c r="V115" s="223" t="s">
        <v>213</v>
      </c>
      <c r="W115" s="223">
        <v>5</v>
      </c>
      <c r="X115" s="223" t="s">
        <v>214</v>
      </c>
      <c r="Y115" s="223" t="s">
        <v>393</v>
      </c>
      <c r="Z115" s="292">
        <v>5</v>
      </c>
      <c r="AA115" s="292" t="s">
        <v>395</v>
      </c>
      <c r="AB115" s="292" t="s">
        <v>396</v>
      </c>
      <c r="AC115" s="292"/>
      <c r="AD115" s="292"/>
      <c r="AE115" s="292"/>
      <c r="AF115" s="293">
        <f t="shared" si="9"/>
        <v>26</v>
      </c>
      <c r="AG115" s="116"/>
    </row>
    <row r="116" spans="1:33" s="19" customFormat="1">
      <c r="A116" s="14">
        <f>'1-συμβολαια'!A116</f>
        <v>0</v>
      </c>
      <c r="B116" s="132">
        <f>'1-συμβολαια'!C116</f>
        <v>0</v>
      </c>
      <c r="C116" s="43">
        <f>'1-συμβολαια'!D116</f>
        <v>0</v>
      </c>
      <c r="D116" s="28">
        <f>'3-φύλλα2α'!D116</f>
        <v>0</v>
      </c>
      <c r="E116" s="28">
        <f>'3-φύλλα2α'!E116</f>
        <v>0</v>
      </c>
      <c r="F116" s="13"/>
      <c r="G116" s="13"/>
      <c r="H116" s="290">
        <f t="shared" si="11"/>
        <v>0</v>
      </c>
      <c r="I116" s="291">
        <f t="shared" si="10"/>
        <v>0</v>
      </c>
      <c r="J116" s="24">
        <f t="shared" si="8"/>
        <v>0</v>
      </c>
      <c r="K116" s="291">
        <f t="shared" si="7"/>
        <v>0</v>
      </c>
      <c r="L116" s="223" t="s">
        <v>172</v>
      </c>
      <c r="M116" s="223">
        <v>5</v>
      </c>
      <c r="N116" s="223" t="s">
        <v>173</v>
      </c>
      <c r="O116" s="223">
        <v>2</v>
      </c>
      <c r="P116" s="223" t="s">
        <v>174</v>
      </c>
      <c r="Q116" s="223">
        <v>5</v>
      </c>
      <c r="R116" s="223" t="s">
        <v>211</v>
      </c>
      <c r="S116" s="223">
        <v>2</v>
      </c>
      <c r="T116" s="223" t="s">
        <v>212</v>
      </c>
      <c r="U116" s="223">
        <v>2</v>
      </c>
      <c r="V116" s="223" t="s">
        <v>213</v>
      </c>
      <c r="W116" s="223">
        <v>5</v>
      </c>
      <c r="X116" s="223" t="s">
        <v>214</v>
      </c>
      <c r="Y116" s="223" t="s">
        <v>393</v>
      </c>
      <c r="Z116" s="292">
        <v>5</v>
      </c>
      <c r="AA116" s="292" t="s">
        <v>395</v>
      </c>
      <c r="AB116" s="292" t="s">
        <v>396</v>
      </c>
      <c r="AC116" s="292"/>
      <c r="AD116" s="292"/>
      <c r="AE116" s="292"/>
      <c r="AF116" s="293">
        <f t="shared" si="9"/>
        <v>26</v>
      </c>
      <c r="AG116" s="116"/>
    </row>
    <row r="117" spans="1:33" s="19" customFormat="1">
      <c r="A117" s="14">
        <f>'1-συμβολαια'!A117</f>
        <v>0</v>
      </c>
      <c r="B117" s="132">
        <f>'1-συμβολαια'!C117</f>
        <v>0</v>
      </c>
      <c r="C117" s="43">
        <f>'1-συμβολαια'!D117</f>
        <v>0</v>
      </c>
      <c r="D117" s="28">
        <f>'3-φύλλα2α'!D117</f>
        <v>0</v>
      </c>
      <c r="E117" s="28">
        <f>'3-φύλλα2α'!E117</f>
        <v>0</v>
      </c>
      <c r="F117" s="13"/>
      <c r="G117" s="13"/>
      <c r="H117" s="290">
        <f t="shared" si="11"/>
        <v>0</v>
      </c>
      <c r="I117" s="291">
        <f t="shared" si="10"/>
        <v>0</v>
      </c>
      <c r="J117" s="24">
        <f t="shared" si="8"/>
        <v>0</v>
      </c>
      <c r="K117" s="291">
        <f t="shared" si="7"/>
        <v>0</v>
      </c>
      <c r="L117" s="223" t="s">
        <v>172</v>
      </c>
      <c r="M117" s="223">
        <v>5</v>
      </c>
      <c r="N117" s="223" t="s">
        <v>173</v>
      </c>
      <c r="O117" s="223">
        <v>2</v>
      </c>
      <c r="P117" s="223" t="s">
        <v>174</v>
      </c>
      <c r="Q117" s="223">
        <v>5</v>
      </c>
      <c r="R117" s="223" t="s">
        <v>211</v>
      </c>
      <c r="S117" s="223">
        <v>2</v>
      </c>
      <c r="T117" s="223" t="s">
        <v>212</v>
      </c>
      <c r="U117" s="223">
        <v>2</v>
      </c>
      <c r="V117" s="223" t="s">
        <v>213</v>
      </c>
      <c r="W117" s="223">
        <v>5</v>
      </c>
      <c r="X117" s="223" t="s">
        <v>214</v>
      </c>
      <c r="Y117" s="223" t="s">
        <v>393</v>
      </c>
      <c r="Z117" s="292">
        <v>5</v>
      </c>
      <c r="AA117" s="292" t="s">
        <v>395</v>
      </c>
      <c r="AB117" s="292" t="s">
        <v>396</v>
      </c>
      <c r="AC117" s="292"/>
      <c r="AD117" s="292"/>
      <c r="AE117" s="292"/>
      <c r="AF117" s="293">
        <f t="shared" si="9"/>
        <v>26</v>
      </c>
      <c r="AG117" s="116"/>
    </row>
    <row r="118" spans="1:33" s="19" customFormat="1">
      <c r="A118" s="14">
        <f>'1-συμβολαια'!A118</f>
        <v>0</v>
      </c>
      <c r="B118" s="132">
        <f>'1-συμβολαια'!C118</f>
        <v>0</v>
      </c>
      <c r="C118" s="43">
        <f>'1-συμβολαια'!D118</f>
        <v>0</v>
      </c>
      <c r="D118" s="28">
        <f>'3-φύλλα2α'!D118</f>
        <v>0</v>
      </c>
      <c r="E118" s="28">
        <f>'3-φύλλα2α'!E118</f>
        <v>0</v>
      </c>
      <c r="F118" s="13"/>
      <c r="G118" s="13"/>
      <c r="H118" s="290">
        <f t="shared" si="11"/>
        <v>0</v>
      </c>
      <c r="I118" s="291">
        <f t="shared" si="10"/>
        <v>0</v>
      </c>
      <c r="J118" s="24">
        <f t="shared" si="8"/>
        <v>0</v>
      </c>
      <c r="K118" s="291">
        <f t="shared" si="7"/>
        <v>0</v>
      </c>
      <c r="L118" s="223" t="s">
        <v>172</v>
      </c>
      <c r="M118" s="223">
        <v>5</v>
      </c>
      <c r="N118" s="223" t="s">
        <v>173</v>
      </c>
      <c r="O118" s="223">
        <v>2</v>
      </c>
      <c r="P118" s="223" t="s">
        <v>174</v>
      </c>
      <c r="Q118" s="223">
        <v>5</v>
      </c>
      <c r="R118" s="223" t="s">
        <v>211</v>
      </c>
      <c r="S118" s="223">
        <v>2</v>
      </c>
      <c r="T118" s="223" t="s">
        <v>212</v>
      </c>
      <c r="U118" s="223">
        <v>2</v>
      </c>
      <c r="V118" s="223" t="s">
        <v>213</v>
      </c>
      <c r="W118" s="223">
        <v>5</v>
      </c>
      <c r="X118" s="223" t="s">
        <v>214</v>
      </c>
      <c r="Y118" s="223" t="s">
        <v>393</v>
      </c>
      <c r="Z118" s="292">
        <v>5</v>
      </c>
      <c r="AA118" s="292" t="s">
        <v>395</v>
      </c>
      <c r="AB118" s="292" t="s">
        <v>396</v>
      </c>
      <c r="AC118" s="292"/>
      <c r="AD118" s="292"/>
      <c r="AE118" s="292"/>
      <c r="AF118" s="293">
        <f t="shared" si="9"/>
        <v>26</v>
      </c>
      <c r="AG118" s="116"/>
    </row>
    <row r="119" spans="1:33" s="19" customFormat="1">
      <c r="A119" s="14">
        <f>'1-συμβολαια'!A119</f>
        <v>0</v>
      </c>
      <c r="B119" s="132">
        <f>'1-συμβολαια'!C119</f>
        <v>0</v>
      </c>
      <c r="C119" s="43">
        <f>'1-συμβολαια'!D119</f>
        <v>0</v>
      </c>
      <c r="D119" s="28">
        <f>'3-φύλλα2α'!D119</f>
        <v>0</v>
      </c>
      <c r="E119" s="28">
        <f>'3-φύλλα2α'!E119</f>
        <v>0</v>
      </c>
      <c r="F119" s="13"/>
      <c r="G119" s="13"/>
      <c r="H119" s="290">
        <f t="shared" si="11"/>
        <v>0</v>
      </c>
      <c r="I119" s="291">
        <f t="shared" si="10"/>
        <v>0</v>
      </c>
      <c r="J119" s="24">
        <f t="shared" si="8"/>
        <v>0</v>
      </c>
      <c r="K119" s="291">
        <f t="shared" si="7"/>
        <v>0</v>
      </c>
      <c r="L119" s="223" t="s">
        <v>172</v>
      </c>
      <c r="M119" s="223">
        <v>5</v>
      </c>
      <c r="N119" s="223" t="s">
        <v>173</v>
      </c>
      <c r="O119" s="223">
        <v>2</v>
      </c>
      <c r="P119" s="223" t="s">
        <v>174</v>
      </c>
      <c r="Q119" s="223">
        <v>5</v>
      </c>
      <c r="R119" s="223" t="s">
        <v>211</v>
      </c>
      <c r="S119" s="223">
        <v>2</v>
      </c>
      <c r="T119" s="223" t="s">
        <v>212</v>
      </c>
      <c r="U119" s="223">
        <v>2</v>
      </c>
      <c r="V119" s="223" t="s">
        <v>213</v>
      </c>
      <c r="W119" s="223">
        <v>5</v>
      </c>
      <c r="X119" s="223" t="s">
        <v>214</v>
      </c>
      <c r="Y119" s="223" t="s">
        <v>393</v>
      </c>
      <c r="Z119" s="292">
        <v>5</v>
      </c>
      <c r="AA119" s="292" t="s">
        <v>395</v>
      </c>
      <c r="AB119" s="292" t="s">
        <v>396</v>
      </c>
      <c r="AC119" s="292"/>
      <c r="AD119" s="292"/>
      <c r="AE119" s="292"/>
      <c r="AF119" s="293">
        <f t="shared" si="9"/>
        <v>26</v>
      </c>
      <c r="AG119" s="116"/>
    </row>
    <row r="120" spans="1:33" s="19" customFormat="1">
      <c r="A120" s="14">
        <f>'1-συμβολαια'!A120</f>
        <v>0</v>
      </c>
      <c r="B120" s="132">
        <f>'1-συμβολαια'!C120</f>
        <v>0</v>
      </c>
      <c r="C120" s="43">
        <f>'1-συμβολαια'!D120</f>
        <v>0</v>
      </c>
      <c r="D120" s="28">
        <f>'3-φύλλα2α'!D120</f>
        <v>0</v>
      </c>
      <c r="E120" s="28">
        <f>'3-φύλλα2α'!E120</f>
        <v>0</v>
      </c>
      <c r="F120" s="13"/>
      <c r="G120" s="13"/>
      <c r="H120" s="290">
        <f t="shared" si="11"/>
        <v>0</v>
      </c>
      <c r="I120" s="291">
        <f t="shared" si="10"/>
        <v>0</v>
      </c>
      <c r="J120" s="24">
        <f t="shared" si="8"/>
        <v>0</v>
      </c>
      <c r="K120" s="291">
        <f t="shared" si="7"/>
        <v>0</v>
      </c>
      <c r="L120" s="223" t="s">
        <v>172</v>
      </c>
      <c r="M120" s="223">
        <v>5</v>
      </c>
      <c r="N120" s="223" t="s">
        <v>173</v>
      </c>
      <c r="O120" s="223">
        <v>2</v>
      </c>
      <c r="P120" s="223" t="s">
        <v>174</v>
      </c>
      <c r="Q120" s="223">
        <v>5</v>
      </c>
      <c r="R120" s="223" t="s">
        <v>211</v>
      </c>
      <c r="S120" s="223">
        <v>2</v>
      </c>
      <c r="T120" s="223" t="s">
        <v>212</v>
      </c>
      <c r="U120" s="223">
        <v>2</v>
      </c>
      <c r="V120" s="223" t="s">
        <v>213</v>
      </c>
      <c r="W120" s="223">
        <v>5</v>
      </c>
      <c r="X120" s="223" t="s">
        <v>214</v>
      </c>
      <c r="Y120" s="223" t="s">
        <v>393</v>
      </c>
      <c r="Z120" s="292">
        <v>5</v>
      </c>
      <c r="AA120" s="292" t="s">
        <v>395</v>
      </c>
      <c r="AB120" s="292" t="s">
        <v>396</v>
      </c>
      <c r="AC120" s="292"/>
      <c r="AD120" s="292"/>
      <c r="AE120" s="292"/>
      <c r="AF120" s="293">
        <f t="shared" si="9"/>
        <v>26</v>
      </c>
      <c r="AG120" s="116"/>
    </row>
    <row r="121" spans="1:33" s="19" customFormat="1">
      <c r="A121" s="14">
        <f>'1-συμβολαια'!A121</f>
        <v>0</v>
      </c>
      <c r="B121" s="132">
        <f>'1-συμβολαια'!C121</f>
        <v>0</v>
      </c>
      <c r="C121" s="43">
        <f>'1-συμβολαια'!D121</f>
        <v>0</v>
      </c>
      <c r="D121" s="28">
        <f>'3-φύλλα2α'!D121</f>
        <v>0</v>
      </c>
      <c r="E121" s="28">
        <f>'3-φύλλα2α'!E121</f>
        <v>0</v>
      </c>
      <c r="F121" s="13"/>
      <c r="G121" s="13"/>
      <c r="H121" s="290">
        <f t="shared" si="11"/>
        <v>0</v>
      </c>
      <c r="I121" s="291">
        <f t="shared" si="10"/>
        <v>0</v>
      </c>
      <c r="J121" s="24">
        <f t="shared" si="8"/>
        <v>0</v>
      </c>
      <c r="K121" s="291">
        <f t="shared" si="7"/>
        <v>0</v>
      </c>
      <c r="L121" s="223" t="s">
        <v>172</v>
      </c>
      <c r="M121" s="223">
        <v>5</v>
      </c>
      <c r="N121" s="223" t="s">
        <v>173</v>
      </c>
      <c r="O121" s="223">
        <v>2</v>
      </c>
      <c r="P121" s="223" t="s">
        <v>174</v>
      </c>
      <c r="Q121" s="223">
        <v>5</v>
      </c>
      <c r="R121" s="223" t="s">
        <v>211</v>
      </c>
      <c r="S121" s="223">
        <v>2</v>
      </c>
      <c r="T121" s="223" t="s">
        <v>212</v>
      </c>
      <c r="U121" s="223">
        <v>2</v>
      </c>
      <c r="V121" s="223" t="s">
        <v>213</v>
      </c>
      <c r="W121" s="223">
        <v>5</v>
      </c>
      <c r="X121" s="223" t="s">
        <v>214</v>
      </c>
      <c r="Y121" s="223" t="s">
        <v>393</v>
      </c>
      <c r="Z121" s="292">
        <v>5</v>
      </c>
      <c r="AA121" s="292" t="s">
        <v>395</v>
      </c>
      <c r="AB121" s="292" t="s">
        <v>396</v>
      </c>
      <c r="AC121" s="292"/>
      <c r="AD121" s="292"/>
      <c r="AE121" s="292"/>
      <c r="AF121" s="293">
        <f t="shared" si="9"/>
        <v>26</v>
      </c>
      <c r="AG121" s="116"/>
    </row>
    <row r="122" spans="1:33" s="19" customFormat="1">
      <c r="A122" s="14">
        <f>'1-συμβολαια'!A122</f>
        <v>0</v>
      </c>
      <c r="B122" s="132">
        <f>'1-συμβολαια'!C122</f>
        <v>0</v>
      </c>
      <c r="C122" s="43">
        <f>'1-συμβολαια'!D122</f>
        <v>0</v>
      </c>
      <c r="D122" s="28">
        <f>'3-φύλλα2α'!D122</f>
        <v>0</v>
      </c>
      <c r="E122" s="28">
        <f>'3-φύλλα2α'!E122</f>
        <v>0</v>
      </c>
      <c r="F122" s="13"/>
      <c r="G122" s="13"/>
      <c r="H122" s="290">
        <f t="shared" si="11"/>
        <v>0</v>
      </c>
      <c r="I122" s="291">
        <f t="shared" si="10"/>
        <v>0</v>
      </c>
      <c r="J122" s="24">
        <f t="shared" si="8"/>
        <v>0</v>
      </c>
      <c r="K122" s="291">
        <f t="shared" si="7"/>
        <v>0</v>
      </c>
      <c r="L122" s="223" t="s">
        <v>172</v>
      </c>
      <c r="M122" s="223">
        <v>5</v>
      </c>
      <c r="N122" s="223" t="s">
        <v>173</v>
      </c>
      <c r="O122" s="223">
        <v>2</v>
      </c>
      <c r="P122" s="223" t="s">
        <v>174</v>
      </c>
      <c r="Q122" s="223">
        <v>5</v>
      </c>
      <c r="R122" s="223" t="s">
        <v>211</v>
      </c>
      <c r="S122" s="223">
        <v>2</v>
      </c>
      <c r="T122" s="223" t="s">
        <v>212</v>
      </c>
      <c r="U122" s="223">
        <v>2</v>
      </c>
      <c r="V122" s="223" t="s">
        <v>213</v>
      </c>
      <c r="W122" s="223">
        <v>5</v>
      </c>
      <c r="X122" s="223" t="s">
        <v>214</v>
      </c>
      <c r="Y122" s="223" t="s">
        <v>393</v>
      </c>
      <c r="Z122" s="292">
        <v>5</v>
      </c>
      <c r="AA122" s="292" t="s">
        <v>395</v>
      </c>
      <c r="AB122" s="292" t="s">
        <v>396</v>
      </c>
      <c r="AC122" s="292"/>
      <c r="AD122" s="292"/>
      <c r="AE122" s="292"/>
      <c r="AF122" s="293">
        <f t="shared" si="9"/>
        <v>26</v>
      </c>
      <c r="AG122" s="116"/>
    </row>
    <row r="123" spans="1:33" s="19" customFormat="1">
      <c r="A123" s="14">
        <f>'1-συμβολαια'!A123</f>
        <v>0</v>
      </c>
      <c r="B123" s="132">
        <f>'1-συμβολαια'!C123</f>
        <v>0</v>
      </c>
      <c r="C123" s="43">
        <f>'1-συμβολαια'!D123</f>
        <v>0</v>
      </c>
      <c r="D123" s="28">
        <f>'3-φύλλα2α'!D123</f>
        <v>0</v>
      </c>
      <c r="E123" s="28">
        <f>'3-φύλλα2α'!E123</f>
        <v>0</v>
      </c>
      <c r="F123" s="13"/>
      <c r="G123" s="13"/>
      <c r="H123" s="290">
        <f t="shared" si="11"/>
        <v>0</v>
      </c>
      <c r="I123" s="291">
        <f t="shared" si="10"/>
        <v>0</v>
      </c>
      <c r="J123" s="24">
        <f t="shared" si="8"/>
        <v>0</v>
      </c>
      <c r="K123" s="291">
        <f t="shared" si="7"/>
        <v>0</v>
      </c>
      <c r="L123" s="223" t="s">
        <v>172</v>
      </c>
      <c r="M123" s="223">
        <v>5</v>
      </c>
      <c r="N123" s="223" t="s">
        <v>173</v>
      </c>
      <c r="O123" s="223">
        <v>2</v>
      </c>
      <c r="P123" s="223" t="s">
        <v>174</v>
      </c>
      <c r="Q123" s="223">
        <v>5</v>
      </c>
      <c r="R123" s="223" t="s">
        <v>211</v>
      </c>
      <c r="S123" s="223">
        <v>2</v>
      </c>
      <c r="T123" s="223" t="s">
        <v>212</v>
      </c>
      <c r="U123" s="223">
        <v>2</v>
      </c>
      <c r="V123" s="223" t="s">
        <v>213</v>
      </c>
      <c r="W123" s="223">
        <v>5</v>
      </c>
      <c r="X123" s="223" t="s">
        <v>214</v>
      </c>
      <c r="Y123" s="223" t="s">
        <v>393</v>
      </c>
      <c r="Z123" s="292">
        <v>5</v>
      </c>
      <c r="AA123" s="292" t="s">
        <v>395</v>
      </c>
      <c r="AB123" s="292" t="s">
        <v>396</v>
      </c>
      <c r="AC123" s="292"/>
      <c r="AD123" s="292"/>
      <c r="AE123" s="292"/>
      <c r="AF123" s="293">
        <f t="shared" si="9"/>
        <v>26</v>
      </c>
      <c r="AG123" s="116"/>
    </row>
    <row r="124" spans="1:33" s="19" customFormat="1">
      <c r="A124" s="14">
        <f>'1-συμβολαια'!A124</f>
        <v>0</v>
      </c>
      <c r="B124" s="132">
        <f>'1-συμβολαια'!C124</f>
        <v>0</v>
      </c>
      <c r="C124" s="43">
        <f>'1-συμβολαια'!D124</f>
        <v>0</v>
      </c>
      <c r="D124" s="28">
        <f>'3-φύλλα2α'!D124</f>
        <v>0</v>
      </c>
      <c r="E124" s="28">
        <f>'3-φύλλα2α'!E124</f>
        <v>0</v>
      </c>
      <c r="F124" s="13"/>
      <c r="G124" s="13"/>
      <c r="H124" s="290">
        <f t="shared" si="11"/>
        <v>0</v>
      </c>
      <c r="I124" s="291">
        <f t="shared" si="10"/>
        <v>0</v>
      </c>
      <c r="J124" s="24">
        <f t="shared" si="8"/>
        <v>0</v>
      </c>
      <c r="K124" s="291">
        <f t="shared" si="7"/>
        <v>0</v>
      </c>
      <c r="L124" s="223" t="s">
        <v>172</v>
      </c>
      <c r="M124" s="223">
        <v>5</v>
      </c>
      <c r="N124" s="223" t="s">
        <v>173</v>
      </c>
      <c r="O124" s="223">
        <v>2</v>
      </c>
      <c r="P124" s="223" t="s">
        <v>174</v>
      </c>
      <c r="Q124" s="223">
        <v>5</v>
      </c>
      <c r="R124" s="223" t="s">
        <v>211</v>
      </c>
      <c r="S124" s="223">
        <v>2</v>
      </c>
      <c r="T124" s="223" t="s">
        <v>212</v>
      </c>
      <c r="U124" s="223">
        <v>2</v>
      </c>
      <c r="V124" s="223" t="s">
        <v>213</v>
      </c>
      <c r="W124" s="223">
        <v>5</v>
      </c>
      <c r="X124" s="223" t="s">
        <v>214</v>
      </c>
      <c r="Y124" s="223" t="s">
        <v>393</v>
      </c>
      <c r="Z124" s="292">
        <v>5</v>
      </c>
      <c r="AA124" s="292" t="s">
        <v>395</v>
      </c>
      <c r="AB124" s="292" t="s">
        <v>396</v>
      </c>
      <c r="AC124" s="292"/>
      <c r="AD124" s="292"/>
      <c r="AE124" s="292"/>
      <c r="AF124" s="293">
        <f t="shared" si="9"/>
        <v>26</v>
      </c>
      <c r="AG124" s="116"/>
    </row>
    <row r="125" spans="1:33" s="19" customFormat="1">
      <c r="A125" s="14">
        <f>'1-συμβολαια'!A125</f>
        <v>0</v>
      </c>
      <c r="B125" s="132">
        <f>'1-συμβολαια'!C125</f>
        <v>0</v>
      </c>
      <c r="C125" s="43">
        <f>'1-συμβολαια'!D125</f>
        <v>0</v>
      </c>
      <c r="D125" s="28">
        <f>'3-φύλλα2α'!D125</f>
        <v>0</v>
      </c>
      <c r="E125" s="28">
        <f>'3-φύλλα2α'!E125</f>
        <v>0</v>
      </c>
      <c r="F125" s="13"/>
      <c r="G125" s="13"/>
      <c r="H125" s="290">
        <f t="shared" si="11"/>
        <v>0</v>
      </c>
      <c r="I125" s="291">
        <f t="shared" si="10"/>
        <v>0</v>
      </c>
      <c r="J125" s="24">
        <f t="shared" si="8"/>
        <v>0</v>
      </c>
      <c r="K125" s="291">
        <f t="shared" si="7"/>
        <v>0</v>
      </c>
      <c r="L125" s="223" t="s">
        <v>172</v>
      </c>
      <c r="M125" s="223">
        <v>5</v>
      </c>
      <c r="N125" s="223" t="s">
        <v>173</v>
      </c>
      <c r="O125" s="223">
        <v>2</v>
      </c>
      <c r="P125" s="223" t="s">
        <v>174</v>
      </c>
      <c r="Q125" s="223">
        <v>5</v>
      </c>
      <c r="R125" s="223" t="s">
        <v>211</v>
      </c>
      <c r="S125" s="223">
        <v>2</v>
      </c>
      <c r="T125" s="223" t="s">
        <v>212</v>
      </c>
      <c r="U125" s="223">
        <v>2</v>
      </c>
      <c r="V125" s="223" t="s">
        <v>213</v>
      </c>
      <c r="W125" s="223">
        <v>5</v>
      </c>
      <c r="X125" s="223" t="s">
        <v>214</v>
      </c>
      <c r="Y125" s="223" t="s">
        <v>393</v>
      </c>
      <c r="Z125" s="292">
        <v>5</v>
      </c>
      <c r="AA125" s="292" t="s">
        <v>395</v>
      </c>
      <c r="AB125" s="292" t="s">
        <v>396</v>
      </c>
      <c r="AC125" s="292"/>
      <c r="AD125" s="292"/>
      <c r="AE125" s="292"/>
      <c r="AF125" s="293">
        <f t="shared" si="9"/>
        <v>26</v>
      </c>
      <c r="AG125" s="116"/>
    </row>
    <row r="126" spans="1:33" s="19" customFormat="1">
      <c r="A126" s="14">
        <f>'1-συμβολαια'!A126</f>
        <v>0</v>
      </c>
      <c r="B126" s="132">
        <f>'1-συμβολαια'!C126</f>
        <v>0</v>
      </c>
      <c r="C126" s="43">
        <f>'1-συμβολαια'!D126</f>
        <v>0</v>
      </c>
      <c r="D126" s="28">
        <f>'3-φύλλα2α'!D126</f>
        <v>0</v>
      </c>
      <c r="E126" s="28">
        <f>'3-φύλλα2α'!E126</f>
        <v>0</v>
      </c>
      <c r="F126" s="13"/>
      <c r="G126" s="13"/>
      <c r="H126" s="290">
        <f t="shared" si="11"/>
        <v>0</v>
      </c>
      <c r="I126" s="291">
        <f t="shared" si="10"/>
        <v>0</v>
      </c>
      <c r="J126" s="24">
        <f t="shared" si="8"/>
        <v>0</v>
      </c>
      <c r="K126" s="291">
        <f t="shared" si="7"/>
        <v>0</v>
      </c>
      <c r="L126" s="223" t="s">
        <v>172</v>
      </c>
      <c r="M126" s="223">
        <v>5</v>
      </c>
      <c r="N126" s="223" t="s">
        <v>173</v>
      </c>
      <c r="O126" s="223">
        <v>2</v>
      </c>
      <c r="P126" s="223" t="s">
        <v>174</v>
      </c>
      <c r="Q126" s="223">
        <v>5</v>
      </c>
      <c r="R126" s="223" t="s">
        <v>211</v>
      </c>
      <c r="S126" s="223">
        <v>2</v>
      </c>
      <c r="T126" s="223" t="s">
        <v>212</v>
      </c>
      <c r="U126" s="223">
        <v>2</v>
      </c>
      <c r="V126" s="223" t="s">
        <v>213</v>
      </c>
      <c r="W126" s="223">
        <v>5</v>
      </c>
      <c r="X126" s="223" t="s">
        <v>214</v>
      </c>
      <c r="Y126" s="223" t="s">
        <v>393</v>
      </c>
      <c r="Z126" s="292">
        <v>5</v>
      </c>
      <c r="AA126" s="292" t="s">
        <v>395</v>
      </c>
      <c r="AB126" s="292" t="s">
        <v>396</v>
      </c>
      <c r="AC126" s="292"/>
      <c r="AD126" s="292"/>
      <c r="AE126" s="292"/>
      <c r="AF126" s="293">
        <f t="shared" si="9"/>
        <v>26</v>
      </c>
      <c r="AG126" s="116"/>
    </row>
    <row r="127" spans="1:33" s="19" customFormat="1">
      <c r="A127" s="14">
        <f>'1-συμβολαια'!A127</f>
        <v>0</v>
      </c>
      <c r="B127" s="132">
        <f>'1-συμβολαια'!C127</f>
        <v>0</v>
      </c>
      <c r="C127" s="43">
        <f>'1-συμβολαια'!D127</f>
        <v>0</v>
      </c>
      <c r="D127" s="28">
        <f>'3-φύλλα2α'!D127</f>
        <v>0</v>
      </c>
      <c r="E127" s="28">
        <f>'3-φύλλα2α'!E127</f>
        <v>0</v>
      </c>
      <c r="F127" s="13"/>
      <c r="G127" s="13"/>
      <c r="H127" s="290">
        <f t="shared" si="11"/>
        <v>0</v>
      </c>
      <c r="I127" s="291">
        <f t="shared" si="10"/>
        <v>0</v>
      </c>
      <c r="J127" s="24">
        <f t="shared" si="8"/>
        <v>0</v>
      </c>
      <c r="K127" s="291">
        <f t="shared" si="7"/>
        <v>0</v>
      </c>
      <c r="L127" s="223" t="s">
        <v>172</v>
      </c>
      <c r="M127" s="223">
        <v>5</v>
      </c>
      <c r="N127" s="223" t="s">
        <v>173</v>
      </c>
      <c r="O127" s="223">
        <v>2</v>
      </c>
      <c r="P127" s="223" t="s">
        <v>174</v>
      </c>
      <c r="Q127" s="223">
        <v>5</v>
      </c>
      <c r="R127" s="223" t="s">
        <v>211</v>
      </c>
      <c r="S127" s="223">
        <v>2</v>
      </c>
      <c r="T127" s="223" t="s">
        <v>212</v>
      </c>
      <c r="U127" s="223">
        <v>2</v>
      </c>
      <c r="V127" s="223" t="s">
        <v>213</v>
      </c>
      <c r="W127" s="223">
        <v>5</v>
      </c>
      <c r="X127" s="223" t="s">
        <v>214</v>
      </c>
      <c r="Y127" s="223" t="s">
        <v>393</v>
      </c>
      <c r="Z127" s="292">
        <v>5</v>
      </c>
      <c r="AA127" s="292" t="s">
        <v>395</v>
      </c>
      <c r="AB127" s="292" t="s">
        <v>396</v>
      </c>
      <c r="AC127" s="292"/>
      <c r="AD127" s="292"/>
      <c r="AE127" s="292"/>
      <c r="AF127" s="293">
        <f t="shared" si="9"/>
        <v>26</v>
      </c>
      <c r="AG127" s="116"/>
    </row>
    <row r="128" spans="1:33" s="19" customFormat="1">
      <c r="A128" s="14">
        <f>'1-συμβολαια'!A128</f>
        <v>0</v>
      </c>
      <c r="B128" s="132">
        <f>'1-συμβολαια'!C128</f>
        <v>0</v>
      </c>
      <c r="C128" s="43">
        <f>'1-συμβολαια'!D128</f>
        <v>0</v>
      </c>
      <c r="D128" s="28">
        <f>'3-φύλλα2α'!D128</f>
        <v>0</v>
      </c>
      <c r="E128" s="28">
        <f>'3-φύλλα2α'!E128</f>
        <v>0</v>
      </c>
      <c r="F128" s="13"/>
      <c r="G128" s="13"/>
      <c r="H128" s="290">
        <f t="shared" si="11"/>
        <v>0</v>
      </c>
      <c r="I128" s="291">
        <f t="shared" si="10"/>
        <v>0</v>
      </c>
      <c r="J128" s="24">
        <f t="shared" si="8"/>
        <v>0</v>
      </c>
      <c r="K128" s="291">
        <f t="shared" si="7"/>
        <v>0</v>
      </c>
      <c r="L128" s="223" t="s">
        <v>172</v>
      </c>
      <c r="M128" s="223">
        <v>5</v>
      </c>
      <c r="N128" s="223" t="s">
        <v>173</v>
      </c>
      <c r="O128" s="223">
        <v>2</v>
      </c>
      <c r="P128" s="223" t="s">
        <v>174</v>
      </c>
      <c r="Q128" s="223">
        <v>5</v>
      </c>
      <c r="R128" s="223" t="s">
        <v>211</v>
      </c>
      <c r="S128" s="223">
        <v>2</v>
      </c>
      <c r="T128" s="223" t="s">
        <v>212</v>
      </c>
      <c r="U128" s="223">
        <v>2</v>
      </c>
      <c r="V128" s="223" t="s">
        <v>213</v>
      </c>
      <c r="W128" s="223">
        <v>5</v>
      </c>
      <c r="X128" s="223" t="s">
        <v>214</v>
      </c>
      <c r="Y128" s="223" t="s">
        <v>393</v>
      </c>
      <c r="Z128" s="292">
        <v>5</v>
      </c>
      <c r="AA128" s="292" t="s">
        <v>395</v>
      </c>
      <c r="AB128" s="292" t="s">
        <v>396</v>
      </c>
      <c r="AC128" s="292"/>
      <c r="AD128" s="292"/>
      <c r="AE128" s="292"/>
      <c r="AF128" s="293">
        <f t="shared" si="9"/>
        <v>26</v>
      </c>
      <c r="AG128" s="116"/>
    </row>
    <row r="129" spans="1:33" s="19" customFormat="1">
      <c r="A129" s="14">
        <f>'1-συμβολαια'!A129</f>
        <v>0</v>
      </c>
      <c r="B129" s="132">
        <f>'1-συμβολαια'!C129</f>
        <v>0</v>
      </c>
      <c r="C129" s="43">
        <f>'1-συμβολαια'!D129</f>
        <v>0</v>
      </c>
      <c r="D129" s="28">
        <f>'3-φύλλα2α'!D129</f>
        <v>0</v>
      </c>
      <c r="E129" s="28">
        <f>'3-φύλλα2α'!E129</f>
        <v>0</v>
      </c>
      <c r="F129" s="13"/>
      <c r="G129" s="13"/>
      <c r="H129" s="290">
        <f t="shared" si="11"/>
        <v>0</v>
      </c>
      <c r="I129" s="291">
        <f t="shared" si="10"/>
        <v>0</v>
      </c>
      <c r="J129" s="24">
        <f t="shared" si="8"/>
        <v>0</v>
      </c>
      <c r="K129" s="291">
        <f t="shared" si="7"/>
        <v>0</v>
      </c>
      <c r="L129" s="223" t="s">
        <v>172</v>
      </c>
      <c r="M129" s="223">
        <v>5</v>
      </c>
      <c r="N129" s="223" t="s">
        <v>173</v>
      </c>
      <c r="O129" s="223">
        <v>2</v>
      </c>
      <c r="P129" s="223" t="s">
        <v>174</v>
      </c>
      <c r="Q129" s="223">
        <v>5</v>
      </c>
      <c r="R129" s="223" t="s">
        <v>211</v>
      </c>
      <c r="S129" s="223">
        <v>2</v>
      </c>
      <c r="T129" s="223" t="s">
        <v>212</v>
      </c>
      <c r="U129" s="223">
        <v>2</v>
      </c>
      <c r="V129" s="223" t="s">
        <v>213</v>
      </c>
      <c r="W129" s="223">
        <v>5</v>
      </c>
      <c r="X129" s="223" t="s">
        <v>214</v>
      </c>
      <c r="Y129" s="223" t="s">
        <v>393</v>
      </c>
      <c r="Z129" s="292">
        <v>5</v>
      </c>
      <c r="AA129" s="292" t="s">
        <v>395</v>
      </c>
      <c r="AB129" s="292" t="s">
        <v>396</v>
      </c>
      <c r="AC129" s="292"/>
      <c r="AD129" s="292"/>
      <c r="AE129" s="292"/>
      <c r="AF129" s="293">
        <f t="shared" si="9"/>
        <v>26</v>
      </c>
      <c r="AG129" s="116"/>
    </row>
    <row r="130" spans="1:33" s="19" customFormat="1">
      <c r="A130" s="14">
        <f>'1-συμβολαια'!A130</f>
        <v>0</v>
      </c>
      <c r="B130" s="132">
        <f>'1-συμβολαια'!C130</f>
        <v>0</v>
      </c>
      <c r="C130" s="43">
        <f>'1-συμβολαια'!D130</f>
        <v>0</v>
      </c>
      <c r="D130" s="28">
        <f>'3-φύλλα2α'!D130</f>
        <v>0</v>
      </c>
      <c r="E130" s="28">
        <f>'3-φύλλα2α'!E130</f>
        <v>0</v>
      </c>
      <c r="F130" s="13"/>
      <c r="G130" s="13"/>
      <c r="H130" s="290">
        <f t="shared" si="11"/>
        <v>0</v>
      </c>
      <c r="I130" s="291">
        <f t="shared" si="10"/>
        <v>0</v>
      </c>
      <c r="J130" s="24">
        <f t="shared" si="8"/>
        <v>0</v>
      </c>
      <c r="K130" s="291">
        <f t="shared" si="7"/>
        <v>0</v>
      </c>
      <c r="L130" s="223" t="s">
        <v>172</v>
      </c>
      <c r="M130" s="223">
        <v>5</v>
      </c>
      <c r="N130" s="223" t="s">
        <v>173</v>
      </c>
      <c r="O130" s="223">
        <v>2</v>
      </c>
      <c r="P130" s="223" t="s">
        <v>174</v>
      </c>
      <c r="Q130" s="223">
        <v>5</v>
      </c>
      <c r="R130" s="223" t="s">
        <v>211</v>
      </c>
      <c r="S130" s="223">
        <v>2</v>
      </c>
      <c r="T130" s="223" t="s">
        <v>212</v>
      </c>
      <c r="U130" s="223">
        <v>2</v>
      </c>
      <c r="V130" s="223" t="s">
        <v>213</v>
      </c>
      <c r="W130" s="223">
        <v>5</v>
      </c>
      <c r="X130" s="223" t="s">
        <v>214</v>
      </c>
      <c r="Y130" s="223" t="s">
        <v>393</v>
      </c>
      <c r="Z130" s="292">
        <v>5</v>
      </c>
      <c r="AA130" s="292" t="s">
        <v>395</v>
      </c>
      <c r="AB130" s="292" t="s">
        <v>396</v>
      </c>
      <c r="AC130" s="292"/>
      <c r="AD130" s="292"/>
      <c r="AE130" s="292"/>
      <c r="AF130" s="293">
        <f t="shared" si="9"/>
        <v>26</v>
      </c>
      <c r="AG130" s="116"/>
    </row>
    <row r="131" spans="1:33" s="19" customFormat="1">
      <c r="A131" s="14">
        <f>'1-συμβολαια'!A131</f>
        <v>0</v>
      </c>
      <c r="B131" s="132">
        <f>'1-συμβολαια'!C131</f>
        <v>0</v>
      </c>
      <c r="C131" s="43">
        <f>'1-συμβολαια'!D131</f>
        <v>0</v>
      </c>
      <c r="D131" s="28">
        <f>'3-φύλλα2α'!D131</f>
        <v>0</v>
      </c>
      <c r="E131" s="28">
        <f>'3-φύλλα2α'!E131</f>
        <v>0</v>
      </c>
      <c r="F131" s="13"/>
      <c r="G131" s="13"/>
      <c r="H131" s="290">
        <f t="shared" si="11"/>
        <v>0</v>
      </c>
      <c r="I131" s="291">
        <f t="shared" si="10"/>
        <v>0</v>
      </c>
      <c r="J131" s="24">
        <f t="shared" si="8"/>
        <v>0</v>
      </c>
      <c r="K131" s="291">
        <f t="shared" ref="K131:K173" si="12">E131*G131*5</f>
        <v>0</v>
      </c>
      <c r="L131" s="223" t="s">
        <v>172</v>
      </c>
      <c r="M131" s="223">
        <v>5</v>
      </c>
      <c r="N131" s="223" t="s">
        <v>173</v>
      </c>
      <c r="O131" s="223">
        <v>2</v>
      </c>
      <c r="P131" s="223" t="s">
        <v>174</v>
      </c>
      <c r="Q131" s="223">
        <v>5</v>
      </c>
      <c r="R131" s="223" t="s">
        <v>211</v>
      </c>
      <c r="S131" s="223">
        <v>2</v>
      </c>
      <c r="T131" s="223" t="s">
        <v>212</v>
      </c>
      <c r="U131" s="223">
        <v>2</v>
      </c>
      <c r="V131" s="223" t="s">
        <v>213</v>
      </c>
      <c r="W131" s="223">
        <v>5</v>
      </c>
      <c r="X131" s="223" t="s">
        <v>214</v>
      </c>
      <c r="Y131" s="223" t="s">
        <v>393</v>
      </c>
      <c r="Z131" s="292">
        <v>5</v>
      </c>
      <c r="AA131" s="292" t="s">
        <v>395</v>
      </c>
      <c r="AB131" s="292" t="s">
        <v>396</v>
      </c>
      <c r="AC131" s="292"/>
      <c r="AD131" s="292"/>
      <c r="AE131" s="292"/>
      <c r="AF131" s="293">
        <f t="shared" si="9"/>
        <v>26</v>
      </c>
      <c r="AG131" s="116"/>
    </row>
    <row r="132" spans="1:33" s="19" customFormat="1">
      <c r="A132" s="14">
        <f>'1-συμβολαια'!A132</f>
        <v>0</v>
      </c>
      <c r="B132" s="132">
        <f>'1-συμβολαια'!C132</f>
        <v>0</v>
      </c>
      <c r="C132" s="43">
        <f>'1-συμβολαια'!D132</f>
        <v>0</v>
      </c>
      <c r="D132" s="28">
        <f>'3-φύλλα2α'!D132</f>
        <v>0</v>
      </c>
      <c r="E132" s="28">
        <f>'3-φύλλα2α'!E132</f>
        <v>0</v>
      </c>
      <c r="F132" s="13"/>
      <c r="G132" s="13"/>
      <c r="H132" s="290">
        <f t="shared" si="11"/>
        <v>0</v>
      </c>
      <c r="I132" s="291">
        <f t="shared" si="10"/>
        <v>0</v>
      </c>
      <c r="J132" s="24">
        <f t="shared" ref="J132:J173" si="13">H132+I132</f>
        <v>0</v>
      </c>
      <c r="K132" s="291">
        <f t="shared" si="12"/>
        <v>0</v>
      </c>
      <c r="L132" s="223" t="s">
        <v>172</v>
      </c>
      <c r="M132" s="223">
        <v>5</v>
      </c>
      <c r="N132" s="223" t="s">
        <v>173</v>
      </c>
      <c r="O132" s="223">
        <v>2</v>
      </c>
      <c r="P132" s="223" t="s">
        <v>174</v>
      </c>
      <c r="Q132" s="223">
        <v>5</v>
      </c>
      <c r="R132" s="223" t="s">
        <v>211</v>
      </c>
      <c r="S132" s="223">
        <v>2</v>
      </c>
      <c r="T132" s="223" t="s">
        <v>212</v>
      </c>
      <c r="U132" s="223">
        <v>2</v>
      </c>
      <c r="V132" s="223" t="s">
        <v>213</v>
      </c>
      <c r="W132" s="223">
        <v>5</v>
      </c>
      <c r="X132" s="223" t="s">
        <v>214</v>
      </c>
      <c r="Y132" s="223" t="s">
        <v>393</v>
      </c>
      <c r="Z132" s="292">
        <v>5</v>
      </c>
      <c r="AA132" s="292" t="s">
        <v>395</v>
      </c>
      <c r="AB132" s="292" t="s">
        <v>396</v>
      </c>
      <c r="AC132" s="292"/>
      <c r="AD132" s="292"/>
      <c r="AE132" s="292"/>
      <c r="AF132" s="293">
        <f t="shared" ref="AF132:AF172" si="14">SUM(L132:AE132)</f>
        <v>26</v>
      </c>
      <c r="AG132" s="116"/>
    </row>
    <row r="133" spans="1:33" s="19" customFormat="1">
      <c r="A133" s="14">
        <f>'1-συμβολαια'!A133</f>
        <v>0</v>
      </c>
      <c r="B133" s="132">
        <f>'1-συμβολαια'!C133</f>
        <v>0</v>
      </c>
      <c r="C133" s="43">
        <f>'1-συμβολαια'!D133</f>
        <v>0</v>
      </c>
      <c r="D133" s="28">
        <f>'3-φύλλα2α'!D133</f>
        <v>0</v>
      </c>
      <c r="E133" s="28">
        <f>'3-φύλλα2α'!E133</f>
        <v>0</v>
      </c>
      <c r="F133" s="13"/>
      <c r="G133" s="13"/>
      <c r="H133" s="290">
        <f t="shared" si="11"/>
        <v>0</v>
      </c>
      <c r="I133" s="291">
        <f t="shared" si="10"/>
        <v>0</v>
      </c>
      <c r="J133" s="24">
        <f t="shared" si="13"/>
        <v>0</v>
      </c>
      <c r="K133" s="291">
        <f t="shared" si="12"/>
        <v>0</v>
      </c>
      <c r="L133" s="223" t="s">
        <v>172</v>
      </c>
      <c r="M133" s="223">
        <v>5</v>
      </c>
      <c r="N133" s="223" t="s">
        <v>173</v>
      </c>
      <c r="O133" s="223">
        <v>2</v>
      </c>
      <c r="P133" s="223" t="s">
        <v>174</v>
      </c>
      <c r="Q133" s="223">
        <v>5</v>
      </c>
      <c r="R133" s="223" t="s">
        <v>211</v>
      </c>
      <c r="S133" s="223">
        <v>2</v>
      </c>
      <c r="T133" s="223" t="s">
        <v>212</v>
      </c>
      <c r="U133" s="223">
        <v>2</v>
      </c>
      <c r="V133" s="223" t="s">
        <v>213</v>
      </c>
      <c r="W133" s="223">
        <v>5</v>
      </c>
      <c r="X133" s="223" t="s">
        <v>214</v>
      </c>
      <c r="Y133" s="223" t="s">
        <v>393</v>
      </c>
      <c r="Z133" s="292">
        <v>5</v>
      </c>
      <c r="AA133" s="292" t="s">
        <v>395</v>
      </c>
      <c r="AB133" s="292" t="s">
        <v>396</v>
      </c>
      <c r="AC133" s="292"/>
      <c r="AD133" s="292"/>
      <c r="AE133" s="292"/>
      <c r="AF133" s="293">
        <f t="shared" si="14"/>
        <v>26</v>
      </c>
      <c r="AG133" s="116"/>
    </row>
    <row r="134" spans="1:33" s="19" customFormat="1">
      <c r="A134" s="14">
        <f>'1-συμβολαια'!A134</f>
        <v>0</v>
      </c>
      <c r="B134" s="132">
        <f>'1-συμβολαια'!C134</f>
        <v>0</v>
      </c>
      <c r="C134" s="43">
        <f>'1-συμβολαια'!D134</f>
        <v>0</v>
      </c>
      <c r="D134" s="28">
        <f>'3-φύλλα2α'!D134</f>
        <v>0</v>
      </c>
      <c r="E134" s="28">
        <f>'3-φύλλα2α'!E134</f>
        <v>0</v>
      </c>
      <c r="F134" s="13"/>
      <c r="G134" s="13"/>
      <c r="H134" s="290">
        <f t="shared" si="11"/>
        <v>0</v>
      </c>
      <c r="I134" s="291">
        <f t="shared" si="10"/>
        <v>0</v>
      </c>
      <c r="J134" s="24">
        <f t="shared" si="13"/>
        <v>0</v>
      </c>
      <c r="K134" s="291">
        <f t="shared" si="12"/>
        <v>0</v>
      </c>
      <c r="L134" s="223" t="s">
        <v>172</v>
      </c>
      <c r="M134" s="223">
        <v>5</v>
      </c>
      <c r="N134" s="223" t="s">
        <v>173</v>
      </c>
      <c r="O134" s="223">
        <v>2</v>
      </c>
      <c r="P134" s="223" t="s">
        <v>174</v>
      </c>
      <c r="Q134" s="223">
        <v>5</v>
      </c>
      <c r="R134" s="223" t="s">
        <v>211</v>
      </c>
      <c r="S134" s="223">
        <v>2</v>
      </c>
      <c r="T134" s="223" t="s">
        <v>212</v>
      </c>
      <c r="U134" s="223">
        <v>2</v>
      </c>
      <c r="V134" s="223" t="s">
        <v>213</v>
      </c>
      <c r="W134" s="223">
        <v>5</v>
      </c>
      <c r="X134" s="223" t="s">
        <v>214</v>
      </c>
      <c r="Y134" s="223" t="s">
        <v>393</v>
      </c>
      <c r="Z134" s="292">
        <v>5</v>
      </c>
      <c r="AA134" s="292" t="s">
        <v>395</v>
      </c>
      <c r="AB134" s="292" t="s">
        <v>396</v>
      </c>
      <c r="AC134" s="292"/>
      <c r="AD134" s="292"/>
      <c r="AE134" s="292"/>
      <c r="AF134" s="293">
        <f t="shared" si="14"/>
        <v>26</v>
      </c>
      <c r="AG134" s="116"/>
    </row>
    <row r="135" spans="1:33" s="19" customFormat="1">
      <c r="A135" s="14">
        <f>'1-συμβολαια'!A135</f>
        <v>0</v>
      </c>
      <c r="B135" s="132">
        <f>'1-συμβολαια'!C135</f>
        <v>0</v>
      </c>
      <c r="C135" s="43">
        <f>'1-συμβολαια'!D135</f>
        <v>0</v>
      </c>
      <c r="D135" s="28">
        <f>'3-φύλλα2α'!D135</f>
        <v>0</v>
      </c>
      <c r="E135" s="28">
        <f>'3-φύλλα2α'!E135</f>
        <v>0</v>
      </c>
      <c r="F135" s="13"/>
      <c r="G135" s="13"/>
      <c r="H135" s="290">
        <f t="shared" si="11"/>
        <v>0</v>
      </c>
      <c r="I135" s="291">
        <f t="shared" ref="I135:I138" si="15">D135*F135*5</f>
        <v>0</v>
      </c>
      <c r="J135" s="24">
        <f t="shared" si="13"/>
        <v>0</v>
      </c>
      <c r="K135" s="291">
        <f t="shared" si="12"/>
        <v>0</v>
      </c>
      <c r="L135" s="223" t="s">
        <v>172</v>
      </c>
      <c r="M135" s="223">
        <v>5</v>
      </c>
      <c r="N135" s="223" t="s">
        <v>173</v>
      </c>
      <c r="O135" s="223">
        <v>2</v>
      </c>
      <c r="P135" s="223" t="s">
        <v>174</v>
      </c>
      <c r="Q135" s="223">
        <v>5</v>
      </c>
      <c r="R135" s="223" t="s">
        <v>211</v>
      </c>
      <c r="S135" s="223">
        <v>2</v>
      </c>
      <c r="T135" s="223" t="s">
        <v>212</v>
      </c>
      <c r="U135" s="223">
        <v>2</v>
      </c>
      <c r="V135" s="223" t="s">
        <v>213</v>
      </c>
      <c r="W135" s="223">
        <v>5</v>
      </c>
      <c r="X135" s="223" t="s">
        <v>214</v>
      </c>
      <c r="Y135" s="223" t="s">
        <v>393</v>
      </c>
      <c r="Z135" s="292">
        <v>5</v>
      </c>
      <c r="AA135" s="292" t="s">
        <v>395</v>
      </c>
      <c r="AB135" s="292" t="s">
        <v>396</v>
      </c>
      <c r="AC135" s="292"/>
      <c r="AD135" s="292"/>
      <c r="AE135" s="292"/>
      <c r="AF135" s="293">
        <f t="shared" si="14"/>
        <v>26</v>
      </c>
      <c r="AG135" s="116"/>
    </row>
    <row r="136" spans="1:33" s="19" customFormat="1">
      <c r="A136" s="14">
        <f>'1-συμβολαια'!A136</f>
        <v>0</v>
      </c>
      <c r="B136" s="132">
        <f>'1-συμβολαια'!C136</f>
        <v>0</v>
      </c>
      <c r="C136" s="43">
        <f>'1-συμβολαια'!D136</f>
        <v>0</v>
      </c>
      <c r="D136" s="28">
        <f>'3-φύλλα2α'!D136</f>
        <v>0</v>
      </c>
      <c r="E136" s="28">
        <f>'3-φύλλα2α'!E136</f>
        <v>0</v>
      </c>
      <c r="F136" s="13"/>
      <c r="G136" s="13"/>
      <c r="H136" s="290">
        <f t="shared" ref="H136:H173" si="16">F136*D136*4</f>
        <v>0</v>
      </c>
      <c r="I136" s="291">
        <f t="shared" si="15"/>
        <v>0</v>
      </c>
      <c r="J136" s="24">
        <f t="shared" si="13"/>
        <v>0</v>
      </c>
      <c r="K136" s="291">
        <f t="shared" si="12"/>
        <v>0</v>
      </c>
      <c r="L136" s="223" t="s">
        <v>172</v>
      </c>
      <c r="M136" s="223">
        <v>5</v>
      </c>
      <c r="N136" s="223" t="s">
        <v>173</v>
      </c>
      <c r="O136" s="223">
        <v>2</v>
      </c>
      <c r="P136" s="223" t="s">
        <v>174</v>
      </c>
      <c r="Q136" s="223">
        <v>5</v>
      </c>
      <c r="R136" s="223" t="s">
        <v>211</v>
      </c>
      <c r="S136" s="223">
        <v>2</v>
      </c>
      <c r="T136" s="223" t="s">
        <v>212</v>
      </c>
      <c r="U136" s="223">
        <v>2</v>
      </c>
      <c r="V136" s="223" t="s">
        <v>213</v>
      </c>
      <c r="W136" s="223">
        <v>5</v>
      </c>
      <c r="X136" s="223" t="s">
        <v>214</v>
      </c>
      <c r="Y136" s="223" t="s">
        <v>393</v>
      </c>
      <c r="Z136" s="292">
        <v>5</v>
      </c>
      <c r="AA136" s="292" t="s">
        <v>395</v>
      </c>
      <c r="AB136" s="292" t="s">
        <v>396</v>
      </c>
      <c r="AC136" s="292"/>
      <c r="AD136" s="292"/>
      <c r="AE136" s="292"/>
      <c r="AF136" s="293">
        <f t="shared" si="14"/>
        <v>26</v>
      </c>
      <c r="AG136" s="116"/>
    </row>
    <row r="137" spans="1:33" s="19" customFormat="1">
      <c r="A137" s="14">
        <f>'1-συμβολαια'!A137</f>
        <v>0</v>
      </c>
      <c r="B137" s="132">
        <f>'1-συμβολαια'!C137</f>
        <v>0</v>
      </c>
      <c r="C137" s="43">
        <f>'1-συμβολαια'!D137</f>
        <v>0</v>
      </c>
      <c r="D137" s="28">
        <f>'3-φύλλα2α'!D137</f>
        <v>0</v>
      </c>
      <c r="E137" s="28">
        <f>'3-φύλλα2α'!E137</f>
        <v>0</v>
      </c>
      <c r="F137" s="13"/>
      <c r="G137" s="13"/>
      <c r="H137" s="290">
        <f t="shared" si="16"/>
        <v>0</v>
      </c>
      <c r="I137" s="291">
        <f t="shared" si="15"/>
        <v>0</v>
      </c>
      <c r="J137" s="24">
        <f t="shared" si="13"/>
        <v>0</v>
      </c>
      <c r="K137" s="291">
        <f t="shared" si="12"/>
        <v>0</v>
      </c>
      <c r="L137" s="223" t="s">
        <v>172</v>
      </c>
      <c r="M137" s="223">
        <v>5</v>
      </c>
      <c r="N137" s="223" t="s">
        <v>173</v>
      </c>
      <c r="O137" s="223">
        <v>2</v>
      </c>
      <c r="P137" s="223" t="s">
        <v>174</v>
      </c>
      <c r="Q137" s="223">
        <v>5</v>
      </c>
      <c r="R137" s="223" t="s">
        <v>211</v>
      </c>
      <c r="S137" s="223">
        <v>2</v>
      </c>
      <c r="T137" s="223" t="s">
        <v>212</v>
      </c>
      <c r="U137" s="223">
        <v>2</v>
      </c>
      <c r="V137" s="223" t="s">
        <v>213</v>
      </c>
      <c r="W137" s="223">
        <v>5</v>
      </c>
      <c r="X137" s="223" t="s">
        <v>214</v>
      </c>
      <c r="Y137" s="223" t="s">
        <v>393</v>
      </c>
      <c r="Z137" s="292">
        <v>5</v>
      </c>
      <c r="AA137" s="292" t="s">
        <v>395</v>
      </c>
      <c r="AB137" s="292" t="s">
        <v>396</v>
      </c>
      <c r="AC137" s="292"/>
      <c r="AD137" s="292"/>
      <c r="AE137" s="292"/>
      <c r="AF137" s="293">
        <f t="shared" si="14"/>
        <v>26</v>
      </c>
      <c r="AG137" s="116"/>
    </row>
    <row r="138" spans="1:33" s="19" customFormat="1">
      <c r="A138" s="14">
        <f>'1-συμβολαια'!A138</f>
        <v>0</v>
      </c>
      <c r="B138" s="132">
        <f>'1-συμβολαια'!C138</f>
        <v>0</v>
      </c>
      <c r="C138" s="43">
        <f>'1-συμβολαια'!D138</f>
        <v>0</v>
      </c>
      <c r="D138" s="28">
        <f>'3-φύλλα2α'!D138</f>
        <v>0</v>
      </c>
      <c r="E138" s="28">
        <f>'3-φύλλα2α'!E138</f>
        <v>0</v>
      </c>
      <c r="F138" s="13"/>
      <c r="G138" s="13"/>
      <c r="H138" s="290">
        <f t="shared" si="16"/>
        <v>0</v>
      </c>
      <c r="I138" s="291">
        <f t="shared" si="15"/>
        <v>0</v>
      </c>
      <c r="J138" s="24">
        <f t="shared" si="13"/>
        <v>0</v>
      </c>
      <c r="K138" s="291">
        <f t="shared" si="12"/>
        <v>0</v>
      </c>
      <c r="L138" s="223" t="s">
        <v>172</v>
      </c>
      <c r="M138" s="223">
        <v>5</v>
      </c>
      <c r="N138" s="223" t="s">
        <v>173</v>
      </c>
      <c r="O138" s="223">
        <v>2</v>
      </c>
      <c r="P138" s="223" t="s">
        <v>174</v>
      </c>
      <c r="Q138" s="223">
        <v>5</v>
      </c>
      <c r="R138" s="223" t="s">
        <v>211</v>
      </c>
      <c r="S138" s="223">
        <v>2</v>
      </c>
      <c r="T138" s="223" t="s">
        <v>212</v>
      </c>
      <c r="U138" s="223">
        <v>2</v>
      </c>
      <c r="V138" s="223" t="s">
        <v>213</v>
      </c>
      <c r="W138" s="223">
        <v>5</v>
      </c>
      <c r="X138" s="223" t="s">
        <v>214</v>
      </c>
      <c r="Y138" s="223" t="s">
        <v>393</v>
      </c>
      <c r="Z138" s="292">
        <v>5</v>
      </c>
      <c r="AA138" s="292" t="s">
        <v>395</v>
      </c>
      <c r="AB138" s="292" t="s">
        <v>396</v>
      </c>
      <c r="AC138" s="292"/>
      <c r="AD138" s="292"/>
      <c r="AE138" s="292"/>
      <c r="AF138" s="293">
        <f t="shared" si="14"/>
        <v>26</v>
      </c>
      <c r="AG138" s="116"/>
    </row>
    <row r="139" spans="1:33" s="19" customFormat="1">
      <c r="A139" s="14">
        <f>'1-συμβολαια'!A139</f>
        <v>0</v>
      </c>
      <c r="B139" s="132">
        <f>'1-συμβολαια'!C139</f>
        <v>0</v>
      </c>
      <c r="C139" s="43">
        <f>'1-συμβολαια'!D139</f>
        <v>0</v>
      </c>
      <c r="D139" s="28">
        <f>'3-φύλλα2α'!D139</f>
        <v>0</v>
      </c>
      <c r="E139" s="28">
        <f>'3-φύλλα2α'!E139</f>
        <v>0</v>
      </c>
      <c r="F139" s="13"/>
      <c r="G139" s="13"/>
      <c r="H139" s="290">
        <f t="shared" si="16"/>
        <v>0</v>
      </c>
      <c r="I139" s="291">
        <f>D139*F139*5</f>
        <v>0</v>
      </c>
      <c r="J139" s="24">
        <f t="shared" si="13"/>
        <v>0</v>
      </c>
      <c r="K139" s="291">
        <f t="shared" si="12"/>
        <v>0</v>
      </c>
      <c r="L139" s="223" t="s">
        <v>172</v>
      </c>
      <c r="M139" s="223">
        <v>5</v>
      </c>
      <c r="N139" s="223" t="s">
        <v>173</v>
      </c>
      <c r="O139" s="223">
        <v>2</v>
      </c>
      <c r="P139" s="223" t="s">
        <v>174</v>
      </c>
      <c r="Q139" s="223">
        <v>5</v>
      </c>
      <c r="R139" s="223" t="s">
        <v>211</v>
      </c>
      <c r="S139" s="223">
        <v>2</v>
      </c>
      <c r="T139" s="223" t="s">
        <v>212</v>
      </c>
      <c r="U139" s="223">
        <v>2</v>
      </c>
      <c r="V139" s="223" t="s">
        <v>213</v>
      </c>
      <c r="W139" s="223">
        <v>5</v>
      </c>
      <c r="X139" s="223" t="s">
        <v>214</v>
      </c>
      <c r="Y139" s="223" t="s">
        <v>393</v>
      </c>
      <c r="Z139" s="292">
        <v>5</v>
      </c>
      <c r="AA139" s="292" t="s">
        <v>395</v>
      </c>
      <c r="AB139" s="292" t="s">
        <v>396</v>
      </c>
      <c r="AC139" s="292"/>
      <c r="AD139" s="292"/>
      <c r="AE139" s="292"/>
      <c r="AF139" s="293">
        <f t="shared" si="14"/>
        <v>26</v>
      </c>
      <c r="AG139" s="116"/>
    </row>
    <row r="140" spans="1:33" s="19" customFormat="1">
      <c r="A140" s="14">
        <f>'1-συμβολαια'!A140</f>
        <v>0</v>
      </c>
      <c r="B140" s="132">
        <f>'1-συμβολαια'!C140</f>
        <v>0</v>
      </c>
      <c r="C140" s="43">
        <f>'1-συμβολαια'!D140</f>
        <v>0</v>
      </c>
      <c r="D140" s="28">
        <f>'3-φύλλα2α'!D140</f>
        <v>0</v>
      </c>
      <c r="E140" s="28">
        <f>'3-φύλλα2α'!E140</f>
        <v>0</v>
      </c>
      <c r="F140" s="13"/>
      <c r="G140" s="13"/>
      <c r="H140" s="290">
        <f t="shared" si="16"/>
        <v>0</v>
      </c>
      <c r="I140" s="291">
        <f t="shared" ref="I140:I173" si="17">D140*F140*5</f>
        <v>0</v>
      </c>
      <c r="J140" s="24">
        <f t="shared" si="13"/>
        <v>0</v>
      </c>
      <c r="K140" s="291">
        <f t="shared" si="12"/>
        <v>0</v>
      </c>
      <c r="L140" s="223" t="s">
        <v>172</v>
      </c>
      <c r="M140" s="223">
        <v>5</v>
      </c>
      <c r="N140" s="223" t="s">
        <v>173</v>
      </c>
      <c r="O140" s="223">
        <v>2</v>
      </c>
      <c r="P140" s="223" t="s">
        <v>174</v>
      </c>
      <c r="Q140" s="223">
        <v>5</v>
      </c>
      <c r="R140" s="223" t="s">
        <v>211</v>
      </c>
      <c r="S140" s="223">
        <v>2</v>
      </c>
      <c r="T140" s="223" t="s">
        <v>212</v>
      </c>
      <c r="U140" s="223">
        <v>2</v>
      </c>
      <c r="V140" s="223" t="s">
        <v>213</v>
      </c>
      <c r="W140" s="223">
        <v>5</v>
      </c>
      <c r="X140" s="223" t="s">
        <v>214</v>
      </c>
      <c r="Y140" s="223" t="s">
        <v>393</v>
      </c>
      <c r="Z140" s="292">
        <v>5</v>
      </c>
      <c r="AA140" s="292" t="s">
        <v>395</v>
      </c>
      <c r="AB140" s="292" t="s">
        <v>396</v>
      </c>
      <c r="AC140" s="292"/>
      <c r="AD140" s="292"/>
      <c r="AE140" s="292"/>
      <c r="AF140" s="293">
        <f t="shared" si="14"/>
        <v>26</v>
      </c>
      <c r="AG140" s="116"/>
    </row>
    <row r="141" spans="1:33" s="19" customFormat="1">
      <c r="A141" s="14">
        <f>'1-συμβολαια'!A141</f>
        <v>0</v>
      </c>
      <c r="B141" s="132">
        <f>'1-συμβολαια'!C141</f>
        <v>0</v>
      </c>
      <c r="C141" s="43">
        <f>'1-συμβολαια'!D141</f>
        <v>0</v>
      </c>
      <c r="D141" s="28">
        <f>'3-φύλλα2α'!D141</f>
        <v>0</v>
      </c>
      <c r="E141" s="28">
        <f>'3-φύλλα2α'!E141</f>
        <v>0</v>
      </c>
      <c r="F141" s="13"/>
      <c r="G141" s="13"/>
      <c r="H141" s="290">
        <f t="shared" si="16"/>
        <v>0</v>
      </c>
      <c r="I141" s="291">
        <f t="shared" si="17"/>
        <v>0</v>
      </c>
      <c r="J141" s="24">
        <f t="shared" si="13"/>
        <v>0</v>
      </c>
      <c r="K141" s="291">
        <f t="shared" si="12"/>
        <v>0</v>
      </c>
      <c r="L141" s="223" t="s">
        <v>172</v>
      </c>
      <c r="M141" s="223">
        <v>5</v>
      </c>
      <c r="N141" s="223" t="s">
        <v>173</v>
      </c>
      <c r="O141" s="223">
        <v>2</v>
      </c>
      <c r="P141" s="223" t="s">
        <v>174</v>
      </c>
      <c r="Q141" s="223">
        <v>5</v>
      </c>
      <c r="R141" s="223" t="s">
        <v>211</v>
      </c>
      <c r="S141" s="223">
        <v>2</v>
      </c>
      <c r="T141" s="223" t="s">
        <v>212</v>
      </c>
      <c r="U141" s="223">
        <v>2</v>
      </c>
      <c r="V141" s="223" t="s">
        <v>213</v>
      </c>
      <c r="W141" s="223">
        <v>5</v>
      </c>
      <c r="X141" s="223" t="s">
        <v>214</v>
      </c>
      <c r="Y141" s="223" t="s">
        <v>393</v>
      </c>
      <c r="Z141" s="292">
        <v>5</v>
      </c>
      <c r="AA141" s="292" t="s">
        <v>395</v>
      </c>
      <c r="AB141" s="292" t="s">
        <v>396</v>
      </c>
      <c r="AC141" s="292"/>
      <c r="AD141" s="292"/>
      <c r="AE141" s="292"/>
      <c r="AF141" s="293">
        <f t="shared" si="14"/>
        <v>26</v>
      </c>
      <c r="AG141" s="116"/>
    </row>
    <row r="142" spans="1:33" s="19" customFormat="1">
      <c r="A142" s="14">
        <f>'1-συμβολαια'!A142</f>
        <v>0</v>
      </c>
      <c r="B142" s="132">
        <f>'1-συμβολαια'!C142</f>
        <v>0</v>
      </c>
      <c r="C142" s="43">
        <f>'1-συμβολαια'!D142</f>
        <v>0</v>
      </c>
      <c r="D142" s="28">
        <f>'3-φύλλα2α'!D142</f>
        <v>0</v>
      </c>
      <c r="E142" s="28">
        <f>'3-φύλλα2α'!E142</f>
        <v>0</v>
      </c>
      <c r="F142" s="13"/>
      <c r="G142" s="13"/>
      <c r="H142" s="290">
        <f t="shared" si="16"/>
        <v>0</v>
      </c>
      <c r="I142" s="291">
        <f t="shared" si="17"/>
        <v>0</v>
      </c>
      <c r="J142" s="24">
        <f t="shared" si="13"/>
        <v>0</v>
      </c>
      <c r="K142" s="291">
        <f t="shared" si="12"/>
        <v>0</v>
      </c>
      <c r="L142" s="223" t="s">
        <v>172</v>
      </c>
      <c r="M142" s="223">
        <v>5</v>
      </c>
      <c r="N142" s="223" t="s">
        <v>173</v>
      </c>
      <c r="O142" s="223">
        <v>2</v>
      </c>
      <c r="P142" s="223" t="s">
        <v>174</v>
      </c>
      <c r="Q142" s="223">
        <v>5</v>
      </c>
      <c r="R142" s="223" t="s">
        <v>211</v>
      </c>
      <c r="S142" s="223">
        <v>2</v>
      </c>
      <c r="T142" s="223" t="s">
        <v>212</v>
      </c>
      <c r="U142" s="223">
        <v>2</v>
      </c>
      <c r="V142" s="223" t="s">
        <v>213</v>
      </c>
      <c r="W142" s="223">
        <v>5</v>
      </c>
      <c r="X142" s="223" t="s">
        <v>214</v>
      </c>
      <c r="Y142" s="223" t="s">
        <v>393</v>
      </c>
      <c r="Z142" s="292">
        <v>5</v>
      </c>
      <c r="AA142" s="292" t="s">
        <v>395</v>
      </c>
      <c r="AB142" s="292" t="s">
        <v>396</v>
      </c>
      <c r="AC142" s="292"/>
      <c r="AD142" s="292"/>
      <c r="AE142" s="292"/>
      <c r="AF142" s="293">
        <f t="shared" si="14"/>
        <v>26</v>
      </c>
      <c r="AG142" s="116"/>
    </row>
    <row r="143" spans="1:33" s="19" customFormat="1">
      <c r="A143" s="14">
        <f>'1-συμβολαια'!A143</f>
        <v>0</v>
      </c>
      <c r="B143" s="132">
        <f>'1-συμβολαια'!C143</f>
        <v>0</v>
      </c>
      <c r="C143" s="43">
        <f>'1-συμβολαια'!D143</f>
        <v>0</v>
      </c>
      <c r="D143" s="28">
        <f>'3-φύλλα2α'!D143</f>
        <v>0</v>
      </c>
      <c r="E143" s="28">
        <f>'3-φύλλα2α'!E143</f>
        <v>0</v>
      </c>
      <c r="F143" s="13"/>
      <c r="G143" s="13"/>
      <c r="H143" s="290">
        <f t="shared" si="16"/>
        <v>0</v>
      </c>
      <c r="I143" s="291">
        <f t="shared" si="17"/>
        <v>0</v>
      </c>
      <c r="J143" s="24">
        <f t="shared" si="13"/>
        <v>0</v>
      </c>
      <c r="K143" s="291">
        <f t="shared" si="12"/>
        <v>0</v>
      </c>
      <c r="L143" s="223" t="s">
        <v>172</v>
      </c>
      <c r="M143" s="223">
        <v>5</v>
      </c>
      <c r="N143" s="223" t="s">
        <v>173</v>
      </c>
      <c r="O143" s="223">
        <v>2</v>
      </c>
      <c r="P143" s="223" t="s">
        <v>174</v>
      </c>
      <c r="Q143" s="223">
        <v>5</v>
      </c>
      <c r="R143" s="223" t="s">
        <v>211</v>
      </c>
      <c r="S143" s="223">
        <v>2</v>
      </c>
      <c r="T143" s="223" t="s">
        <v>212</v>
      </c>
      <c r="U143" s="223">
        <v>2</v>
      </c>
      <c r="V143" s="223" t="s">
        <v>213</v>
      </c>
      <c r="W143" s="223">
        <v>5</v>
      </c>
      <c r="X143" s="223" t="s">
        <v>214</v>
      </c>
      <c r="Y143" s="223" t="s">
        <v>393</v>
      </c>
      <c r="Z143" s="292">
        <v>5</v>
      </c>
      <c r="AA143" s="292" t="s">
        <v>395</v>
      </c>
      <c r="AB143" s="292" t="s">
        <v>396</v>
      </c>
      <c r="AC143" s="292"/>
      <c r="AD143" s="292"/>
      <c r="AE143" s="292"/>
      <c r="AF143" s="293">
        <f t="shared" si="14"/>
        <v>26</v>
      </c>
      <c r="AG143" s="116"/>
    </row>
    <row r="144" spans="1:33" s="19" customFormat="1">
      <c r="A144" s="14">
        <f>'1-συμβολαια'!A144</f>
        <v>0</v>
      </c>
      <c r="B144" s="132">
        <f>'1-συμβολαια'!C144</f>
        <v>0</v>
      </c>
      <c r="C144" s="43">
        <f>'1-συμβολαια'!D144</f>
        <v>0</v>
      </c>
      <c r="D144" s="28">
        <f>'3-φύλλα2α'!D144</f>
        <v>0</v>
      </c>
      <c r="E144" s="28">
        <f>'3-φύλλα2α'!E144</f>
        <v>0</v>
      </c>
      <c r="F144" s="13"/>
      <c r="G144" s="13"/>
      <c r="H144" s="290">
        <f t="shared" si="16"/>
        <v>0</v>
      </c>
      <c r="I144" s="291">
        <f t="shared" si="17"/>
        <v>0</v>
      </c>
      <c r="J144" s="24">
        <f t="shared" si="13"/>
        <v>0</v>
      </c>
      <c r="K144" s="291">
        <f t="shared" si="12"/>
        <v>0</v>
      </c>
      <c r="L144" s="223" t="s">
        <v>172</v>
      </c>
      <c r="M144" s="223">
        <v>5</v>
      </c>
      <c r="N144" s="223" t="s">
        <v>173</v>
      </c>
      <c r="O144" s="223">
        <v>2</v>
      </c>
      <c r="P144" s="223" t="s">
        <v>174</v>
      </c>
      <c r="Q144" s="223">
        <v>5</v>
      </c>
      <c r="R144" s="223" t="s">
        <v>211</v>
      </c>
      <c r="S144" s="223">
        <v>2</v>
      </c>
      <c r="T144" s="223" t="s">
        <v>212</v>
      </c>
      <c r="U144" s="223">
        <v>2</v>
      </c>
      <c r="V144" s="223" t="s">
        <v>213</v>
      </c>
      <c r="W144" s="223">
        <v>5</v>
      </c>
      <c r="X144" s="223" t="s">
        <v>214</v>
      </c>
      <c r="Y144" s="223" t="s">
        <v>393</v>
      </c>
      <c r="Z144" s="292">
        <v>5</v>
      </c>
      <c r="AA144" s="292" t="s">
        <v>395</v>
      </c>
      <c r="AB144" s="292" t="s">
        <v>396</v>
      </c>
      <c r="AC144" s="292"/>
      <c r="AD144" s="292"/>
      <c r="AE144" s="292"/>
      <c r="AF144" s="293">
        <f t="shared" si="14"/>
        <v>26</v>
      </c>
      <c r="AG144" s="116"/>
    </row>
    <row r="145" spans="1:33" s="19" customFormat="1">
      <c r="A145" s="14">
        <f>'1-συμβολαια'!A145</f>
        <v>0</v>
      </c>
      <c r="B145" s="132">
        <f>'1-συμβολαια'!C145</f>
        <v>0</v>
      </c>
      <c r="C145" s="43">
        <f>'1-συμβολαια'!D145</f>
        <v>0</v>
      </c>
      <c r="D145" s="28">
        <f>'3-φύλλα2α'!D145</f>
        <v>0</v>
      </c>
      <c r="E145" s="28">
        <f>'3-φύλλα2α'!E145</f>
        <v>0</v>
      </c>
      <c r="F145" s="13"/>
      <c r="G145" s="13"/>
      <c r="H145" s="290">
        <f t="shared" si="16"/>
        <v>0</v>
      </c>
      <c r="I145" s="291">
        <f t="shared" si="17"/>
        <v>0</v>
      </c>
      <c r="J145" s="24">
        <f t="shared" si="13"/>
        <v>0</v>
      </c>
      <c r="K145" s="291">
        <f t="shared" si="12"/>
        <v>0</v>
      </c>
      <c r="L145" s="223" t="s">
        <v>172</v>
      </c>
      <c r="M145" s="223">
        <v>5</v>
      </c>
      <c r="N145" s="223" t="s">
        <v>173</v>
      </c>
      <c r="O145" s="223">
        <v>2</v>
      </c>
      <c r="P145" s="223" t="s">
        <v>174</v>
      </c>
      <c r="Q145" s="223">
        <v>5</v>
      </c>
      <c r="R145" s="223" t="s">
        <v>211</v>
      </c>
      <c r="S145" s="223">
        <v>2</v>
      </c>
      <c r="T145" s="223" t="s">
        <v>212</v>
      </c>
      <c r="U145" s="223">
        <v>2</v>
      </c>
      <c r="V145" s="223" t="s">
        <v>213</v>
      </c>
      <c r="W145" s="223">
        <v>5</v>
      </c>
      <c r="X145" s="223" t="s">
        <v>214</v>
      </c>
      <c r="Y145" s="223" t="s">
        <v>393</v>
      </c>
      <c r="Z145" s="292">
        <v>5</v>
      </c>
      <c r="AA145" s="292" t="s">
        <v>395</v>
      </c>
      <c r="AB145" s="292" t="s">
        <v>396</v>
      </c>
      <c r="AC145" s="292"/>
      <c r="AD145" s="292"/>
      <c r="AE145" s="292"/>
      <c r="AF145" s="293">
        <f t="shared" si="14"/>
        <v>26</v>
      </c>
      <c r="AG145" s="116"/>
    </row>
    <row r="146" spans="1:33" s="19" customFormat="1">
      <c r="A146" s="14">
        <f>'1-συμβολαια'!A146</f>
        <v>0</v>
      </c>
      <c r="B146" s="132">
        <f>'1-συμβολαια'!C146</f>
        <v>0</v>
      </c>
      <c r="C146" s="43">
        <f>'1-συμβολαια'!D146</f>
        <v>0</v>
      </c>
      <c r="D146" s="28">
        <f>'3-φύλλα2α'!D146</f>
        <v>0</v>
      </c>
      <c r="E146" s="28">
        <f>'3-φύλλα2α'!E146</f>
        <v>0</v>
      </c>
      <c r="F146" s="13"/>
      <c r="G146" s="13"/>
      <c r="H146" s="290">
        <f t="shared" si="16"/>
        <v>0</v>
      </c>
      <c r="I146" s="291">
        <f t="shared" si="17"/>
        <v>0</v>
      </c>
      <c r="J146" s="24">
        <f t="shared" si="13"/>
        <v>0</v>
      </c>
      <c r="K146" s="291">
        <f t="shared" si="12"/>
        <v>0</v>
      </c>
      <c r="L146" s="223" t="s">
        <v>172</v>
      </c>
      <c r="M146" s="223">
        <v>5</v>
      </c>
      <c r="N146" s="223" t="s">
        <v>173</v>
      </c>
      <c r="O146" s="223">
        <v>2</v>
      </c>
      <c r="P146" s="223" t="s">
        <v>174</v>
      </c>
      <c r="Q146" s="223">
        <v>5</v>
      </c>
      <c r="R146" s="223" t="s">
        <v>211</v>
      </c>
      <c r="S146" s="223">
        <v>2</v>
      </c>
      <c r="T146" s="223" t="s">
        <v>212</v>
      </c>
      <c r="U146" s="223">
        <v>2</v>
      </c>
      <c r="V146" s="223" t="s">
        <v>213</v>
      </c>
      <c r="W146" s="223">
        <v>5</v>
      </c>
      <c r="X146" s="223" t="s">
        <v>214</v>
      </c>
      <c r="Y146" s="223" t="s">
        <v>393</v>
      </c>
      <c r="Z146" s="292">
        <v>5</v>
      </c>
      <c r="AA146" s="292" t="s">
        <v>395</v>
      </c>
      <c r="AB146" s="292" t="s">
        <v>396</v>
      </c>
      <c r="AC146" s="292"/>
      <c r="AD146" s="292"/>
      <c r="AE146" s="292"/>
      <c r="AF146" s="293">
        <f t="shared" si="14"/>
        <v>26</v>
      </c>
      <c r="AG146" s="116"/>
    </row>
    <row r="147" spans="1:33" s="19" customFormat="1">
      <c r="A147" s="14">
        <f>'1-συμβολαια'!A147</f>
        <v>0</v>
      </c>
      <c r="B147" s="132">
        <f>'1-συμβολαια'!C147</f>
        <v>0</v>
      </c>
      <c r="C147" s="43">
        <f>'1-συμβολαια'!D147</f>
        <v>0</v>
      </c>
      <c r="D147" s="28">
        <f>'3-φύλλα2α'!D147</f>
        <v>0</v>
      </c>
      <c r="E147" s="28">
        <f>'3-φύλλα2α'!E147</f>
        <v>0</v>
      </c>
      <c r="F147" s="13"/>
      <c r="G147" s="13"/>
      <c r="H147" s="290">
        <f t="shared" si="16"/>
        <v>0</v>
      </c>
      <c r="I147" s="291">
        <f t="shared" si="17"/>
        <v>0</v>
      </c>
      <c r="J147" s="24">
        <f t="shared" si="13"/>
        <v>0</v>
      </c>
      <c r="K147" s="291">
        <f t="shared" si="12"/>
        <v>0</v>
      </c>
      <c r="L147" s="223" t="s">
        <v>172</v>
      </c>
      <c r="M147" s="223">
        <v>5</v>
      </c>
      <c r="N147" s="223" t="s">
        <v>173</v>
      </c>
      <c r="O147" s="223">
        <v>2</v>
      </c>
      <c r="P147" s="223" t="s">
        <v>174</v>
      </c>
      <c r="Q147" s="223">
        <v>5</v>
      </c>
      <c r="R147" s="223" t="s">
        <v>211</v>
      </c>
      <c r="S147" s="223">
        <v>2</v>
      </c>
      <c r="T147" s="223" t="s">
        <v>212</v>
      </c>
      <c r="U147" s="223">
        <v>2</v>
      </c>
      <c r="V147" s="223" t="s">
        <v>213</v>
      </c>
      <c r="W147" s="223">
        <v>5</v>
      </c>
      <c r="X147" s="223" t="s">
        <v>214</v>
      </c>
      <c r="Y147" s="223" t="s">
        <v>393</v>
      </c>
      <c r="Z147" s="292">
        <v>5</v>
      </c>
      <c r="AA147" s="292" t="s">
        <v>395</v>
      </c>
      <c r="AB147" s="292" t="s">
        <v>396</v>
      </c>
      <c r="AC147" s="292"/>
      <c r="AD147" s="292"/>
      <c r="AE147" s="292"/>
      <c r="AF147" s="293">
        <f t="shared" si="14"/>
        <v>26</v>
      </c>
      <c r="AG147" s="116"/>
    </row>
    <row r="148" spans="1:33" s="19" customFormat="1">
      <c r="A148" s="14">
        <f>'1-συμβολαια'!A148</f>
        <v>0</v>
      </c>
      <c r="B148" s="132">
        <f>'1-συμβολαια'!C148</f>
        <v>0</v>
      </c>
      <c r="C148" s="43">
        <f>'1-συμβολαια'!D148</f>
        <v>0</v>
      </c>
      <c r="D148" s="28">
        <f>'3-φύλλα2α'!D148</f>
        <v>0</v>
      </c>
      <c r="E148" s="28">
        <f>'3-φύλλα2α'!E148</f>
        <v>0</v>
      </c>
      <c r="F148" s="13"/>
      <c r="G148" s="13"/>
      <c r="H148" s="290">
        <f t="shared" si="16"/>
        <v>0</v>
      </c>
      <c r="I148" s="291">
        <f t="shared" si="17"/>
        <v>0</v>
      </c>
      <c r="J148" s="24">
        <f t="shared" si="13"/>
        <v>0</v>
      </c>
      <c r="K148" s="291">
        <f t="shared" si="12"/>
        <v>0</v>
      </c>
      <c r="L148" s="223" t="s">
        <v>172</v>
      </c>
      <c r="M148" s="223">
        <v>5</v>
      </c>
      <c r="N148" s="223" t="s">
        <v>173</v>
      </c>
      <c r="O148" s="223">
        <v>2</v>
      </c>
      <c r="P148" s="223" t="s">
        <v>174</v>
      </c>
      <c r="Q148" s="223">
        <v>5</v>
      </c>
      <c r="R148" s="223" t="s">
        <v>211</v>
      </c>
      <c r="S148" s="223">
        <v>2</v>
      </c>
      <c r="T148" s="223" t="s">
        <v>212</v>
      </c>
      <c r="U148" s="223">
        <v>2</v>
      </c>
      <c r="V148" s="223" t="s">
        <v>213</v>
      </c>
      <c r="W148" s="223">
        <v>5</v>
      </c>
      <c r="X148" s="223" t="s">
        <v>214</v>
      </c>
      <c r="Y148" s="223" t="s">
        <v>393</v>
      </c>
      <c r="Z148" s="292">
        <v>5</v>
      </c>
      <c r="AA148" s="292" t="s">
        <v>395</v>
      </c>
      <c r="AB148" s="292" t="s">
        <v>396</v>
      </c>
      <c r="AC148" s="292"/>
      <c r="AD148" s="292"/>
      <c r="AE148" s="292"/>
      <c r="AF148" s="293">
        <f t="shared" si="14"/>
        <v>26</v>
      </c>
      <c r="AG148" s="116"/>
    </row>
    <row r="149" spans="1:33" s="19" customFormat="1">
      <c r="A149" s="14">
        <f>'1-συμβολαια'!A149</f>
        <v>0</v>
      </c>
      <c r="B149" s="132">
        <f>'1-συμβολαια'!C149</f>
        <v>0</v>
      </c>
      <c r="C149" s="43">
        <f>'1-συμβολαια'!D149</f>
        <v>0</v>
      </c>
      <c r="D149" s="28">
        <f>'3-φύλλα2α'!D149</f>
        <v>0</v>
      </c>
      <c r="E149" s="28">
        <f>'3-φύλλα2α'!E149</f>
        <v>0</v>
      </c>
      <c r="F149" s="13"/>
      <c r="G149" s="13"/>
      <c r="H149" s="290">
        <f t="shared" si="16"/>
        <v>0</v>
      </c>
      <c r="I149" s="291">
        <f t="shared" si="17"/>
        <v>0</v>
      </c>
      <c r="J149" s="24">
        <f t="shared" si="13"/>
        <v>0</v>
      </c>
      <c r="K149" s="291">
        <f t="shared" si="12"/>
        <v>0</v>
      </c>
      <c r="L149" s="223" t="s">
        <v>172</v>
      </c>
      <c r="M149" s="223">
        <v>5</v>
      </c>
      <c r="N149" s="223" t="s">
        <v>173</v>
      </c>
      <c r="O149" s="223">
        <v>2</v>
      </c>
      <c r="P149" s="223" t="s">
        <v>174</v>
      </c>
      <c r="Q149" s="223">
        <v>5</v>
      </c>
      <c r="R149" s="223" t="s">
        <v>211</v>
      </c>
      <c r="S149" s="223">
        <v>2</v>
      </c>
      <c r="T149" s="223" t="s">
        <v>212</v>
      </c>
      <c r="U149" s="223">
        <v>2</v>
      </c>
      <c r="V149" s="223" t="s">
        <v>213</v>
      </c>
      <c r="W149" s="223">
        <v>5</v>
      </c>
      <c r="X149" s="223" t="s">
        <v>214</v>
      </c>
      <c r="Y149" s="223" t="s">
        <v>393</v>
      </c>
      <c r="Z149" s="292">
        <v>5</v>
      </c>
      <c r="AA149" s="292" t="s">
        <v>395</v>
      </c>
      <c r="AB149" s="292" t="s">
        <v>396</v>
      </c>
      <c r="AC149" s="292"/>
      <c r="AD149" s="292"/>
      <c r="AE149" s="292"/>
      <c r="AF149" s="293">
        <f t="shared" si="14"/>
        <v>26</v>
      </c>
      <c r="AG149" s="116"/>
    </row>
    <row r="150" spans="1:33" s="19" customFormat="1">
      <c r="A150" s="14">
        <f>'1-συμβολαια'!A150</f>
        <v>0</v>
      </c>
      <c r="B150" s="132">
        <f>'1-συμβολαια'!C150</f>
        <v>0</v>
      </c>
      <c r="C150" s="43">
        <f>'1-συμβολαια'!D150</f>
        <v>0</v>
      </c>
      <c r="D150" s="28">
        <f>'3-φύλλα2α'!D150</f>
        <v>0</v>
      </c>
      <c r="E150" s="28">
        <f>'3-φύλλα2α'!E150</f>
        <v>0</v>
      </c>
      <c r="F150" s="13"/>
      <c r="G150" s="13"/>
      <c r="H150" s="290">
        <f t="shared" si="16"/>
        <v>0</v>
      </c>
      <c r="I150" s="291">
        <f t="shared" si="17"/>
        <v>0</v>
      </c>
      <c r="J150" s="24">
        <f t="shared" si="13"/>
        <v>0</v>
      </c>
      <c r="K150" s="291">
        <f t="shared" si="12"/>
        <v>0</v>
      </c>
      <c r="L150" s="223" t="s">
        <v>172</v>
      </c>
      <c r="M150" s="223">
        <v>5</v>
      </c>
      <c r="N150" s="223" t="s">
        <v>173</v>
      </c>
      <c r="O150" s="223">
        <v>2</v>
      </c>
      <c r="P150" s="223" t="s">
        <v>174</v>
      </c>
      <c r="Q150" s="223">
        <v>5</v>
      </c>
      <c r="R150" s="223" t="s">
        <v>211</v>
      </c>
      <c r="S150" s="223">
        <v>2</v>
      </c>
      <c r="T150" s="223" t="s">
        <v>212</v>
      </c>
      <c r="U150" s="223">
        <v>2</v>
      </c>
      <c r="V150" s="223" t="s">
        <v>213</v>
      </c>
      <c r="W150" s="223">
        <v>5</v>
      </c>
      <c r="X150" s="223" t="s">
        <v>214</v>
      </c>
      <c r="Y150" s="223" t="s">
        <v>393</v>
      </c>
      <c r="Z150" s="292">
        <v>5</v>
      </c>
      <c r="AA150" s="292" t="s">
        <v>395</v>
      </c>
      <c r="AB150" s="292" t="s">
        <v>396</v>
      </c>
      <c r="AC150" s="292"/>
      <c r="AD150" s="292"/>
      <c r="AE150" s="292"/>
      <c r="AF150" s="293">
        <f t="shared" si="14"/>
        <v>26</v>
      </c>
      <c r="AG150" s="116"/>
    </row>
    <row r="151" spans="1:33" s="19" customFormat="1">
      <c r="A151" s="14">
        <f>'1-συμβολαια'!A151</f>
        <v>0</v>
      </c>
      <c r="B151" s="132">
        <f>'1-συμβολαια'!C151</f>
        <v>0</v>
      </c>
      <c r="C151" s="43">
        <f>'1-συμβολαια'!D151</f>
        <v>0</v>
      </c>
      <c r="D151" s="28">
        <f>'3-φύλλα2α'!D151</f>
        <v>0</v>
      </c>
      <c r="E151" s="28">
        <f>'3-φύλλα2α'!E151</f>
        <v>0</v>
      </c>
      <c r="F151" s="13"/>
      <c r="G151" s="13"/>
      <c r="H151" s="290">
        <f t="shared" si="16"/>
        <v>0</v>
      </c>
      <c r="I151" s="291">
        <f t="shared" si="17"/>
        <v>0</v>
      </c>
      <c r="J151" s="24">
        <f t="shared" si="13"/>
        <v>0</v>
      </c>
      <c r="K151" s="291">
        <f t="shared" si="12"/>
        <v>0</v>
      </c>
      <c r="L151" s="223" t="s">
        <v>172</v>
      </c>
      <c r="M151" s="223">
        <v>5</v>
      </c>
      <c r="N151" s="223" t="s">
        <v>173</v>
      </c>
      <c r="O151" s="223">
        <v>2</v>
      </c>
      <c r="P151" s="223" t="s">
        <v>174</v>
      </c>
      <c r="Q151" s="223">
        <v>5</v>
      </c>
      <c r="R151" s="223" t="s">
        <v>211</v>
      </c>
      <c r="S151" s="223">
        <v>2</v>
      </c>
      <c r="T151" s="223" t="s">
        <v>212</v>
      </c>
      <c r="U151" s="223">
        <v>2</v>
      </c>
      <c r="V151" s="223" t="s">
        <v>213</v>
      </c>
      <c r="W151" s="223">
        <v>5</v>
      </c>
      <c r="X151" s="223" t="s">
        <v>214</v>
      </c>
      <c r="Y151" s="223" t="s">
        <v>393</v>
      </c>
      <c r="Z151" s="292">
        <v>5</v>
      </c>
      <c r="AA151" s="292" t="s">
        <v>395</v>
      </c>
      <c r="AB151" s="292" t="s">
        <v>396</v>
      </c>
      <c r="AC151" s="292"/>
      <c r="AD151" s="292"/>
      <c r="AE151" s="292"/>
      <c r="AF151" s="293">
        <f t="shared" si="14"/>
        <v>26</v>
      </c>
      <c r="AG151" s="116"/>
    </row>
    <row r="152" spans="1:33" s="19" customFormat="1">
      <c r="A152" s="14">
        <f>'1-συμβολαια'!A152</f>
        <v>0</v>
      </c>
      <c r="B152" s="132">
        <f>'1-συμβολαια'!C152</f>
        <v>0</v>
      </c>
      <c r="C152" s="43">
        <f>'1-συμβολαια'!D152</f>
        <v>0</v>
      </c>
      <c r="D152" s="28">
        <f>'3-φύλλα2α'!D152</f>
        <v>0</v>
      </c>
      <c r="E152" s="28">
        <f>'3-φύλλα2α'!E152</f>
        <v>0</v>
      </c>
      <c r="F152" s="13"/>
      <c r="G152" s="13"/>
      <c r="H152" s="290">
        <f t="shared" si="16"/>
        <v>0</v>
      </c>
      <c r="I152" s="291">
        <f t="shared" si="17"/>
        <v>0</v>
      </c>
      <c r="J152" s="24">
        <f t="shared" si="13"/>
        <v>0</v>
      </c>
      <c r="K152" s="291">
        <f t="shared" si="12"/>
        <v>0</v>
      </c>
      <c r="L152" s="223" t="s">
        <v>172</v>
      </c>
      <c r="M152" s="223">
        <v>5</v>
      </c>
      <c r="N152" s="223" t="s">
        <v>173</v>
      </c>
      <c r="O152" s="223">
        <v>2</v>
      </c>
      <c r="P152" s="223" t="s">
        <v>174</v>
      </c>
      <c r="Q152" s="223">
        <v>5</v>
      </c>
      <c r="R152" s="223" t="s">
        <v>211</v>
      </c>
      <c r="S152" s="223">
        <v>2</v>
      </c>
      <c r="T152" s="223" t="s">
        <v>212</v>
      </c>
      <c r="U152" s="223">
        <v>2</v>
      </c>
      <c r="V152" s="223" t="s">
        <v>213</v>
      </c>
      <c r="W152" s="223">
        <v>5</v>
      </c>
      <c r="X152" s="223" t="s">
        <v>214</v>
      </c>
      <c r="Y152" s="223" t="s">
        <v>393</v>
      </c>
      <c r="Z152" s="292">
        <v>5</v>
      </c>
      <c r="AA152" s="292" t="s">
        <v>395</v>
      </c>
      <c r="AB152" s="292" t="s">
        <v>396</v>
      </c>
      <c r="AC152" s="292"/>
      <c r="AD152" s="292"/>
      <c r="AE152" s="292"/>
      <c r="AF152" s="293">
        <f t="shared" si="14"/>
        <v>26</v>
      </c>
      <c r="AG152" s="116"/>
    </row>
    <row r="153" spans="1:33" s="19" customFormat="1">
      <c r="A153" s="14">
        <f>'1-συμβολαια'!A153</f>
        <v>0</v>
      </c>
      <c r="B153" s="132">
        <f>'1-συμβολαια'!C153</f>
        <v>0</v>
      </c>
      <c r="C153" s="43">
        <f>'1-συμβολαια'!D153</f>
        <v>0</v>
      </c>
      <c r="D153" s="28">
        <f>'3-φύλλα2α'!D153</f>
        <v>0</v>
      </c>
      <c r="E153" s="28">
        <f>'3-φύλλα2α'!E153</f>
        <v>0</v>
      </c>
      <c r="F153" s="13"/>
      <c r="G153" s="13"/>
      <c r="H153" s="290">
        <f t="shared" si="16"/>
        <v>0</v>
      </c>
      <c r="I153" s="291">
        <f t="shared" si="17"/>
        <v>0</v>
      </c>
      <c r="J153" s="24">
        <f t="shared" si="13"/>
        <v>0</v>
      </c>
      <c r="K153" s="291">
        <f t="shared" si="12"/>
        <v>0</v>
      </c>
      <c r="L153" s="223" t="s">
        <v>172</v>
      </c>
      <c r="M153" s="223">
        <v>5</v>
      </c>
      <c r="N153" s="223" t="s">
        <v>173</v>
      </c>
      <c r="O153" s="223">
        <v>2</v>
      </c>
      <c r="P153" s="223" t="s">
        <v>174</v>
      </c>
      <c r="Q153" s="223">
        <v>5</v>
      </c>
      <c r="R153" s="223" t="s">
        <v>211</v>
      </c>
      <c r="S153" s="223">
        <v>2</v>
      </c>
      <c r="T153" s="223" t="s">
        <v>212</v>
      </c>
      <c r="U153" s="223">
        <v>2</v>
      </c>
      <c r="V153" s="223" t="s">
        <v>213</v>
      </c>
      <c r="W153" s="223">
        <v>5</v>
      </c>
      <c r="X153" s="223" t="s">
        <v>214</v>
      </c>
      <c r="Y153" s="223" t="s">
        <v>393</v>
      </c>
      <c r="Z153" s="292">
        <v>5</v>
      </c>
      <c r="AA153" s="292" t="s">
        <v>395</v>
      </c>
      <c r="AB153" s="292" t="s">
        <v>396</v>
      </c>
      <c r="AC153" s="292"/>
      <c r="AD153" s="292"/>
      <c r="AE153" s="292"/>
      <c r="AF153" s="293">
        <f t="shared" si="14"/>
        <v>26</v>
      </c>
      <c r="AG153" s="116"/>
    </row>
    <row r="154" spans="1:33" s="19" customFormat="1">
      <c r="A154" s="14">
        <f>'1-συμβολαια'!A154</f>
        <v>0</v>
      </c>
      <c r="B154" s="132">
        <f>'1-συμβολαια'!C154</f>
        <v>0</v>
      </c>
      <c r="C154" s="43">
        <f>'1-συμβολαια'!D154</f>
        <v>0</v>
      </c>
      <c r="D154" s="28">
        <f>'3-φύλλα2α'!D154</f>
        <v>0</v>
      </c>
      <c r="E154" s="28">
        <f>'3-φύλλα2α'!E154</f>
        <v>0</v>
      </c>
      <c r="F154" s="13"/>
      <c r="G154" s="13"/>
      <c r="H154" s="290">
        <f t="shared" si="16"/>
        <v>0</v>
      </c>
      <c r="I154" s="291">
        <f t="shared" si="17"/>
        <v>0</v>
      </c>
      <c r="J154" s="24">
        <f t="shared" si="13"/>
        <v>0</v>
      </c>
      <c r="K154" s="291">
        <f t="shared" si="12"/>
        <v>0</v>
      </c>
      <c r="L154" s="223" t="s">
        <v>172</v>
      </c>
      <c r="M154" s="223">
        <v>5</v>
      </c>
      <c r="N154" s="223" t="s">
        <v>173</v>
      </c>
      <c r="O154" s="223">
        <v>2</v>
      </c>
      <c r="P154" s="223" t="s">
        <v>174</v>
      </c>
      <c r="Q154" s="223">
        <v>5</v>
      </c>
      <c r="R154" s="223" t="s">
        <v>211</v>
      </c>
      <c r="S154" s="223">
        <v>2</v>
      </c>
      <c r="T154" s="223" t="s">
        <v>212</v>
      </c>
      <c r="U154" s="223">
        <v>2</v>
      </c>
      <c r="V154" s="223" t="s">
        <v>213</v>
      </c>
      <c r="W154" s="223">
        <v>5</v>
      </c>
      <c r="X154" s="223" t="s">
        <v>214</v>
      </c>
      <c r="Y154" s="223" t="s">
        <v>393</v>
      </c>
      <c r="Z154" s="292">
        <v>5</v>
      </c>
      <c r="AA154" s="292" t="s">
        <v>395</v>
      </c>
      <c r="AB154" s="292" t="s">
        <v>396</v>
      </c>
      <c r="AC154" s="292"/>
      <c r="AD154" s="292"/>
      <c r="AE154" s="292"/>
      <c r="AF154" s="293">
        <f t="shared" si="14"/>
        <v>26</v>
      </c>
      <c r="AG154" s="116"/>
    </row>
    <row r="155" spans="1:33" s="19" customFormat="1">
      <c r="A155" s="14">
        <f>'1-συμβολαια'!A155</f>
        <v>0</v>
      </c>
      <c r="B155" s="132">
        <f>'1-συμβολαια'!C155</f>
        <v>0</v>
      </c>
      <c r="C155" s="43">
        <f>'1-συμβολαια'!D155</f>
        <v>0</v>
      </c>
      <c r="D155" s="28">
        <f>'3-φύλλα2α'!D155</f>
        <v>0</v>
      </c>
      <c r="E155" s="28">
        <f>'3-φύλλα2α'!E155</f>
        <v>0</v>
      </c>
      <c r="F155" s="13"/>
      <c r="G155" s="13"/>
      <c r="H155" s="290">
        <f t="shared" si="16"/>
        <v>0</v>
      </c>
      <c r="I155" s="291">
        <f t="shared" si="17"/>
        <v>0</v>
      </c>
      <c r="J155" s="24">
        <f t="shared" si="13"/>
        <v>0</v>
      </c>
      <c r="K155" s="291">
        <f t="shared" si="12"/>
        <v>0</v>
      </c>
      <c r="L155" s="223" t="s">
        <v>172</v>
      </c>
      <c r="M155" s="223">
        <v>5</v>
      </c>
      <c r="N155" s="223" t="s">
        <v>173</v>
      </c>
      <c r="O155" s="223">
        <v>2</v>
      </c>
      <c r="P155" s="223" t="s">
        <v>174</v>
      </c>
      <c r="Q155" s="223">
        <v>5</v>
      </c>
      <c r="R155" s="223" t="s">
        <v>211</v>
      </c>
      <c r="S155" s="223">
        <v>2</v>
      </c>
      <c r="T155" s="223" t="s">
        <v>212</v>
      </c>
      <c r="U155" s="223">
        <v>2</v>
      </c>
      <c r="V155" s="223" t="s">
        <v>213</v>
      </c>
      <c r="W155" s="223">
        <v>5</v>
      </c>
      <c r="X155" s="223" t="s">
        <v>214</v>
      </c>
      <c r="Y155" s="223" t="s">
        <v>393</v>
      </c>
      <c r="Z155" s="292">
        <v>5</v>
      </c>
      <c r="AA155" s="292" t="s">
        <v>395</v>
      </c>
      <c r="AB155" s="292" t="s">
        <v>396</v>
      </c>
      <c r="AC155" s="292"/>
      <c r="AD155" s="292"/>
      <c r="AE155" s="292"/>
      <c r="AF155" s="293">
        <f t="shared" si="14"/>
        <v>26</v>
      </c>
      <c r="AG155" s="116"/>
    </row>
    <row r="156" spans="1:33" s="19" customFormat="1">
      <c r="A156" s="14">
        <f>'1-συμβολαια'!A156</f>
        <v>0</v>
      </c>
      <c r="B156" s="132">
        <f>'1-συμβολαια'!C156</f>
        <v>0</v>
      </c>
      <c r="C156" s="43">
        <f>'1-συμβολαια'!D156</f>
        <v>0</v>
      </c>
      <c r="D156" s="28">
        <f>'3-φύλλα2α'!D156</f>
        <v>0</v>
      </c>
      <c r="E156" s="28">
        <f>'3-φύλλα2α'!E156</f>
        <v>0</v>
      </c>
      <c r="F156" s="13"/>
      <c r="G156" s="13"/>
      <c r="H156" s="290">
        <f t="shared" si="16"/>
        <v>0</v>
      </c>
      <c r="I156" s="291">
        <f t="shared" si="17"/>
        <v>0</v>
      </c>
      <c r="J156" s="24">
        <f t="shared" si="13"/>
        <v>0</v>
      </c>
      <c r="K156" s="291">
        <f t="shared" si="12"/>
        <v>0</v>
      </c>
      <c r="L156" s="223" t="s">
        <v>172</v>
      </c>
      <c r="M156" s="223">
        <v>5</v>
      </c>
      <c r="N156" s="223" t="s">
        <v>173</v>
      </c>
      <c r="O156" s="223">
        <v>2</v>
      </c>
      <c r="P156" s="223" t="s">
        <v>174</v>
      </c>
      <c r="Q156" s="223">
        <v>5</v>
      </c>
      <c r="R156" s="223" t="s">
        <v>211</v>
      </c>
      <c r="S156" s="223">
        <v>2</v>
      </c>
      <c r="T156" s="223" t="s">
        <v>212</v>
      </c>
      <c r="U156" s="223">
        <v>2</v>
      </c>
      <c r="V156" s="223" t="s">
        <v>213</v>
      </c>
      <c r="W156" s="223">
        <v>5</v>
      </c>
      <c r="X156" s="223" t="s">
        <v>214</v>
      </c>
      <c r="Y156" s="223" t="s">
        <v>393</v>
      </c>
      <c r="Z156" s="292">
        <v>5</v>
      </c>
      <c r="AA156" s="292" t="s">
        <v>395</v>
      </c>
      <c r="AB156" s="292" t="s">
        <v>396</v>
      </c>
      <c r="AC156" s="292"/>
      <c r="AD156" s="292"/>
      <c r="AE156" s="292"/>
      <c r="AF156" s="293">
        <f t="shared" si="14"/>
        <v>26</v>
      </c>
      <c r="AG156" s="116"/>
    </row>
    <row r="157" spans="1:33" s="19" customFormat="1">
      <c r="A157" s="14">
        <f>'1-συμβολαια'!A157</f>
        <v>0</v>
      </c>
      <c r="B157" s="132">
        <f>'1-συμβολαια'!C157</f>
        <v>0</v>
      </c>
      <c r="C157" s="43">
        <f>'1-συμβολαια'!D157</f>
        <v>0</v>
      </c>
      <c r="D157" s="28">
        <f>'3-φύλλα2α'!D157</f>
        <v>0</v>
      </c>
      <c r="E157" s="28">
        <f>'3-φύλλα2α'!E157</f>
        <v>0</v>
      </c>
      <c r="F157" s="13"/>
      <c r="G157" s="13"/>
      <c r="H157" s="290">
        <f t="shared" si="16"/>
        <v>0</v>
      </c>
      <c r="I157" s="291">
        <f t="shared" si="17"/>
        <v>0</v>
      </c>
      <c r="J157" s="24">
        <f t="shared" si="13"/>
        <v>0</v>
      </c>
      <c r="K157" s="291">
        <f t="shared" si="12"/>
        <v>0</v>
      </c>
      <c r="L157" s="223" t="s">
        <v>172</v>
      </c>
      <c r="M157" s="223">
        <v>5</v>
      </c>
      <c r="N157" s="223" t="s">
        <v>173</v>
      </c>
      <c r="O157" s="223">
        <v>2</v>
      </c>
      <c r="P157" s="223" t="s">
        <v>174</v>
      </c>
      <c r="Q157" s="223">
        <v>5</v>
      </c>
      <c r="R157" s="223" t="s">
        <v>211</v>
      </c>
      <c r="S157" s="223">
        <v>2</v>
      </c>
      <c r="T157" s="223" t="s">
        <v>212</v>
      </c>
      <c r="U157" s="223">
        <v>2</v>
      </c>
      <c r="V157" s="223" t="s">
        <v>213</v>
      </c>
      <c r="W157" s="223">
        <v>5</v>
      </c>
      <c r="X157" s="223" t="s">
        <v>214</v>
      </c>
      <c r="Y157" s="223" t="s">
        <v>393</v>
      </c>
      <c r="Z157" s="292">
        <v>5</v>
      </c>
      <c r="AA157" s="292" t="s">
        <v>395</v>
      </c>
      <c r="AB157" s="292" t="s">
        <v>396</v>
      </c>
      <c r="AC157" s="292"/>
      <c r="AD157" s="292"/>
      <c r="AE157" s="292"/>
      <c r="AF157" s="293">
        <f t="shared" si="14"/>
        <v>26</v>
      </c>
      <c r="AG157" s="116"/>
    </row>
    <row r="158" spans="1:33" s="19" customFormat="1">
      <c r="A158" s="14">
        <f>'1-συμβολαια'!A158</f>
        <v>0</v>
      </c>
      <c r="B158" s="132">
        <f>'1-συμβολαια'!C158</f>
        <v>0</v>
      </c>
      <c r="C158" s="43">
        <f>'1-συμβολαια'!D158</f>
        <v>0</v>
      </c>
      <c r="D158" s="28">
        <f>'3-φύλλα2α'!D158</f>
        <v>0</v>
      </c>
      <c r="E158" s="28">
        <f>'3-φύλλα2α'!E158</f>
        <v>0</v>
      </c>
      <c r="F158" s="13"/>
      <c r="G158" s="13"/>
      <c r="H158" s="290">
        <f t="shared" si="16"/>
        <v>0</v>
      </c>
      <c r="I158" s="291">
        <f t="shared" si="17"/>
        <v>0</v>
      </c>
      <c r="J158" s="24">
        <f t="shared" si="13"/>
        <v>0</v>
      </c>
      <c r="K158" s="291">
        <f t="shared" si="12"/>
        <v>0</v>
      </c>
      <c r="L158" s="223" t="s">
        <v>172</v>
      </c>
      <c r="M158" s="223">
        <v>5</v>
      </c>
      <c r="N158" s="223" t="s">
        <v>173</v>
      </c>
      <c r="O158" s="223">
        <v>2</v>
      </c>
      <c r="P158" s="223" t="s">
        <v>174</v>
      </c>
      <c r="Q158" s="223">
        <v>5</v>
      </c>
      <c r="R158" s="223" t="s">
        <v>211</v>
      </c>
      <c r="S158" s="223">
        <v>2</v>
      </c>
      <c r="T158" s="223" t="s">
        <v>212</v>
      </c>
      <c r="U158" s="223">
        <v>2</v>
      </c>
      <c r="V158" s="223" t="s">
        <v>213</v>
      </c>
      <c r="W158" s="223">
        <v>5</v>
      </c>
      <c r="X158" s="223" t="s">
        <v>214</v>
      </c>
      <c r="Y158" s="223" t="s">
        <v>393</v>
      </c>
      <c r="Z158" s="292">
        <v>5</v>
      </c>
      <c r="AA158" s="292" t="s">
        <v>395</v>
      </c>
      <c r="AB158" s="292" t="s">
        <v>396</v>
      </c>
      <c r="AC158" s="292"/>
      <c r="AD158" s="292"/>
      <c r="AE158" s="292"/>
      <c r="AF158" s="293">
        <f t="shared" si="14"/>
        <v>26</v>
      </c>
      <c r="AG158" s="116"/>
    </row>
    <row r="159" spans="1:33" s="19" customFormat="1">
      <c r="A159" s="14">
        <f>'1-συμβολαια'!A159</f>
        <v>0</v>
      </c>
      <c r="B159" s="132">
        <f>'1-συμβολαια'!C159</f>
        <v>0</v>
      </c>
      <c r="C159" s="43">
        <f>'1-συμβολαια'!D159</f>
        <v>0</v>
      </c>
      <c r="D159" s="28">
        <f>'3-φύλλα2α'!D159</f>
        <v>0</v>
      </c>
      <c r="E159" s="28">
        <f>'3-φύλλα2α'!E159</f>
        <v>0</v>
      </c>
      <c r="F159" s="13"/>
      <c r="G159" s="13"/>
      <c r="H159" s="290">
        <f t="shared" si="16"/>
        <v>0</v>
      </c>
      <c r="I159" s="291">
        <f t="shared" si="17"/>
        <v>0</v>
      </c>
      <c r="J159" s="24">
        <f t="shared" si="13"/>
        <v>0</v>
      </c>
      <c r="K159" s="291">
        <f t="shared" si="12"/>
        <v>0</v>
      </c>
      <c r="L159" s="223" t="s">
        <v>172</v>
      </c>
      <c r="M159" s="223">
        <v>5</v>
      </c>
      <c r="N159" s="223" t="s">
        <v>173</v>
      </c>
      <c r="O159" s="223">
        <v>2</v>
      </c>
      <c r="P159" s="223" t="s">
        <v>174</v>
      </c>
      <c r="Q159" s="223">
        <v>5</v>
      </c>
      <c r="R159" s="223" t="s">
        <v>211</v>
      </c>
      <c r="S159" s="223">
        <v>2</v>
      </c>
      <c r="T159" s="223" t="s">
        <v>212</v>
      </c>
      <c r="U159" s="223">
        <v>2</v>
      </c>
      <c r="V159" s="223" t="s">
        <v>213</v>
      </c>
      <c r="W159" s="223">
        <v>5</v>
      </c>
      <c r="X159" s="223" t="s">
        <v>214</v>
      </c>
      <c r="Y159" s="223" t="s">
        <v>393</v>
      </c>
      <c r="Z159" s="292">
        <v>5</v>
      </c>
      <c r="AA159" s="292" t="s">
        <v>395</v>
      </c>
      <c r="AB159" s="292" t="s">
        <v>396</v>
      </c>
      <c r="AC159" s="292"/>
      <c r="AD159" s="292"/>
      <c r="AE159" s="292"/>
      <c r="AF159" s="293">
        <f t="shared" si="14"/>
        <v>26</v>
      </c>
      <c r="AG159" s="116"/>
    </row>
    <row r="160" spans="1:33" s="19" customFormat="1">
      <c r="A160" s="14">
        <f>'1-συμβολαια'!A160</f>
        <v>0</v>
      </c>
      <c r="B160" s="132">
        <f>'1-συμβολαια'!C160</f>
        <v>0</v>
      </c>
      <c r="C160" s="43">
        <f>'1-συμβολαια'!D160</f>
        <v>0</v>
      </c>
      <c r="D160" s="28">
        <f>'3-φύλλα2α'!D160</f>
        <v>0</v>
      </c>
      <c r="E160" s="28">
        <f>'3-φύλλα2α'!E160</f>
        <v>0</v>
      </c>
      <c r="F160" s="13"/>
      <c r="G160" s="13"/>
      <c r="H160" s="290">
        <f t="shared" si="16"/>
        <v>0</v>
      </c>
      <c r="I160" s="291">
        <f t="shared" si="17"/>
        <v>0</v>
      </c>
      <c r="J160" s="24">
        <f t="shared" si="13"/>
        <v>0</v>
      </c>
      <c r="K160" s="291">
        <f t="shared" si="12"/>
        <v>0</v>
      </c>
      <c r="L160" s="223" t="s">
        <v>172</v>
      </c>
      <c r="M160" s="223">
        <v>5</v>
      </c>
      <c r="N160" s="223" t="s">
        <v>173</v>
      </c>
      <c r="O160" s="223">
        <v>2</v>
      </c>
      <c r="P160" s="223" t="s">
        <v>174</v>
      </c>
      <c r="Q160" s="223">
        <v>5</v>
      </c>
      <c r="R160" s="223" t="s">
        <v>211</v>
      </c>
      <c r="S160" s="223">
        <v>2</v>
      </c>
      <c r="T160" s="223" t="s">
        <v>212</v>
      </c>
      <c r="U160" s="223">
        <v>2</v>
      </c>
      <c r="V160" s="223" t="s">
        <v>213</v>
      </c>
      <c r="W160" s="223">
        <v>5</v>
      </c>
      <c r="X160" s="223" t="s">
        <v>214</v>
      </c>
      <c r="Y160" s="223" t="s">
        <v>393</v>
      </c>
      <c r="Z160" s="292">
        <v>5</v>
      </c>
      <c r="AA160" s="292" t="s">
        <v>395</v>
      </c>
      <c r="AB160" s="292" t="s">
        <v>396</v>
      </c>
      <c r="AC160" s="292"/>
      <c r="AD160" s="292"/>
      <c r="AE160" s="292"/>
      <c r="AF160" s="293">
        <f t="shared" si="14"/>
        <v>26</v>
      </c>
      <c r="AG160" s="116"/>
    </row>
    <row r="161" spans="1:33" s="19" customFormat="1">
      <c r="A161" s="14">
        <f>'1-συμβολαια'!A161</f>
        <v>0</v>
      </c>
      <c r="B161" s="132">
        <f>'1-συμβολαια'!C161</f>
        <v>0</v>
      </c>
      <c r="C161" s="43">
        <f>'1-συμβολαια'!D161</f>
        <v>0</v>
      </c>
      <c r="D161" s="28">
        <f>'3-φύλλα2α'!D161</f>
        <v>0</v>
      </c>
      <c r="E161" s="28">
        <f>'3-φύλλα2α'!E161</f>
        <v>0</v>
      </c>
      <c r="F161" s="13"/>
      <c r="G161" s="13"/>
      <c r="H161" s="290">
        <f t="shared" si="16"/>
        <v>0</v>
      </c>
      <c r="I161" s="291">
        <f t="shared" si="17"/>
        <v>0</v>
      </c>
      <c r="J161" s="24">
        <f t="shared" si="13"/>
        <v>0</v>
      </c>
      <c r="K161" s="291">
        <f t="shared" si="12"/>
        <v>0</v>
      </c>
      <c r="L161" s="223" t="s">
        <v>172</v>
      </c>
      <c r="M161" s="223">
        <v>5</v>
      </c>
      <c r="N161" s="223" t="s">
        <v>173</v>
      </c>
      <c r="O161" s="223">
        <v>2</v>
      </c>
      <c r="P161" s="223" t="s">
        <v>174</v>
      </c>
      <c r="Q161" s="223">
        <v>5</v>
      </c>
      <c r="R161" s="223" t="s">
        <v>211</v>
      </c>
      <c r="S161" s="223">
        <v>2</v>
      </c>
      <c r="T161" s="223" t="s">
        <v>212</v>
      </c>
      <c r="U161" s="223">
        <v>2</v>
      </c>
      <c r="V161" s="223" t="s">
        <v>213</v>
      </c>
      <c r="W161" s="223">
        <v>5</v>
      </c>
      <c r="X161" s="223" t="s">
        <v>214</v>
      </c>
      <c r="Y161" s="223" t="s">
        <v>393</v>
      </c>
      <c r="Z161" s="292">
        <v>5</v>
      </c>
      <c r="AA161" s="292" t="s">
        <v>395</v>
      </c>
      <c r="AB161" s="292" t="s">
        <v>396</v>
      </c>
      <c r="AC161" s="292"/>
      <c r="AD161" s="292"/>
      <c r="AE161" s="292"/>
      <c r="AF161" s="293">
        <f t="shared" si="14"/>
        <v>26</v>
      </c>
      <c r="AG161" s="116"/>
    </row>
    <row r="162" spans="1:33" s="19" customFormat="1">
      <c r="A162" s="14">
        <f>'1-συμβολαια'!A162</f>
        <v>0</v>
      </c>
      <c r="B162" s="132">
        <f>'1-συμβολαια'!C162</f>
        <v>0</v>
      </c>
      <c r="C162" s="43">
        <f>'1-συμβολαια'!D162</f>
        <v>0</v>
      </c>
      <c r="D162" s="28">
        <f>'3-φύλλα2α'!D162</f>
        <v>0</v>
      </c>
      <c r="E162" s="28">
        <f>'3-φύλλα2α'!E162</f>
        <v>0</v>
      </c>
      <c r="F162" s="13"/>
      <c r="G162" s="13"/>
      <c r="H162" s="290">
        <f t="shared" si="16"/>
        <v>0</v>
      </c>
      <c r="I162" s="291">
        <f t="shared" si="17"/>
        <v>0</v>
      </c>
      <c r="J162" s="24">
        <f t="shared" si="13"/>
        <v>0</v>
      </c>
      <c r="K162" s="291">
        <f t="shared" si="12"/>
        <v>0</v>
      </c>
      <c r="L162" s="223" t="s">
        <v>172</v>
      </c>
      <c r="M162" s="223">
        <v>5</v>
      </c>
      <c r="N162" s="223" t="s">
        <v>173</v>
      </c>
      <c r="O162" s="223">
        <v>2</v>
      </c>
      <c r="P162" s="223" t="s">
        <v>174</v>
      </c>
      <c r="Q162" s="223">
        <v>5</v>
      </c>
      <c r="R162" s="223" t="s">
        <v>211</v>
      </c>
      <c r="S162" s="223">
        <v>2</v>
      </c>
      <c r="T162" s="223" t="s">
        <v>212</v>
      </c>
      <c r="U162" s="223">
        <v>2</v>
      </c>
      <c r="V162" s="223" t="s">
        <v>213</v>
      </c>
      <c r="W162" s="223">
        <v>5</v>
      </c>
      <c r="X162" s="223" t="s">
        <v>214</v>
      </c>
      <c r="Y162" s="223" t="s">
        <v>393</v>
      </c>
      <c r="Z162" s="292">
        <v>5</v>
      </c>
      <c r="AA162" s="292" t="s">
        <v>395</v>
      </c>
      <c r="AB162" s="292" t="s">
        <v>396</v>
      </c>
      <c r="AC162" s="292"/>
      <c r="AD162" s="292"/>
      <c r="AE162" s="292"/>
      <c r="AF162" s="293">
        <f t="shared" si="14"/>
        <v>26</v>
      </c>
      <c r="AG162" s="116"/>
    </row>
    <row r="163" spans="1:33" s="19" customFormat="1">
      <c r="A163" s="14">
        <f>'1-συμβολαια'!A163</f>
        <v>0</v>
      </c>
      <c r="B163" s="132">
        <f>'1-συμβολαια'!C163</f>
        <v>0</v>
      </c>
      <c r="C163" s="43">
        <f>'1-συμβολαια'!D163</f>
        <v>0</v>
      </c>
      <c r="D163" s="28">
        <f>'3-φύλλα2α'!D163</f>
        <v>0</v>
      </c>
      <c r="E163" s="28">
        <f>'3-φύλλα2α'!E163</f>
        <v>0</v>
      </c>
      <c r="F163" s="13"/>
      <c r="G163" s="13"/>
      <c r="H163" s="290">
        <f t="shared" si="16"/>
        <v>0</v>
      </c>
      <c r="I163" s="291">
        <f t="shared" si="17"/>
        <v>0</v>
      </c>
      <c r="J163" s="24">
        <f t="shared" si="13"/>
        <v>0</v>
      </c>
      <c r="K163" s="291">
        <f t="shared" si="12"/>
        <v>0</v>
      </c>
      <c r="L163" s="223" t="s">
        <v>172</v>
      </c>
      <c r="M163" s="223">
        <v>5</v>
      </c>
      <c r="N163" s="223" t="s">
        <v>173</v>
      </c>
      <c r="O163" s="223">
        <v>2</v>
      </c>
      <c r="P163" s="223" t="s">
        <v>174</v>
      </c>
      <c r="Q163" s="223">
        <v>5</v>
      </c>
      <c r="R163" s="223" t="s">
        <v>211</v>
      </c>
      <c r="S163" s="223">
        <v>2</v>
      </c>
      <c r="T163" s="223" t="s">
        <v>212</v>
      </c>
      <c r="U163" s="223">
        <v>2</v>
      </c>
      <c r="V163" s="223" t="s">
        <v>213</v>
      </c>
      <c r="W163" s="223">
        <v>5</v>
      </c>
      <c r="X163" s="223" t="s">
        <v>214</v>
      </c>
      <c r="Y163" s="223" t="s">
        <v>393</v>
      </c>
      <c r="Z163" s="292">
        <v>5</v>
      </c>
      <c r="AA163" s="292" t="s">
        <v>395</v>
      </c>
      <c r="AB163" s="292" t="s">
        <v>396</v>
      </c>
      <c r="AC163" s="292"/>
      <c r="AD163" s="292"/>
      <c r="AE163" s="292"/>
      <c r="AF163" s="293">
        <f t="shared" si="14"/>
        <v>26</v>
      </c>
      <c r="AG163" s="116"/>
    </row>
    <row r="164" spans="1:33" s="19" customFormat="1">
      <c r="A164" s="14">
        <f>'1-συμβολαια'!A164</f>
        <v>0</v>
      </c>
      <c r="B164" s="132">
        <f>'1-συμβολαια'!C164</f>
        <v>0</v>
      </c>
      <c r="C164" s="43">
        <f>'1-συμβολαια'!D164</f>
        <v>0</v>
      </c>
      <c r="D164" s="28">
        <f>'3-φύλλα2α'!D164</f>
        <v>0</v>
      </c>
      <c r="E164" s="28">
        <f>'3-φύλλα2α'!E164</f>
        <v>0</v>
      </c>
      <c r="F164" s="13"/>
      <c r="G164" s="13"/>
      <c r="H164" s="290">
        <f t="shared" si="16"/>
        <v>0</v>
      </c>
      <c r="I164" s="291">
        <f t="shared" si="17"/>
        <v>0</v>
      </c>
      <c r="J164" s="24">
        <f t="shared" si="13"/>
        <v>0</v>
      </c>
      <c r="K164" s="291">
        <f t="shared" si="12"/>
        <v>0</v>
      </c>
      <c r="L164" s="223" t="s">
        <v>172</v>
      </c>
      <c r="M164" s="223">
        <v>5</v>
      </c>
      <c r="N164" s="223" t="s">
        <v>173</v>
      </c>
      <c r="O164" s="223">
        <v>2</v>
      </c>
      <c r="P164" s="223" t="s">
        <v>174</v>
      </c>
      <c r="Q164" s="223">
        <v>5</v>
      </c>
      <c r="R164" s="223" t="s">
        <v>211</v>
      </c>
      <c r="S164" s="223">
        <v>2</v>
      </c>
      <c r="T164" s="223" t="s">
        <v>212</v>
      </c>
      <c r="U164" s="223">
        <v>2</v>
      </c>
      <c r="V164" s="223" t="s">
        <v>213</v>
      </c>
      <c r="W164" s="223">
        <v>5</v>
      </c>
      <c r="X164" s="223" t="s">
        <v>214</v>
      </c>
      <c r="Y164" s="223" t="s">
        <v>393</v>
      </c>
      <c r="Z164" s="292">
        <v>5</v>
      </c>
      <c r="AA164" s="292" t="s">
        <v>395</v>
      </c>
      <c r="AB164" s="292" t="s">
        <v>396</v>
      </c>
      <c r="AC164" s="292"/>
      <c r="AD164" s="292"/>
      <c r="AE164" s="292"/>
      <c r="AF164" s="293">
        <f t="shared" si="14"/>
        <v>26</v>
      </c>
      <c r="AG164" s="116"/>
    </row>
    <row r="165" spans="1:33" s="19" customFormat="1">
      <c r="A165" s="14">
        <f>'1-συμβολαια'!A165</f>
        <v>0</v>
      </c>
      <c r="B165" s="132">
        <f>'1-συμβολαια'!C165</f>
        <v>0</v>
      </c>
      <c r="C165" s="43">
        <f>'1-συμβολαια'!D165</f>
        <v>0</v>
      </c>
      <c r="D165" s="28">
        <f>'3-φύλλα2α'!D165</f>
        <v>0</v>
      </c>
      <c r="E165" s="28">
        <f>'3-φύλλα2α'!E165</f>
        <v>0</v>
      </c>
      <c r="F165" s="13"/>
      <c r="G165" s="13"/>
      <c r="H165" s="290">
        <f t="shared" si="16"/>
        <v>0</v>
      </c>
      <c r="I165" s="291">
        <f t="shared" si="17"/>
        <v>0</v>
      </c>
      <c r="J165" s="24">
        <f t="shared" si="13"/>
        <v>0</v>
      </c>
      <c r="K165" s="291">
        <f t="shared" si="12"/>
        <v>0</v>
      </c>
      <c r="L165" s="223" t="s">
        <v>172</v>
      </c>
      <c r="M165" s="223">
        <v>5</v>
      </c>
      <c r="N165" s="223" t="s">
        <v>173</v>
      </c>
      <c r="O165" s="223">
        <v>2</v>
      </c>
      <c r="P165" s="223" t="s">
        <v>174</v>
      </c>
      <c r="Q165" s="223">
        <v>5</v>
      </c>
      <c r="R165" s="223" t="s">
        <v>211</v>
      </c>
      <c r="S165" s="223">
        <v>2</v>
      </c>
      <c r="T165" s="223" t="s">
        <v>212</v>
      </c>
      <c r="U165" s="223">
        <v>2</v>
      </c>
      <c r="V165" s="223" t="s">
        <v>213</v>
      </c>
      <c r="W165" s="223">
        <v>5</v>
      </c>
      <c r="X165" s="223" t="s">
        <v>214</v>
      </c>
      <c r="Y165" s="223" t="s">
        <v>393</v>
      </c>
      <c r="Z165" s="292">
        <v>5</v>
      </c>
      <c r="AA165" s="292" t="s">
        <v>395</v>
      </c>
      <c r="AB165" s="292" t="s">
        <v>396</v>
      </c>
      <c r="AC165" s="292"/>
      <c r="AD165" s="292"/>
      <c r="AE165" s="292"/>
      <c r="AF165" s="293">
        <f t="shared" si="14"/>
        <v>26</v>
      </c>
      <c r="AG165" s="116"/>
    </row>
    <row r="166" spans="1:33" s="19" customFormat="1">
      <c r="A166" s="14">
        <f>'1-συμβολαια'!A166</f>
        <v>0</v>
      </c>
      <c r="B166" s="132">
        <f>'1-συμβολαια'!C166</f>
        <v>0</v>
      </c>
      <c r="C166" s="43">
        <f>'1-συμβολαια'!D166</f>
        <v>0</v>
      </c>
      <c r="D166" s="28">
        <f>'3-φύλλα2α'!D166</f>
        <v>0</v>
      </c>
      <c r="E166" s="28">
        <f>'3-φύλλα2α'!E166</f>
        <v>0</v>
      </c>
      <c r="F166" s="13"/>
      <c r="G166" s="13"/>
      <c r="H166" s="290">
        <f t="shared" si="16"/>
        <v>0</v>
      </c>
      <c r="I166" s="291">
        <f t="shared" si="17"/>
        <v>0</v>
      </c>
      <c r="J166" s="24">
        <f t="shared" si="13"/>
        <v>0</v>
      </c>
      <c r="K166" s="291">
        <f t="shared" si="12"/>
        <v>0</v>
      </c>
      <c r="L166" s="223" t="s">
        <v>172</v>
      </c>
      <c r="M166" s="223">
        <v>5</v>
      </c>
      <c r="N166" s="223" t="s">
        <v>173</v>
      </c>
      <c r="O166" s="223">
        <v>2</v>
      </c>
      <c r="P166" s="223" t="s">
        <v>174</v>
      </c>
      <c r="Q166" s="223">
        <v>5</v>
      </c>
      <c r="R166" s="223" t="s">
        <v>211</v>
      </c>
      <c r="S166" s="223">
        <v>2</v>
      </c>
      <c r="T166" s="223" t="s">
        <v>212</v>
      </c>
      <c r="U166" s="223">
        <v>2</v>
      </c>
      <c r="V166" s="223" t="s">
        <v>213</v>
      </c>
      <c r="W166" s="223">
        <v>5</v>
      </c>
      <c r="X166" s="223" t="s">
        <v>214</v>
      </c>
      <c r="Y166" s="223" t="s">
        <v>393</v>
      </c>
      <c r="Z166" s="292">
        <v>5</v>
      </c>
      <c r="AA166" s="292" t="s">
        <v>395</v>
      </c>
      <c r="AB166" s="292" t="s">
        <v>396</v>
      </c>
      <c r="AC166" s="292"/>
      <c r="AD166" s="292"/>
      <c r="AE166" s="292"/>
      <c r="AF166" s="293">
        <f t="shared" si="14"/>
        <v>26</v>
      </c>
      <c r="AG166" s="116"/>
    </row>
    <row r="167" spans="1:33" s="19" customFormat="1">
      <c r="A167" s="14">
        <f>'1-συμβολαια'!A167</f>
        <v>0</v>
      </c>
      <c r="B167" s="132">
        <f>'1-συμβολαια'!C167</f>
        <v>0</v>
      </c>
      <c r="C167" s="43">
        <f>'1-συμβολαια'!D167</f>
        <v>0</v>
      </c>
      <c r="D167" s="28">
        <f>'3-φύλλα2α'!D167</f>
        <v>0</v>
      </c>
      <c r="E167" s="28">
        <f>'3-φύλλα2α'!E167</f>
        <v>0</v>
      </c>
      <c r="F167" s="13"/>
      <c r="G167" s="13"/>
      <c r="H167" s="290">
        <f t="shared" si="16"/>
        <v>0</v>
      </c>
      <c r="I167" s="291">
        <f t="shared" si="17"/>
        <v>0</v>
      </c>
      <c r="J167" s="24">
        <f t="shared" si="13"/>
        <v>0</v>
      </c>
      <c r="K167" s="291">
        <f t="shared" si="12"/>
        <v>0</v>
      </c>
      <c r="L167" s="223" t="s">
        <v>172</v>
      </c>
      <c r="M167" s="223">
        <v>5</v>
      </c>
      <c r="N167" s="223" t="s">
        <v>173</v>
      </c>
      <c r="O167" s="223">
        <v>2</v>
      </c>
      <c r="P167" s="223" t="s">
        <v>174</v>
      </c>
      <c r="Q167" s="223">
        <v>5</v>
      </c>
      <c r="R167" s="223" t="s">
        <v>211</v>
      </c>
      <c r="S167" s="223">
        <v>2</v>
      </c>
      <c r="T167" s="223" t="s">
        <v>212</v>
      </c>
      <c r="U167" s="223">
        <v>2</v>
      </c>
      <c r="V167" s="223" t="s">
        <v>213</v>
      </c>
      <c r="W167" s="223">
        <v>5</v>
      </c>
      <c r="X167" s="223" t="s">
        <v>214</v>
      </c>
      <c r="Y167" s="223" t="s">
        <v>393</v>
      </c>
      <c r="Z167" s="292">
        <v>5</v>
      </c>
      <c r="AA167" s="292" t="s">
        <v>395</v>
      </c>
      <c r="AB167" s="292" t="s">
        <v>396</v>
      </c>
      <c r="AC167" s="292"/>
      <c r="AD167" s="292"/>
      <c r="AE167" s="292"/>
      <c r="AF167" s="293">
        <f t="shared" si="14"/>
        <v>26</v>
      </c>
      <c r="AG167" s="116"/>
    </row>
    <row r="168" spans="1:33" s="19" customFormat="1">
      <c r="A168" s="14">
        <f>'1-συμβολαια'!A168</f>
        <v>0</v>
      </c>
      <c r="B168" s="132">
        <f>'1-συμβολαια'!C168</f>
        <v>0</v>
      </c>
      <c r="C168" s="43">
        <f>'1-συμβολαια'!D168</f>
        <v>0</v>
      </c>
      <c r="D168" s="28">
        <f>'3-φύλλα2α'!D168</f>
        <v>0</v>
      </c>
      <c r="E168" s="28">
        <f>'3-φύλλα2α'!E168</f>
        <v>0</v>
      </c>
      <c r="F168" s="13"/>
      <c r="G168" s="13"/>
      <c r="H168" s="290">
        <f t="shared" si="16"/>
        <v>0</v>
      </c>
      <c r="I168" s="291">
        <f t="shared" si="17"/>
        <v>0</v>
      </c>
      <c r="J168" s="24">
        <f t="shared" si="13"/>
        <v>0</v>
      </c>
      <c r="K168" s="291">
        <f t="shared" si="12"/>
        <v>0</v>
      </c>
      <c r="L168" s="223" t="s">
        <v>172</v>
      </c>
      <c r="M168" s="223">
        <v>5</v>
      </c>
      <c r="N168" s="223" t="s">
        <v>173</v>
      </c>
      <c r="O168" s="223">
        <v>2</v>
      </c>
      <c r="P168" s="223" t="s">
        <v>174</v>
      </c>
      <c r="Q168" s="223">
        <v>5</v>
      </c>
      <c r="R168" s="223" t="s">
        <v>211</v>
      </c>
      <c r="S168" s="223">
        <v>2</v>
      </c>
      <c r="T168" s="223" t="s">
        <v>212</v>
      </c>
      <c r="U168" s="223">
        <v>2</v>
      </c>
      <c r="V168" s="223" t="s">
        <v>213</v>
      </c>
      <c r="W168" s="223">
        <v>5</v>
      </c>
      <c r="X168" s="223" t="s">
        <v>214</v>
      </c>
      <c r="Y168" s="223" t="s">
        <v>393</v>
      </c>
      <c r="Z168" s="292">
        <v>5</v>
      </c>
      <c r="AA168" s="292" t="s">
        <v>395</v>
      </c>
      <c r="AB168" s="292" t="s">
        <v>396</v>
      </c>
      <c r="AC168" s="292"/>
      <c r="AD168" s="292"/>
      <c r="AE168" s="292"/>
      <c r="AF168" s="293">
        <f t="shared" si="14"/>
        <v>26</v>
      </c>
      <c r="AG168" s="116"/>
    </row>
    <row r="169" spans="1:33" s="19" customFormat="1">
      <c r="A169" s="14">
        <f>'1-συμβολαια'!A169</f>
        <v>0</v>
      </c>
      <c r="B169" s="132">
        <f>'1-συμβολαια'!C169</f>
        <v>0</v>
      </c>
      <c r="C169" s="43">
        <f>'1-συμβολαια'!D169</f>
        <v>0</v>
      </c>
      <c r="D169" s="28">
        <f>'3-φύλλα2α'!D169</f>
        <v>0</v>
      </c>
      <c r="E169" s="28">
        <f>'3-φύλλα2α'!E169</f>
        <v>0</v>
      </c>
      <c r="F169" s="13"/>
      <c r="G169" s="13"/>
      <c r="H169" s="290">
        <f t="shared" si="16"/>
        <v>0</v>
      </c>
      <c r="I169" s="291">
        <f t="shared" si="17"/>
        <v>0</v>
      </c>
      <c r="J169" s="24">
        <f t="shared" si="13"/>
        <v>0</v>
      </c>
      <c r="K169" s="291">
        <f t="shared" si="12"/>
        <v>0</v>
      </c>
      <c r="L169" s="223" t="s">
        <v>172</v>
      </c>
      <c r="M169" s="223">
        <v>5</v>
      </c>
      <c r="N169" s="223" t="s">
        <v>173</v>
      </c>
      <c r="O169" s="223">
        <v>2</v>
      </c>
      <c r="P169" s="223" t="s">
        <v>174</v>
      </c>
      <c r="Q169" s="223">
        <v>5</v>
      </c>
      <c r="R169" s="223" t="s">
        <v>211</v>
      </c>
      <c r="S169" s="223">
        <v>2</v>
      </c>
      <c r="T169" s="223" t="s">
        <v>212</v>
      </c>
      <c r="U169" s="223">
        <v>2</v>
      </c>
      <c r="V169" s="223" t="s">
        <v>213</v>
      </c>
      <c r="W169" s="223">
        <v>5</v>
      </c>
      <c r="X169" s="223" t="s">
        <v>214</v>
      </c>
      <c r="Y169" s="223" t="s">
        <v>393</v>
      </c>
      <c r="Z169" s="292">
        <v>5</v>
      </c>
      <c r="AA169" s="292" t="s">
        <v>395</v>
      </c>
      <c r="AB169" s="292" t="s">
        <v>396</v>
      </c>
      <c r="AC169" s="292"/>
      <c r="AD169" s="292"/>
      <c r="AE169" s="292"/>
      <c r="AF169" s="293">
        <f t="shared" si="14"/>
        <v>26</v>
      </c>
      <c r="AG169" s="116"/>
    </row>
    <row r="170" spans="1:33" s="19" customFormat="1">
      <c r="A170" s="14">
        <f>'1-συμβολαια'!A170</f>
        <v>0</v>
      </c>
      <c r="B170" s="132">
        <f>'1-συμβολαια'!C170</f>
        <v>0</v>
      </c>
      <c r="C170" s="43">
        <f>'1-συμβολαια'!D170</f>
        <v>0</v>
      </c>
      <c r="D170" s="28">
        <f>'3-φύλλα2α'!D170</f>
        <v>0</v>
      </c>
      <c r="E170" s="28">
        <f>'3-φύλλα2α'!E170</f>
        <v>0</v>
      </c>
      <c r="F170" s="13"/>
      <c r="G170" s="13"/>
      <c r="H170" s="290">
        <f t="shared" si="16"/>
        <v>0</v>
      </c>
      <c r="I170" s="291">
        <f t="shared" si="17"/>
        <v>0</v>
      </c>
      <c r="J170" s="24">
        <f t="shared" si="13"/>
        <v>0</v>
      </c>
      <c r="K170" s="291">
        <f t="shared" si="12"/>
        <v>0</v>
      </c>
      <c r="L170" s="223" t="s">
        <v>172</v>
      </c>
      <c r="M170" s="223">
        <v>5</v>
      </c>
      <c r="N170" s="223" t="s">
        <v>173</v>
      </c>
      <c r="O170" s="223">
        <v>2</v>
      </c>
      <c r="P170" s="223" t="s">
        <v>174</v>
      </c>
      <c r="Q170" s="223">
        <v>5</v>
      </c>
      <c r="R170" s="223" t="s">
        <v>211</v>
      </c>
      <c r="S170" s="223">
        <v>2</v>
      </c>
      <c r="T170" s="223" t="s">
        <v>212</v>
      </c>
      <c r="U170" s="223">
        <v>2</v>
      </c>
      <c r="V170" s="223" t="s">
        <v>213</v>
      </c>
      <c r="W170" s="223">
        <v>5</v>
      </c>
      <c r="X170" s="223" t="s">
        <v>214</v>
      </c>
      <c r="Y170" s="223" t="s">
        <v>393</v>
      </c>
      <c r="Z170" s="292">
        <v>5</v>
      </c>
      <c r="AA170" s="292" t="s">
        <v>395</v>
      </c>
      <c r="AB170" s="292" t="s">
        <v>396</v>
      </c>
      <c r="AC170" s="292"/>
      <c r="AD170" s="292"/>
      <c r="AE170" s="292"/>
      <c r="AF170" s="293">
        <f t="shared" si="14"/>
        <v>26</v>
      </c>
      <c r="AG170" s="116"/>
    </row>
    <row r="171" spans="1:33" s="19" customFormat="1">
      <c r="A171" s="14">
        <f>'1-συμβολαια'!A171</f>
        <v>0</v>
      </c>
      <c r="B171" s="132">
        <f>'1-συμβολαια'!C171</f>
        <v>0</v>
      </c>
      <c r="C171" s="43">
        <f>'1-συμβολαια'!D171</f>
        <v>0</v>
      </c>
      <c r="D171" s="28">
        <f>'3-φύλλα2α'!D171</f>
        <v>0</v>
      </c>
      <c r="E171" s="28">
        <f>'3-φύλλα2α'!E171</f>
        <v>0</v>
      </c>
      <c r="F171" s="13"/>
      <c r="G171" s="13"/>
      <c r="H171" s="290">
        <f t="shared" si="16"/>
        <v>0</v>
      </c>
      <c r="I171" s="291">
        <f t="shared" si="17"/>
        <v>0</v>
      </c>
      <c r="J171" s="24">
        <f t="shared" si="13"/>
        <v>0</v>
      </c>
      <c r="K171" s="291">
        <f t="shared" si="12"/>
        <v>0</v>
      </c>
      <c r="L171" s="223" t="s">
        <v>172</v>
      </c>
      <c r="M171" s="223">
        <v>5</v>
      </c>
      <c r="N171" s="223" t="s">
        <v>173</v>
      </c>
      <c r="O171" s="223">
        <v>2</v>
      </c>
      <c r="P171" s="223" t="s">
        <v>174</v>
      </c>
      <c r="Q171" s="223">
        <v>5</v>
      </c>
      <c r="R171" s="223" t="s">
        <v>211</v>
      </c>
      <c r="S171" s="223">
        <v>2</v>
      </c>
      <c r="T171" s="223" t="s">
        <v>212</v>
      </c>
      <c r="U171" s="223">
        <v>2</v>
      </c>
      <c r="V171" s="223" t="s">
        <v>213</v>
      </c>
      <c r="W171" s="223">
        <v>5</v>
      </c>
      <c r="X171" s="223" t="s">
        <v>214</v>
      </c>
      <c r="Y171" s="223" t="s">
        <v>393</v>
      </c>
      <c r="Z171" s="292">
        <v>5</v>
      </c>
      <c r="AA171" s="292" t="s">
        <v>395</v>
      </c>
      <c r="AB171" s="292" t="s">
        <v>396</v>
      </c>
      <c r="AC171" s="292"/>
      <c r="AD171" s="292"/>
      <c r="AE171" s="292"/>
      <c r="AF171" s="293">
        <f t="shared" si="14"/>
        <v>26</v>
      </c>
      <c r="AG171" s="116"/>
    </row>
    <row r="172" spans="1:33" s="19" customFormat="1">
      <c r="A172" s="14">
        <f>'1-συμβολαια'!A172</f>
        <v>0</v>
      </c>
      <c r="B172" s="132">
        <f>'1-συμβολαια'!C172</f>
        <v>0</v>
      </c>
      <c r="C172" s="43">
        <f>'1-συμβολαια'!D172</f>
        <v>0</v>
      </c>
      <c r="D172" s="28">
        <f>'3-φύλλα2α'!D172</f>
        <v>0</v>
      </c>
      <c r="E172" s="28">
        <f>'3-φύλλα2α'!E172</f>
        <v>0</v>
      </c>
      <c r="F172" s="13"/>
      <c r="G172" s="13"/>
      <c r="H172" s="290">
        <f t="shared" si="16"/>
        <v>0</v>
      </c>
      <c r="I172" s="291">
        <f t="shared" si="17"/>
        <v>0</v>
      </c>
      <c r="J172" s="24">
        <f t="shared" si="13"/>
        <v>0</v>
      </c>
      <c r="K172" s="291">
        <f t="shared" si="12"/>
        <v>0</v>
      </c>
      <c r="L172" s="223" t="s">
        <v>172</v>
      </c>
      <c r="M172" s="223">
        <v>5</v>
      </c>
      <c r="N172" s="223" t="s">
        <v>173</v>
      </c>
      <c r="O172" s="223">
        <v>2</v>
      </c>
      <c r="P172" s="223" t="s">
        <v>174</v>
      </c>
      <c r="Q172" s="223">
        <v>5</v>
      </c>
      <c r="R172" s="223" t="s">
        <v>211</v>
      </c>
      <c r="S172" s="223">
        <v>2</v>
      </c>
      <c r="T172" s="223" t="s">
        <v>212</v>
      </c>
      <c r="U172" s="223">
        <v>2</v>
      </c>
      <c r="V172" s="223" t="s">
        <v>213</v>
      </c>
      <c r="W172" s="223">
        <v>5</v>
      </c>
      <c r="X172" s="223" t="s">
        <v>214</v>
      </c>
      <c r="Y172" s="223" t="s">
        <v>393</v>
      </c>
      <c r="Z172" s="292">
        <v>5</v>
      </c>
      <c r="AA172" s="292" t="s">
        <v>395</v>
      </c>
      <c r="AB172" s="292" t="s">
        <v>396</v>
      </c>
      <c r="AC172" s="292"/>
      <c r="AD172" s="292"/>
      <c r="AE172" s="292"/>
      <c r="AF172" s="293">
        <f t="shared" si="14"/>
        <v>26</v>
      </c>
      <c r="AG172" s="116"/>
    </row>
    <row r="173" spans="1:33" s="19" customFormat="1">
      <c r="A173" s="14">
        <f>'1-συμβολαια'!A173</f>
        <v>0</v>
      </c>
      <c r="B173" s="132">
        <f>'1-συμβολαια'!C173</f>
        <v>0</v>
      </c>
      <c r="C173" s="43">
        <f>'1-συμβολαια'!D173</f>
        <v>0</v>
      </c>
      <c r="D173" s="28">
        <f>'3-φύλλα2α'!D173</f>
        <v>0</v>
      </c>
      <c r="E173" s="28">
        <f>'3-φύλλα2α'!E173</f>
        <v>0</v>
      </c>
      <c r="F173" s="13"/>
      <c r="G173" s="13"/>
      <c r="H173" s="290">
        <f t="shared" si="16"/>
        <v>0</v>
      </c>
      <c r="I173" s="291">
        <f t="shared" si="17"/>
        <v>0</v>
      </c>
      <c r="J173" s="24">
        <f t="shared" si="13"/>
        <v>0</v>
      </c>
      <c r="K173" s="291">
        <f t="shared" si="12"/>
        <v>0</v>
      </c>
      <c r="L173" s="223" t="s">
        <v>172</v>
      </c>
      <c r="M173" s="223">
        <v>5</v>
      </c>
      <c r="N173" s="223" t="s">
        <v>173</v>
      </c>
      <c r="O173" s="223">
        <v>2</v>
      </c>
      <c r="P173" s="223" t="s">
        <v>174</v>
      </c>
      <c r="Q173" s="223">
        <v>5</v>
      </c>
      <c r="R173" s="223" t="s">
        <v>211</v>
      </c>
      <c r="S173" s="223">
        <v>2</v>
      </c>
      <c r="T173" s="223" t="s">
        <v>212</v>
      </c>
      <c r="U173" s="223">
        <v>2</v>
      </c>
      <c r="V173" s="223" t="s">
        <v>213</v>
      </c>
      <c r="W173" s="223">
        <v>5</v>
      </c>
      <c r="X173" s="223" t="s">
        <v>214</v>
      </c>
      <c r="Y173" s="223" t="s">
        <v>393</v>
      </c>
      <c r="Z173" s="292">
        <v>5</v>
      </c>
      <c r="AA173" s="292" t="s">
        <v>395</v>
      </c>
      <c r="AB173" s="292" t="s">
        <v>396</v>
      </c>
      <c r="AC173" s="292"/>
      <c r="AD173" s="292"/>
      <c r="AE173" s="292"/>
      <c r="AF173" s="293">
        <f>SUM(L173:AE173)</f>
        <v>26</v>
      </c>
      <c r="AG173" s="116"/>
    </row>
    <row r="174" spans="1:33">
      <c r="A174" s="341" t="s">
        <v>48</v>
      </c>
      <c r="B174" s="342"/>
      <c r="C174" s="342"/>
      <c r="D174" s="342"/>
      <c r="E174" s="342"/>
      <c r="F174" s="47">
        <f t="shared" ref="F174:AF174" si="18">SUM(F3:F173)</f>
        <v>0</v>
      </c>
      <c r="G174" s="47">
        <f t="shared" si="18"/>
        <v>0</v>
      </c>
      <c r="H174" s="47">
        <f t="shared" si="18"/>
        <v>0</v>
      </c>
      <c r="I174" s="47">
        <f t="shared" si="18"/>
        <v>0</v>
      </c>
      <c r="J174" s="47">
        <f t="shared" si="18"/>
        <v>0</v>
      </c>
      <c r="K174" s="47">
        <f t="shared" si="18"/>
        <v>0</v>
      </c>
      <c r="L174" s="47">
        <f t="shared" si="18"/>
        <v>0</v>
      </c>
      <c r="M174" s="47">
        <f t="shared" si="18"/>
        <v>855</v>
      </c>
      <c r="N174" s="47">
        <f t="shared" si="18"/>
        <v>0</v>
      </c>
      <c r="O174" s="47">
        <f t="shared" si="18"/>
        <v>342</v>
      </c>
      <c r="P174" s="47">
        <f t="shared" si="18"/>
        <v>0</v>
      </c>
      <c r="Q174" s="47">
        <f t="shared" si="18"/>
        <v>855</v>
      </c>
      <c r="R174" s="47">
        <f t="shared" si="18"/>
        <v>0</v>
      </c>
      <c r="S174" s="47">
        <f t="shared" si="18"/>
        <v>342</v>
      </c>
      <c r="T174" s="47">
        <f t="shared" si="18"/>
        <v>0</v>
      </c>
      <c r="U174" s="47">
        <f t="shared" si="18"/>
        <v>342</v>
      </c>
      <c r="V174" s="47">
        <f t="shared" si="18"/>
        <v>0</v>
      </c>
      <c r="W174" s="47">
        <f t="shared" si="18"/>
        <v>855</v>
      </c>
      <c r="X174" s="47"/>
      <c r="Y174" s="47"/>
      <c r="Z174" s="47"/>
      <c r="AA174" s="47"/>
      <c r="AB174" s="47"/>
      <c r="AC174" s="47"/>
      <c r="AD174" s="47"/>
      <c r="AE174" s="47"/>
      <c r="AF174" s="47">
        <f t="shared" si="18"/>
        <v>4446</v>
      </c>
    </row>
    <row r="176" spans="1:33">
      <c r="L176" s="277" t="s">
        <v>215</v>
      </c>
      <c r="M176" s="296"/>
      <c r="N176" s="296"/>
      <c r="O176" s="296"/>
      <c r="P176" s="296"/>
      <c r="Q176" s="296"/>
      <c r="R176" s="297"/>
      <c r="S176" s="297"/>
      <c r="T176" s="297"/>
      <c r="U176" s="297"/>
      <c r="V176" s="297"/>
      <c r="W176" s="297"/>
      <c r="X176" s="297"/>
      <c r="Y176" s="124"/>
      <c r="Z176" s="124"/>
      <c r="AA176" s="124"/>
      <c r="AB176" s="124"/>
      <c r="AC176" s="124"/>
      <c r="AD176" s="124"/>
      <c r="AE176" s="124"/>
      <c r="AF176" s="124"/>
    </row>
    <row r="177" spans="2:33">
      <c r="L177" s="297"/>
      <c r="M177" s="298" t="s">
        <v>305</v>
      </c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  <c r="X177" s="297"/>
      <c r="Y177" s="124"/>
      <c r="Z177" s="124"/>
      <c r="AA177" s="124"/>
      <c r="AB177" s="124"/>
      <c r="AC177" s="124"/>
      <c r="AD177" s="124"/>
      <c r="AE177" s="124"/>
      <c r="AF177" s="124"/>
    </row>
    <row r="178" spans="2:33">
      <c r="L178" s="297"/>
      <c r="M178" s="297"/>
      <c r="N178" s="295" t="s">
        <v>306</v>
      </c>
      <c r="O178" s="297"/>
      <c r="P178" s="297"/>
      <c r="Q178" s="297"/>
      <c r="R178" s="297"/>
      <c r="S178" s="297"/>
      <c r="T178" s="297"/>
      <c r="U178" s="297"/>
      <c r="V178" s="297"/>
      <c r="W178" s="297"/>
      <c r="X178" s="297"/>
      <c r="Y178" s="124"/>
      <c r="Z178" s="124"/>
      <c r="AA178" s="124"/>
      <c r="AB178" s="124"/>
      <c r="AC178" s="124"/>
      <c r="AD178" s="124"/>
      <c r="AE178" s="124"/>
      <c r="AF178" s="124"/>
    </row>
    <row r="179" spans="2:33">
      <c r="L179" s="297"/>
      <c r="M179" s="297"/>
      <c r="N179" s="297"/>
      <c r="O179" s="298" t="s">
        <v>307</v>
      </c>
      <c r="P179" s="297"/>
      <c r="Q179" s="297"/>
      <c r="R179" s="297"/>
      <c r="S179" s="297"/>
      <c r="T179" s="297"/>
      <c r="U179" s="297"/>
      <c r="V179" s="297"/>
      <c r="W179" s="297"/>
      <c r="X179" s="297"/>
      <c r="Y179" s="124"/>
      <c r="Z179" s="124"/>
      <c r="AA179" s="124"/>
      <c r="AB179" s="124"/>
      <c r="AC179" s="124"/>
      <c r="AD179" s="124"/>
      <c r="AE179" s="124"/>
      <c r="AF179" s="124"/>
    </row>
    <row r="180" spans="2:33">
      <c r="L180" s="297"/>
      <c r="M180" s="297"/>
      <c r="N180" s="297"/>
      <c r="O180" s="297"/>
      <c r="P180" s="295" t="s">
        <v>359</v>
      </c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124"/>
      <c r="AF180" s="124"/>
    </row>
    <row r="181" spans="2:33">
      <c r="L181" s="297"/>
      <c r="M181" s="297"/>
      <c r="N181" s="297"/>
      <c r="O181" s="297"/>
      <c r="P181" s="297"/>
      <c r="Q181" s="298" t="s">
        <v>308</v>
      </c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297"/>
      <c r="AC181" s="297"/>
      <c r="AD181" s="297"/>
      <c r="AE181" s="124"/>
      <c r="AF181" s="124"/>
    </row>
    <row r="182" spans="2:33">
      <c r="L182" s="297"/>
      <c r="M182" s="297"/>
      <c r="N182" s="297"/>
      <c r="O182" s="297"/>
      <c r="P182" s="297"/>
      <c r="Q182" s="297"/>
      <c r="R182" s="295" t="s">
        <v>309</v>
      </c>
      <c r="S182" s="295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124"/>
      <c r="AF182" s="124"/>
    </row>
    <row r="183" spans="2:33">
      <c r="L183" s="297"/>
      <c r="M183" s="297"/>
      <c r="N183" s="297"/>
      <c r="O183" s="297"/>
      <c r="P183" s="297"/>
      <c r="Q183" s="297"/>
      <c r="R183" s="297"/>
      <c r="S183" s="298" t="s">
        <v>360</v>
      </c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124"/>
      <c r="AF183" s="124"/>
    </row>
    <row r="184" spans="2:33">
      <c r="L184" s="297"/>
      <c r="M184" s="297"/>
      <c r="N184" s="297"/>
      <c r="O184" s="297"/>
      <c r="P184" s="297"/>
      <c r="Q184" s="297"/>
      <c r="R184" s="297"/>
      <c r="S184" s="297"/>
      <c r="T184" s="295" t="s">
        <v>310</v>
      </c>
      <c r="U184" s="298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124"/>
      <c r="AF184" s="124"/>
      <c r="AG184" s="294"/>
    </row>
    <row r="185" spans="2:33">
      <c r="L185" s="297"/>
      <c r="M185" s="297"/>
      <c r="N185" s="297"/>
      <c r="O185" s="297"/>
      <c r="P185" s="297"/>
      <c r="Q185" s="297"/>
      <c r="R185" s="297"/>
      <c r="S185" s="297"/>
      <c r="T185" s="298"/>
      <c r="U185" s="298" t="s">
        <v>361</v>
      </c>
      <c r="V185" s="297"/>
      <c r="W185" s="297"/>
      <c r="X185" s="297"/>
      <c r="Y185" s="297"/>
      <c r="Z185" s="297"/>
      <c r="AA185" s="297"/>
      <c r="AB185" s="297"/>
      <c r="AC185" s="297"/>
      <c r="AD185" s="297"/>
      <c r="AE185" s="124"/>
      <c r="AF185" s="124"/>
      <c r="AG185" s="294"/>
    </row>
    <row r="186" spans="2:33"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5" t="s">
        <v>311</v>
      </c>
      <c r="W186" s="297"/>
      <c r="X186" s="297"/>
      <c r="Y186" s="297"/>
      <c r="Z186" s="297"/>
      <c r="AA186" s="297"/>
      <c r="AB186" s="297"/>
      <c r="AC186" s="297"/>
      <c r="AD186" s="297"/>
      <c r="AE186" s="124"/>
      <c r="AF186" s="298"/>
    </row>
    <row r="187" spans="2:33"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298" t="s">
        <v>312</v>
      </c>
      <c r="X187" s="297"/>
      <c r="Y187" s="297"/>
      <c r="Z187" s="297"/>
      <c r="AA187" s="297"/>
      <c r="AB187" s="297"/>
      <c r="AC187" s="297"/>
      <c r="AD187" s="297"/>
      <c r="AE187" s="124"/>
      <c r="AF187" s="124"/>
    </row>
    <row r="188" spans="2:33">
      <c r="L188" s="297"/>
      <c r="M188" s="297"/>
      <c r="N188" s="297"/>
      <c r="O188" s="297"/>
      <c r="P188" s="297"/>
      <c r="Q188" s="297"/>
      <c r="R188" s="297"/>
      <c r="S188" s="297"/>
      <c r="T188" s="297"/>
      <c r="U188" s="297"/>
      <c r="V188" s="297"/>
      <c r="W188" s="297"/>
      <c r="X188" s="295" t="s">
        <v>398</v>
      </c>
      <c r="Y188" s="299"/>
      <c r="Z188" s="299"/>
      <c r="AA188" s="299"/>
      <c r="AB188" s="299"/>
      <c r="AC188" s="299"/>
      <c r="AD188" s="299"/>
      <c r="AE188" s="298"/>
    </row>
    <row r="189" spans="2:33">
      <c r="L189" s="124"/>
      <c r="M189" s="124"/>
      <c r="N189" s="124"/>
      <c r="O189" s="124"/>
      <c r="P189" s="297"/>
      <c r="Q189" s="297"/>
      <c r="R189" s="297"/>
      <c r="S189" s="297"/>
      <c r="T189" s="297"/>
      <c r="U189" s="297"/>
      <c r="V189" s="297"/>
      <c r="W189" s="297"/>
      <c r="X189" s="297"/>
      <c r="Y189" s="295" t="s">
        <v>399</v>
      </c>
      <c r="Z189" s="298"/>
      <c r="AA189" s="298"/>
      <c r="AB189" s="298"/>
      <c r="AC189" s="298"/>
      <c r="AD189" s="298"/>
      <c r="AE189" s="124"/>
    </row>
    <row r="190" spans="2:33">
      <c r="B190" s="232" t="s">
        <v>244</v>
      </c>
      <c r="L190" s="2"/>
      <c r="M190" s="2"/>
      <c r="N190" s="2"/>
      <c r="O190" s="2"/>
      <c r="Z190" s="298" t="s">
        <v>400</v>
      </c>
      <c r="AA190" s="299"/>
      <c r="AB190" s="299"/>
      <c r="AC190" s="299"/>
    </row>
    <row r="191" spans="2:33">
      <c r="B191" s="233" t="s">
        <v>245</v>
      </c>
      <c r="Z191" s="297"/>
      <c r="AA191" s="295" t="s">
        <v>401</v>
      </c>
      <c r="AB191" s="295"/>
      <c r="AC191" s="295"/>
      <c r="AD191" s="299"/>
    </row>
    <row r="192" spans="2:33">
      <c r="AA192" s="297"/>
      <c r="AB192" s="295" t="s">
        <v>402</v>
      </c>
      <c r="AC192" s="297"/>
      <c r="AD192" s="298"/>
    </row>
    <row r="193" spans="29:29">
      <c r="AC193" s="298" t="s">
        <v>403</v>
      </c>
    </row>
  </sheetData>
  <mergeCells count="7">
    <mergeCell ref="F1:K1"/>
    <mergeCell ref="L1:AG1"/>
    <mergeCell ref="A174:E174"/>
    <mergeCell ref="A1:A2"/>
    <mergeCell ref="B1:B2"/>
    <mergeCell ref="D1:E1"/>
    <mergeCell ref="C1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86"/>
  <sheetViews>
    <sheetView workbookViewId="0">
      <pane ySplit="2" topLeftCell="A159" activePane="bottomLeft" state="frozen"/>
      <selection pane="bottomLeft" activeCell="R178" sqref="R178"/>
    </sheetView>
  </sheetViews>
  <sheetFormatPr defaultRowHeight="11.25"/>
  <cols>
    <col min="1" max="1" width="7.5703125" style="8" bestFit="1" customWidth="1"/>
    <col min="2" max="2" width="37.7109375" style="131" customWidth="1"/>
    <col min="3" max="3" width="11.7109375" style="3" customWidth="1"/>
    <col min="4" max="4" width="13.140625" style="3" customWidth="1"/>
    <col min="5" max="5" width="10.28515625" style="3" customWidth="1"/>
    <col min="6" max="6" width="9.5703125" style="2" bestFit="1" customWidth="1"/>
    <col min="7" max="12" width="9.5703125" style="2" customWidth="1"/>
    <col min="13" max="13" width="10.7109375" style="2" bestFit="1" customWidth="1"/>
    <col min="14" max="14" width="10.140625" style="2" bestFit="1" customWidth="1"/>
    <col min="15" max="15" width="6" style="2" bestFit="1" customWidth="1"/>
    <col min="16" max="16" width="9.5703125" style="2" bestFit="1" customWidth="1"/>
    <col min="17" max="17" width="11.85546875" style="3" customWidth="1"/>
    <col min="18" max="18" width="14.28515625" style="3" customWidth="1"/>
    <col min="19" max="20" width="11.28515625" style="3" customWidth="1"/>
    <col min="21" max="21" width="9.28515625" style="30" bestFit="1" customWidth="1"/>
    <col min="22" max="22" width="5.7109375" style="3" bestFit="1" customWidth="1"/>
    <col min="23" max="23" width="7.28515625" style="3" bestFit="1" customWidth="1"/>
    <col min="24" max="24" width="8.85546875" style="3" bestFit="1" customWidth="1"/>
    <col min="25" max="25" width="12.5703125" style="3" customWidth="1"/>
    <col min="26" max="26" width="5.85546875" style="2" bestFit="1" customWidth="1"/>
    <col min="27" max="27" width="7.7109375" style="3" bestFit="1" customWidth="1"/>
    <col min="28" max="28" width="12.7109375" style="3" customWidth="1"/>
    <col min="29" max="29" width="5.7109375" style="3" customWidth="1"/>
    <col min="30" max="30" width="7.42578125" style="3" customWidth="1"/>
    <col min="31" max="31" width="10.7109375" style="30" bestFit="1" customWidth="1"/>
    <col min="32" max="32" width="8.28515625" style="3" bestFit="1" customWidth="1"/>
    <col min="33" max="33" width="9.7109375" style="3" bestFit="1" customWidth="1"/>
    <col min="34" max="34" width="6" style="3" bestFit="1" customWidth="1"/>
    <col min="35" max="35" width="3.5703125" style="3" bestFit="1" customWidth="1"/>
    <col min="36" max="37" width="10.5703125" style="8" customWidth="1"/>
    <col min="38" max="38" width="6.85546875" style="8" customWidth="1"/>
    <col min="39" max="39" width="6.7109375" style="3" customWidth="1"/>
    <col min="40" max="40" width="5.7109375" style="3" bestFit="1" customWidth="1"/>
    <col min="41" max="41" width="3.140625" style="3" bestFit="1" customWidth="1"/>
    <col min="42" max="42" width="7.140625" style="3" bestFit="1" customWidth="1"/>
    <col min="43" max="43" width="8.7109375" style="3" bestFit="1" customWidth="1"/>
    <col min="44" max="44" width="15.140625" style="3" customWidth="1"/>
    <col min="45" max="45" width="5.7109375" style="3" bestFit="1" customWidth="1"/>
    <col min="46" max="46" width="8.28515625" style="3" customWidth="1"/>
    <col min="47" max="47" width="16.85546875" style="3" customWidth="1"/>
    <col min="48" max="49" width="8.85546875" style="3" bestFit="1" customWidth="1"/>
    <col min="50" max="50" width="7.5703125" style="3" bestFit="1" customWidth="1"/>
    <col min="51" max="51" width="3.5703125" style="3" bestFit="1" customWidth="1"/>
    <col min="52" max="52" width="7.140625" style="3" bestFit="1" customWidth="1"/>
    <col min="53" max="53" width="14.7109375" style="3" customWidth="1"/>
    <col min="54" max="54" width="6" style="3" bestFit="1" customWidth="1"/>
    <col min="55" max="55" width="3.5703125" style="3" bestFit="1" customWidth="1"/>
    <col min="56" max="56" width="10.42578125" style="3" bestFit="1" customWidth="1"/>
    <col min="57" max="57" width="8.85546875" style="3" bestFit="1" customWidth="1"/>
    <col min="58" max="59" width="6.7109375" style="3" bestFit="1" customWidth="1"/>
    <col min="60" max="60" width="8.7109375" style="30" bestFit="1" customWidth="1"/>
    <col min="61" max="62" width="8.85546875" style="3" bestFit="1" customWidth="1"/>
    <col min="63" max="16384" width="9.140625" style="3"/>
  </cols>
  <sheetData>
    <row r="1" spans="1:62" s="92" customFormat="1" ht="15.75" customHeight="1">
      <c r="A1" s="405" t="s">
        <v>31</v>
      </c>
      <c r="B1" s="406"/>
      <c r="C1" s="406"/>
      <c r="D1" s="407"/>
      <c r="E1" s="409" t="s">
        <v>105</v>
      </c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 t="s">
        <v>76</v>
      </c>
      <c r="T1" s="420" t="s">
        <v>225</v>
      </c>
      <c r="U1" s="405" t="s">
        <v>13</v>
      </c>
      <c r="V1" s="406"/>
      <c r="W1" s="406"/>
      <c r="X1" s="406"/>
      <c r="Y1" s="406"/>
      <c r="Z1" s="406"/>
      <c r="AA1" s="406"/>
      <c r="AB1" s="406"/>
      <c r="AC1" s="406"/>
      <c r="AD1" s="407"/>
      <c r="AE1" s="408" t="s">
        <v>14</v>
      </c>
      <c r="AF1" s="408"/>
      <c r="AG1" s="408"/>
      <c r="AH1" s="408"/>
      <c r="AI1" s="408"/>
      <c r="AJ1" s="408"/>
      <c r="AK1" s="408"/>
      <c r="AL1" s="408"/>
      <c r="AM1" s="408"/>
      <c r="AN1" s="405" t="s">
        <v>15</v>
      </c>
      <c r="AO1" s="406"/>
      <c r="AP1" s="406"/>
      <c r="AQ1" s="406"/>
      <c r="AR1" s="406"/>
      <c r="AS1" s="406"/>
      <c r="AT1" s="406"/>
      <c r="AU1" s="406"/>
      <c r="AV1" s="406"/>
      <c r="AW1" s="407"/>
      <c r="AX1" s="422" t="s">
        <v>16</v>
      </c>
      <c r="AY1" s="422"/>
      <c r="AZ1" s="422"/>
      <c r="BA1" s="422"/>
      <c r="BB1" s="422"/>
      <c r="BC1" s="422"/>
      <c r="BD1" s="422"/>
      <c r="BE1" s="422"/>
      <c r="BF1" s="423" t="s">
        <v>17</v>
      </c>
      <c r="BG1" s="424"/>
      <c r="BH1" s="424"/>
      <c r="BI1" s="424"/>
      <c r="BJ1" s="425"/>
    </row>
    <row r="2" spans="1:62" s="4" customFormat="1" ht="45.75" customHeight="1" thickBot="1">
      <c r="A2" s="114" t="s">
        <v>19</v>
      </c>
      <c r="B2" s="129" t="s">
        <v>0</v>
      </c>
      <c r="C2" s="93" t="s">
        <v>11</v>
      </c>
      <c r="D2" s="94" t="s">
        <v>12</v>
      </c>
      <c r="E2" s="72" t="s">
        <v>77</v>
      </c>
      <c r="F2" s="50" t="s">
        <v>78</v>
      </c>
      <c r="G2" s="50" t="s">
        <v>351</v>
      </c>
      <c r="H2" s="50" t="s">
        <v>352</v>
      </c>
      <c r="I2" s="50" t="s">
        <v>79</v>
      </c>
      <c r="J2" s="417" t="s">
        <v>29</v>
      </c>
      <c r="K2" s="418"/>
      <c r="L2" s="419"/>
      <c r="M2" s="50" t="s">
        <v>216</v>
      </c>
      <c r="N2" s="50" t="s">
        <v>217</v>
      </c>
      <c r="O2" s="50" t="s">
        <v>112</v>
      </c>
      <c r="P2" s="50" t="s">
        <v>224</v>
      </c>
      <c r="Q2" s="135" t="s">
        <v>120</v>
      </c>
      <c r="R2" s="193" t="s">
        <v>119</v>
      </c>
      <c r="S2" s="412"/>
      <c r="T2" s="421"/>
      <c r="U2" s="72" t="s">
        <v>32</v>
      </c>
      <c r="V2" s="72" t="s">
        <v>19</v>
      </c>
      <c r="W2" s="50" t="s">
        <v>20</v>
      </c>
      <c r="X2" s="10" t="s">
        <v>21</v>
      </c>
      <c r="Y2" s="10" t="s">
        <v>22</v>
      </c>
      <c r="Z2" s="50" t="s">
        <v>23</v>
      </c>
      <c r="AA2" s="50" t="s">
        <v>24</v>
      </c>
      <c r="AB2" s="50" t="s">
        <v>25</v>
      </c>
      <c r="AC2" s="413" t="s">
        <v>29</v>
      </c>
      <c r="AD2" s="414"/>
      <c r="AE2" s="72" t="s">
        <v>28</v>
      </c>
      <c r="AF2" s="72" t="s">
        <v>19</v>
      </c>
      <c r="AG2" s="50" t="s">
        <v>20</v>
      </c>
      <c r="AH2" s="10" t="s">
        <v>27</v>
      </c>
      <c r="AI2" s="10" t="s">
        <v>19</v>
      </c>
      <c r="AJ2" s="99" t="s">
        <v>80</v>
      </c>
      <c r="AK2" s="99" t="s">
        <v>81</v>
      </c>
      <c r="AL2" s="415" t="s">
        <v>29</v>
      </c>
      <c r="AM2" s="416"/>
      <c r="AN2" s="72" t="s">
        <v>18</v>
      </c>
      <c r="AO2" s="72" t="s">
        <v>19</v>
      </c>
      <c r="AP2" s="50" t="s">
        <v>20</v>
      </c>
      <c r="AQ2" s="10" t="s">
        <v>21</v>
      </c>
      <c r="AR2" s="10" t="s">
        <v>22</v>
      </c>
      <c r="AS2" s="50" t="s">
        <v>23</v>
      </c>
      <c r="AT2" s="50" t="s">
        <v>24</v>
      </c>
      <c r="AU2" s="50" t="s">
        <v>25</v>
      </c>
      <c r="AV2" s="413" t="s">
        <v>29</v>
      </c>
      <c r="AW2" s="414"/>
      <c r="AX2" s="72" t="s">
        <v>18</v>
      </c>
      <c r="AY2" s="50" t="s">
        <v>19</v>
      </c>
      <c r="AZ2" s="50" t="s">
        <v>20</v>
      </c>
      <c r="BA2" s="50" t="s">
        <v>26</v>
      </c>
      <c r="BB2" s="10" t="s">
        <v>27</v>
      </c>
      <c r="BC2" s="10" t="s">
        <v>19</v>
      </c>
      <c r="BD2" s="50" t="s">
        <v>28</v>
      </c>
      <c r="BE2" s="51" t="s">
        <v>29</v>
      </c>
      <c r="BF2" s="73" t="s">
        <v>30</v>
      </c>
      <c r="BG2" s="73" t="s">
        <v>19</v>
      </c>
      <c r="BH2" s="74" t="s">
        <v>18</v>
      </c>
      <c r="BI2" s="413" t="s">
        <v>29</v>
      </c>
      <c r="BJ2" s="414"/>
    </row>
    <row r="3" spans="1:62" s="37" customFormat="1">
      <c r="A3" s="33">
        <f>'1-συμβολαια'!A3</f>
        <v>0</v>
      </c>
      <c r="B3" s="130">
        <f>'1-συμβολαια'!C3</f>
        <v>0</v>
      </c>
      <c r="C3" s="16">
        <f>'4-πολλυπρ'!D3</f>
        <v>0</v>
      </c>
      <c r="D3" s="16">
        <f>'4-πολλυπρ'!I3</f>
        <v>0</v>
      </c>
      <c r="E3" s="16"/>
      <c r="F3" s="43">
        <f t="shared" ref="F3:F12" si="0">E3*6</f>
        <v>0</v>
      </c>
      <c r="G3" s="43">
        <v>10</v>
      </c>
      <c r="H3" s="43">
        <v>50</v>
      </c>
      <c r="I3" s="43">
        <f>F3+G3+H3</f>
        <v>60</v>
      </c>
      <c r="J3" s="244" t="s">
        <v>222</v>
      </c>
      <c r="K3" s="244" t="s">
        <v>223</v>
      </c>
      <c r="L3" s="244" t="s">
        <v>353</v>
      </c>
      <c r="M3" s="65">
        <v>20</v>
      </c>
      <c r="N3" s="65">
        <v>20</v>
      </c>
      <c r="O3" s="65"/>
      <c r="P3" s="43">
        <f>M3+N3+O3</f>
        <v>40</v>
      </c>
      <c r="Q3" s="16"/>
      <c r="R3" s="16"/>
      <c r="S3" s="16"/>
      <c r="T3" s="16"/>
      <c r="U3" s="34"/>
      <c r="V3" s="33"/>
      <c r="W3" s="35"/>
      <c r="X3" s="35"/>
      <c r="Y3" s="35"/>
      <c r="Z3" s="36"/>
      <c r="AA3" s="35"/>
      <c r="AB3" s="35"/>
      <c r="AC3" s="35"/>
      <c r="AD3" s="33"/>
      <c r="AE3" s="34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4"/>
      <c r="AX3" s="33"/>
      <c r="AY3" s="33"/>
      <c r="AZ3" s="33"/>
      <c r="BA3" s="36"/>
      <c r="BB3" s="36"/>
      <c r="BC3" s="36"/>
      <c r="BD3" s="36"/>
      <c r="BE3" s="36"/>
      <c r="BF3" s="33"/>
      <c r="BG3" s="33"/>
      <c r="BH3" s="34"/>
      <c r="BI3" s="36"/>
      <c r="BJ3" s="36"/>
    </row>
    <row r="4" spans="1:62" s="37" customFormat="1">
      <c r="A4" s="33">
        <f>'1-συμβολαια'!A4</f>
        <v>0</v>
      </c>
      <c r="B4" s="130">
        <f>'1-συμβολαια'!C4</f>
        <v>0</v>
      </c>
      <c r="C4" s="16">
        <f>'4-πολλυπρ'!D4</f>
        <v>0</v>
      </c>
      <c r="D4" s="16">
        <f>'4-πολλυπρ'!I4</f>
        <v>0</v>
      </c>
      <c r="E4" s="16"/>
      <c r="F4" s="43">
        <f t="shared" si="0"/>
        <v>0</v>
      </c>
      <c r="G4" s="43">
        <v>10</v>
      </c>
      <c r="H4" s="43">
        <v>50</v>
      </c>
      <c r="I4" s="43">
        <f t="shared" ref="I4:I67" si="1">F4+G4+H4</f>
        <v>60</v>
      </c>
      <c r="J4" s="244" t="s">
        <v>222</v>
      </c>
      <c r="K4" s="244" t="s">
        <v>223</v>
      </c>
      <c r="L4" s="244" t="s">
        <v>353</v>
      </c>
      <c r="M4" s="65">
        <v>20</v>
      </c>
      <c r="N4" s="65">
        <v>20</v>
      </c>
      <c r="O4" s="65"/>
      <c r="P4" s="43">
        <f t="shared" ref="P4:P67" si="2">M4+N4+O4</f>
        <v>40</v>
      </c>
      <c r="Q4" s="16"/>
      <c r="R4" s="16"/>
      <c r="S4" s="16"/>
      <c r="T4" s="16"/>
      <c r="U4" s="34"/>
      <c r="V4" s="33"/>
      <c r="W4" s="35"/>
      <c r="X4" s="35"/>
      <c r="Y4" s="35"/>
      <c r="Z4" s="36"/>
      <c r="AA4" s="35"/>
      <c r="AB4" s="35"/>
      <c r="AC4" s="35"/>
      <c r="AD4" s="33"/>
      <c r="AE4" s="34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4"/>
      <c r="AX4" s="33"/>
      <c r="AY4" s="33"/>
      <c r="AZ4" s="33"/>
      <c r="BA4" s="36"/>
      <c r="BB4" s="36"/>
      <c r="BC4" s="36"/>
      <c r="BD4" s="36"/>
      <c r="BE4" s="36"/>
      <c r="BF4" s="33"/>
      <c r="BG4" s="33"/>
      <c r="BH4" s="34"/>
      <c r="BI4" s="36"/>
      <c r="BJ4" s="36"/>
    </row>
    <row r="5" spans="1:62" s="37" customFormat="1">
      <c r="A5" s="33">
        <f>'1-συμβολαια'!A5</f>
        <v>0</v>
      </c>
      <c r="B5" s="130">
        <f>'1-συμβολαια'!C5</f>
        <v>0</v>
      </c>
      <c r="C5" s="16">
        <f>'4-πολλυπρ'!D5</f>
        <v>0</v>
      </c>
      <c r="D5" s="16">
        <f>'4-πολλυπρ'!I5</f>
        <v>0</v>
      </c>
      <c r="E5" s="16"/>
      <c r="F5" s="43">
        <f t="shared" si="0"/>
        <v>0</v>
      </c>
      <c r="G5" s="43">
        <v>10</v>
      </c>
      <c r="H5" s="43">
        <v>50</v>
      </c>
      <c r="I5" s="43">
        <f t="shared" si="1"/>
        <v>60</v>
      </c>
      <c r="J5" s="244" t="s">
        <v>222</v>
      </c>
      <c r="K5" s="244" t="s">
        <v>223</v>
      </c>
      <c r="L5" s="244" t="s">
        <v>353</v>
      </c>
      <c r="M5" s="65">
        <v>20</v>
      </c>
      <c r="N5" s="65">
        <v>20</v>
      </c>
      <c r="O5" s="65"/>
      <c r="P5" s="43">
        <f t="shared" si="2"/>
        <v>40</v>
      </c>
      <c r="Q5" s="16"/>
      <c r="R5" s="16"/>
      <c r="S5" s="16"/>
      <c r="T5" s="16"/>
      <c r="U5" s="34"/>
      <c r="V5" s="33"/>
      <c r="W5" s="35"/>
      <c r="X5" s="35"/>
      <c r="Y5" s="35"/>
      <c r="Z5" s="36"/>
      <c r="AA5" s="35"/>
      <c r="AB5" s="35"/>
      <c r="AC5" s="35"/>
      <c r="AD5" s="33"/>
      <c r="AE5" s="34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4"/>
      <c r="AX5" s="33"/>
      <c r="AY5" s="33"/>
      <c r="AZ5" s="33"/>
      <c r="BA5" s="36"/>
      <c r="BB5" s="36"/>
      <c r="BC5" s="36"/>
      <c r="BD5" s="36"/>
      <c r="BE5" s="36"/>
      <c r="BF5" s="33"/>
      <c r="BG5" s="33"/>
      <c r="BH5" s="34"/>
      <c r="BI5" s="36"/>
      <c r="BJ5" s="36"/>
    </row>
    <row r="6" spans="1:62" s="37" customFormat="1">
      <c r="A6" s="33">
        <f>'1-συμβολαια'!A6</f>
        <v>0</v>
      </c>
      <c r="B6" s="130">
        <f>'1-συμβολαια'!C6</f>
        <v>0</v>
      </c>
      <c r="C6" s="16">
        <f>'4-πολλυπρ'!D6</f>
        <v>0</v>
      </c>
      <c r="D6" s="16">
        <f>'4-πολλυπρ'!I6</f>
        <v>0</v>
      </c>
      <c r="E6" s="16"/>
      <c r="F6" s="43">
        <f t="shared" si="0"/>
        <v>0</v>
      </c>
      <c r="G6" s="43">
        <v>10</v>
      </c>
      <c r="H6" s="43">
        <v>50</v>
      </c>
      <c r="I6" s="43">
        <f t="shared" si="1"/>
        <v>60</v>
      </c>
      <c r="J6" s="244" t="s">
        <v>222</v>
      </c>
      <c r="K6" s="244" t="s">
        <v>223</v>
      </c>
      <c r="L6" s="244" t="s">
        <v>353</v>
      </c>
      <c r="M6" s="65">
        <v>20</v>
      </c>
      <c r="N6" s="65">
        <v>20</v>
      </c>
      <c r="O6" s="65"/>
      <c r="P6" s="43">
        <f t="shared" si="2"/>
        <v>40</v>
      </c>
      <c r="Q6" s="16"/>
      <c r="R6" s="16"/>
      <c r="S6" s="16"/>
      <c r="T6" s="16"/>
      <c r="U6" s="34"/>
      <c r="V6" s="33"/>
      <c r="W6" s="35"/>
      <c r="X6" s="35"/>
      <c r="Y6" s="35"/>
      <c r="Z6" s="36"/>
      <c r="AA6" s="35"/>
      <c r="AB6" s="35"/>
      <c r="AC6" s="35"/>
      <c r="AD6" s="33"/>
      <c r="AE6" s="34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  <c r="AX6" s="33"/>
      <c r="AY6" s="33"/>
      <c r="AZ6" s="33"/>
      <c r="BA6" s="36"/>
      <c r="BB6" s="36"/>
      <c r="BC6" s="36"/>
      <c r="BD6" s="36"/>
      <c r="BE6" s="36"/>
      <c r="BF6" s="33"/>
      <c r="BG6" s="33"/>
      <c r="BH6" s="34"/>
      <c r="BI6" s="36"/>
      <c r="BJ6" s="36"/>
    </row>
    <row r="7" spans="1:62" s="37" customFormat="1">
      <c r="A7" s="33">
        <f>'1-συμβολαια'!A7</f>
        <v>0</v>
      </c>
      <c r="B7" s="130">
        <f>'1-συμβολαια'!C7</f>
        <v>0</v>
      </c>
      <c r="C7" s="16">
        <f>'4-πολλυπρ'!D7</f>
        <v>0</v>
      </c>
      <c r="D7" s="16">
        <f>'4-πολλυπρ'!I7</f>
        <v>0</v>
      </c>
      <c r="E7" s="16"/>
      <c r="F7" s="43">
        <f t="shared" si="0"/>
        <v>0</v>
      </c>
      <c r="G7" s="43">
        <v>10</v>
      </c>
      <c r="H7" s="43">
        <v>50</v>
      </c>
      <c r="I7" s="43">
        <f t="shared" si="1"/>
        <v>60</v>
      </c>
      <c r="J7" s="244" t="s">
        <v>222</v>
      </c>
      <c r="K7" s="244" t="s">
        <v>223</v>
      </c>
      <c r="L7" s="244" t="s">
        <v>353</v>
      </c>
      <c r="M7" s="65">
        <v>20</v>
      </c>
      <c r="N7" s="65">
        <v>20</v>
      </c>
      <c r="O7" s="65"/>
      <c r="P7" s="43">
        <f t="shared" si="2"/>
        <v>40</v>
      </c>
      <c r="Q7" s="16"/>
      <c r="R7" s="16"/>
      <c r="S7" s="16"/>
      <c r="T7" s="16"/>
      <c r="U7" s="34"/>
      <c r="V7" s="33"/>
      <c r="W7" s="35"/>
      <c r="X7" s="35"/>
      <c r="Y7" s="35"/>
      <c r="Z7" s="36"/>
      <c r="AA7" s="35"/>
      <c r="AB7" s="35"/>
      <c r="AC7" s="35"/>
      <c r="AD7" s="33"/>
      <c r="AE7" s="34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33"/>
      <c r="AY7" s="33"/>
      <c r="AZ7" s="33"/>
      <c r="BA7" s="36"/>
      <c r="BB7" s="36"/>
      <c r="BC7" s="36"/>
      <c r="BD7" s="36"/>
      <c r="BE7" s="36"/>
      <c r="BF7" s="33"/>
      <c r="BG7" s="33"/>
      <c r="BH7" s="34"/>
      <c r="BI7" s="36"/>
      <c r="BJ7" s="36"/>
    </row>
    <row r="8" spans="1:62" s="37" customFormat="1">
      <c r="A8" s="33">
        <f>'1-συμβολαια'!A8</f>
        <v>0</v>
      </c>
      <c r="B8" s="130">
        <f>'1-συμβολαια'!C8</f>
        <v>0</v>
      </c>
      <c r="C8" s="16">
        <f>'4-πολλυπρ'!D8</f>
        <v>0</v>
      </c>
      <c r="D8" s="16">
        <f>'4-πολλυπρ'!I8</f>
        <v>0</v>
      </c>
      <c r="E8" s="16"/>
      <c r="F8" s="43">
        <f t="shared" si="0"/>
        <v>0</v>
      </c>
      <c r="G8" s="43">
        <v>10</v>
      </c>
      <c r="H8" s="43">
        <v>50</v>
      </c>
      <c r="I8" s="43">
        <f t="shared" si="1"/>
        <v>60</v>
      </c>
      <c r="J8" s="244" t="s">
        <v>222</v>
      </c>
      <c r="K8" s="244" t="s">
        <v>223</v>
      </c>
      <c r="L8" s="244" t="s">
        <v>353</v>
      </c>
      <c r="M8" s="65">
        <v>20</v>
      </c>
      <c r="N8" s="65">
        <v>20</v>
      </c>
      <c r="O8" s="65"/>
      <c r="P8" s="43">
        <f t="shared" si="2"/>
        <v>40</v>
      </c>
      <c r="Q8" s="16"/>
      <c r="R8" s="16"/>
      <c r="S8" s="16"/>
      <c r="T8" s="16"/>
      <c r="U8" s="34"/>
      <c r="V8" s="33"/>
      <c r="W8" s="35"/>
      <c r="X8" s="35"/>
      <c r="Y8" s="35"/>
      <c r="Z8" s="36"/>
      <c r="AA8" s="35"/>
      <c r="AB8" s="35"/>
      <c r="AC8" s="35"/>
      <c r="AD8" s="33"/>
      <c r="AE8" s="34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33"/>
      <c r="AY8" s="33"/>
      <c r="AZ8" s="33"/>
      <c r="BA8" s="36"/>
      <c r="BB8" s="36"/>
      <c r="BC8" s="36"/>
      <c r="BD8" s="36"/>
      <c r="BE8" s="36"/>
      <c r="BF8" s="33"/>
      <c r="BG8" s="33"/>
      <c r="BH8" s="34"/>
      <c r="BI8" s="36"/>
      <c r="BJ8" s="36"/>
    </row>
    <row r="9" spans="1:62" s="37" customFormat="1">
      <c r="A9" s="33">
        <f>'1-συμβολαια'!A9</f>
        <v>0</v>
      </c>
      <c r="B9" s="130">
        <f>'1-συμβολαια'!C9</f>
        <v>0</v>
      </c>
      <c r="C9" s="16">
        <f>'4-πολλυπρ'!D9</f>
        <v>0</v>
      </c>
      <c r="D9" s="16">
        <f>'4-πολλυπρ'!I9</f>
        <v>0</v>
      </c>
      <c r="E9" s="16"/>
      <c r="F9" s="43">
        <f t="shared" si="0"/>
        <v>0</v>
      </c>
      <c r="G9" s="43">
        <v>10</v>
      </c>
      <c r="H9" s="43">
        <v>50</v>
      </c>
      <c r="I9" s="43">
        <f t="shared" si="1"/>
        <v>60</v>
      </c>
      <c r="J9" s="244" t="s">
        <v>222</v>
      </c>
      <c r="K9" s="244" t="s">
        <v>223</v>
      </c>
      <c r="L9" s="244" t="s">
        <v>353</v>
      </c>
      <c r="M9" s="65">
        <v>20</v>
      </c>
      <c r="N9" s="65">
        <v>20</v>
      </c>
      <c r="O9" s="65"/>
      <c r="P9" s="43">
        <f t="shared" si="2"/>
        <v>40</v>
      </c>
      <c r="Q9" s="16"/>
      <c r="R9" s="16"/>
      <c r="S9" s="16"/>
      <c r="T9" s="16"/>
      <c r="U9" s="34"/>
      <c r="V9" s="33"/>
      <c r="W9" s="35"/>
      <c r="X9" s="35"/>
      <c r="Y9" s="35"/>
      <c r="Z9" s="36"/>
      <c r="AA9" s="35"/>
      <c r="AB9" s="35"/>
      <c r="AC9" s="35"/>
      <c r="AD9" s="33"/>
      <c r="AE9" s="34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4"/>
      <c r="AX9" s="33"/>
      <c r="AY9" s="33"/>
      <c r="AZ9" s="33"/>
      <c r="BA9" s="36"/>
      <c r="BB9" s="36"/>
      <c r="BC9" s="36"/>
      <c r="BD9" s="36"/>
      <c r="BE9" s="36"/>
      <c r="BF9" s="33"/>
      <c r="BG9" s="33"/>
      <c r="BH9" s="34"/>
      <c r="BI9" s="36"/>
      <c r="BJ9" s="36"/>
    </row>
    <row r="10" spans="1:62" s="37" customFormat="1">
      <c r="A10" s="33">
        <f>'1-συμβολαια'!A10</f>
        <v>0</v>
      </c>
      <c r="B10" s="130">
        <f>'1-συμβολαια'!C10</f>
        <v>0</v>
      </c>
      <c r="C10" s="16">
        <f>'4-πολλυπρ'!D10</f>
        <v>0</v>
      </c>
      <c r="D10" s="16">
        <f>'4-πολλυπρ'!I10</f>
        <v>0</v>
      </c>
      <c r="E10" s="16"/>
      <c r="F10" s="43">
        <f t="shared" si="0"/>
        <v>0</v>
      </c>
      <c r="G10" s="43">
        <v>10</v>
      </c>
      <c r="H10" s="43">
        <v>50</v>
      </c>
      <c r="I10" s="43">
        <f t="shared" si="1"/>
        <v>60</v>
      </c>
      <c r="J10" s="244" t="s">
        <v>222</v>
      </c>
      <c r="K10" s="244" t="s">
        <v>223</v>
      </c>
      <c r="L10" s="244" t="s">
        <v>353</v>
      </c>
      <c r="M10" s="65">
        <v>20</v>
      </c>
      <c r="N10" s="65">
        <v>20</v>
      </c>
      <c r="O10" s="65"/>
      <c r="P10" s="43">
        <f t="shared" si="2"/>
        <v>40</v>
      </c>
      <c r="Q10" s="16"/>
      <c r="R10" s="16"/>
      <c r="S10" s="16"/>
      <c r="T10" s="16"/>
      <c r="U10" s="34"/>
      <c r="V10" s="33"/>
      <c r="W10" s="35"/>
      <c r="X10" s="35"/>
      <c r="Y10" s="35"/>
      <c r="Z10" s="36"/>
      <c r="AA10" s="35"/>
      <c r="AB10" s="35"/>
      <c r="AC10" s="35"/>
      <c r="AD10" s="33"/>
      <c r="AE10" s="34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  <c r="AX10" s="33"/>
      <c r="AY10" s="33"/>
      <c r="AZ10" s="33"/>
      <c r="BA10" s="36"/>
      <c r="BB10" s="36"/>
      <c r="BC10" s="36"/>
      <c r="BD10" s="36"/>
      <c r="BE10" s="36"/>
      <c r="BF10" s="33"/>
      <c r="BG10" s="33"/>
      <c r="BH10" s="34"/>
      <c r="BI10" s="36"/>
      <c r="BJ10" s="36"/>
    </row>
    <row r="11" spans="1:62" s="37" customFormat="1">
      <c r="A11" s="33">
        <f>'1-συμβολαια'!A11</f>
        <v>0</v>
      </c>
      <c r="B11" s="130">
        <f>'1-συμβολαια'!C11</f>
        <v>0</v>
      </c>
      <c r="C11" s="16">
        <f>'4-πολλυπρ'!D11</f>
        <v>0</v>
      </c>
      <c r="D11" s="16">
        <f>'4-πολλυπρ'!I11</f>
        <v>0</v>
      </c>
      <c r="E11" s="16"/>
      <c r="F11" s="43">
        <f t="shared" si="0"/>
        <v>0</v>
      </c>
      <c r="G11" s="43">
        <v>10</v>
      </c>
      <c r="H11" s="43">
        <v>50</v>
      </c>
      <c r="I11" s="43">
        <f t="shared" si="1"/>
        <v>60</v>
      </c>
      <c r="J11" s="244" t="s">
        <v>222</v>
      </c>
      <c r="K11" s="244" t="s">
        <v>223</v>
      </c>
      <c r="L11" s="244" t="s">
        <v>353</v>
      </c>
      <c r="M11" s="65">
        <v>20</v>
      </c>
      <c r="N11" s="65">
        <v>20</v>
      </c>
      <c r="O11" s="65"/>
      <c r="P11" s="43">
        <f t="shared" si="2"/>
        <v>40</v>
      </c>
      <c r="Q11" s="16"/>
      <c r="R11" s="16"/>
      <c r="S11" s="16"/>
      <c r="T11" s="16"/>
      <c r="U11" s="34"/>
      <c r="V11" s="33"/>
      <c r="W11" s="35"/>
      <c r="X11" s="35"/>
      <c r="Y11" s="35"/>
      <c r="Z11" s="36"/>
      <c r="AA11" s="35"/>
      <c r="AB11" s="35"/>
      <c r="AC11" s="35"/>
      <c r="AD11" s="33"/>
      <c r="AE11" s="34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4"/>
      <c r="AX11" s="33"/>
      <c r="AY11" s="33"/>
      <c r="AZ11" s="33"/>
      <c r="BA11" s="36"/>
      <c r="BB11" s="36"/>
      <c r="BC11" s="36"/>
      <c r="BD11" s="36"/>
      <c r="BE11" s="36"/>
      <c r="BF11" s="33"/>
      <c r="BG11" s="33"/>
      <c r="BH11" s="34"/>
      <c r="BI11" s="36"/>
      <c r="BJ11" s="36"/>
    </row>
    <row r="12" spans="1:62" s="37" customFormat="1">
      <c r="A12" s="33">
        <f>'1-συμβολαια'!A12</f>
        <v>0</v>
      </c>
      <c r="B12" s="130">
        <f>'1-συμβολαια'!C12</f>
        <v>0</v>
      </c>
      <c r="C12" s="16">
        <f>'4-πολλυπρ'!D12</f>
        <v>0</v>
      </c>
      <c r="D12" s="16">
        <f>'4-πολλυπρ'!I12</f>
        <v>0</v>
      </c>
      <c r="E12" s="16"/>
      <c r="F12" s="43">
        <f t="shared" si="0"/>
        <v>0</v>
      </c>
      <c r="G12" s="43">
        <v>10</v>
      </c>
      <c r="H12" s="43">
        <v>50</v>
      </c>
      <c r="I12" s="43">
        <f t="shared" si="1"/>
        <v>60</v>
      </c>
      <c r="J12" s="244" t="s">
        <v>222</v>
      </c>
      <c r="K12" s="244" t="s">
        <v>223</v>
      </c>
      <c r="L12" s="244" t="s">
        <v>353</v>
      </c>
      <c r="M12" s="65">
        <v>20</v>
      </c>
      <c r="N12" s="65">
        <v>20</v>
      </c>
      <c r="O12" s="65"/>
      <c r="P12" s="43">
        <f t="shared" si="2"/>
        <v>40</v>
      </c>
      <c r="Q12" s="16"/>
      <c r="R12" s="16"/>
      <c r="S12" s="16"/>
      <c r="T12" s="16"/>
      <c r="U12" s="34"/>
      <c r="V12" s="33"/>
      <c r="W12" s="35"/>
      <c r="X12" s="35"/>
      <c r="Y12" s="35"/>
      <c r="Z12" s="36"/>
      <c r="AA12" s="35"/>
      <c r="AB12" s="35"/>
      <c r="AC12" s="35"/>
      <c r="AD12" s="33"/>
      <c r="AE12" s="34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3"/>
      <c r="AY12" s="33"/>
      <c r="AZ12" s="33"/>
      <c r="BA12" s="36"/>
      <c r="BB12" s="36"/>
      <c r="BC12" s="36"/>
      <c r="BD12" s="36"/>
      <c r="BE12" s="36"/>
      <c r="BF12" s="33"/>
      <c r="BG12" s="33"/>
      <c r="BH12" s="34"/>
      <c r="BI12" s="36"/>
      <c r="BJ12" s="36"/>
    </row>
    <row r="13" spans="1:62" s="19" customFormat="1">
      <c r="A13" s="33">
        <f>'1-συμβολαια'!A13</f>
        <v>0</v>
      </c>
      <c r="B13" s="130">
        <f>'1-συμβολαια'!C13</f>
        <v>0</v>
      </c>
      <c r="C13" s="16">
        <f>'4-πολλυπρ'!D13</f>
        <v>0</v>
      </c>
      <c r="D13" s="16">
        <f>'4-πολλυπρ'!I13</f>
        <v>0</v>
      </c>
      <c r="E13" s="16"/>
      <c r="F13" s="43">
        <f t="shared" ref="F13:F71" si="3">E13*6</f>
        <v>0</v>
      </c>
      <c r="G13" s="43">
        <v>10</v>
      </c>
      <c r="H13" s="43">
        <v>50</v>
      </c>
      <c r="I13" s="43">
        <f t="shared" si="1"/>
        <v>60</v>
      </c>
      <c r="J13" s="244" t="s">
        <v>222</v>
      </c>
      <c r="K13" s="244" t="s">
        <v>223</v>
      </c>
      <c r="L13" s="244" t="s">
        <v>353</v>
      </c>
      <c r="M13" s="65">
        <v>20</v>
      </c>
      <c r="N13" s="65">
        <v>20</v>
      </c>
      <c r="O13" s="65"/>
      <c r="P13" s="43">
        <f t="shared" si="2"/>
        <v>40</v>
      </c>
      <c r="Q13" s="16"/>
      <c r="R13" s="16"/>
      <c r="S13" s="16"/>
      <c r="T13" s="16"/>
      <c r="U13" s="31"/>
      <c r="V13" s="26"/>
      <c r="W13" s="26"/>
      <c r="X13" s="26"/>
      <c r="Y13" s="26"/>
      <c r="Z13" s="38"/>
      <c r="AA13" s="26"/>
      <c r="AB13" s="26"/>
      <c r="AC13" s="26"/>
      <c r="AD13" s="26"/>
      <c r="AE13" s="31"/>
      <c r="AF13" s="26"/>
      <c r="AG13" s="26"/>
      <c r="AH13" s="26"/>
      <c r="AI13" s="26"/>
      <c r="AJ13" s="13"/>
      <c r="AK13" s="13"/>
      <c r="AL13" s="13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31"/>
      <c r="BI13" s="26"/>
      <c r="BJ13" s="26"/>
    </row>
    <row r="14" spans="1:62" s="19" customFormat="1">
      <c r="A14" s="33">
        <f>'1-συμβολαια'!A14</f>
        <v>0</v>
      </c>
      <c r="B14" s="130">
        <f>'1-συμβολαια'!C14</f>
        <v>0</v>
      </c>
      <c r="C14" s="16">
        <f>'4-πολλυπρ'!D14</f>
        <v>0</v>
      </c>
      <c r="D14" s="16">
        <f>'4-πολλυπρ'!I14</f>
        <v>0</v>
      </c>
      <c r="E14" s="16"/>
      <c r="F14" s="43">
        <f t="shared" si="3"/>
        <v>0</v>
      </c>
      <c r="G14" s="43">
        <v>10</v>
      </c>
      <c r="H14" s="43">
        <v>50</v>
      </c>
      <c r="I14" s="43">
        <f t="shared" si="1"/>
        <v>60</v>
      </c>
      <c r="J14" s="244" t="s">
        <v>222</v>
      </c>
      <c r="K14" s="244" t="s">
        <v>223</v>
      </c>
      <c r="L14" s="244" t="s">
        <v>353</v>
      </c>
      <c r="M14" s="65">
        <v>20</v>
      </c>
      <c r="N14" s="65">
        <v>20</v>
      </c>
      <c r="O14" s="65"/>
      <c r="P14" s="43">
        <f t="shared" si="2"/>
        <v>40</v>
      </c>
      <c r="Q14" s="16"/>
      <c r="R14" s="16"/>
      <c r="S14" s="16"/>
      <c r="T14" s="16"/>
      <c r="U14" s="31"/>
      <c r="V14" s="26"/>
      <c r="W14" s="26"/>
      <c r="X14" s="26"/>
      <c r="Y14" s="26"/>
      <c r="Z14" s="38"/>
      <c r="AA14" s="26"/>
      <c r="AB14" s="26"/>
      <c r="AC14" s="26"/>
      <c r="AD14" s="26"/>
      <c r="AE14" s="31"/>
      <c r="AF14" s="26"/>
      <c r="AG14" s="26"/>
      <c r="AH14" s="26"/>
      <c r="AI14" s="26"/>
      <c r="AJ14" s="13"/>
      <c r="AK14" s="13"/>
      <c r="AL14" s="13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31"/>
      <c r="BI14" s="26"/>
      <c r="BJ14" s="26"/>
    </row>
    <row r="15" spans="1:62" s="19" customFormat="1">
      <c r="A15" s="33">
        <f>'1-συμβολαια'!A15</f>
        <v>0</v>
      </c>
      <c r="B15" s="130">
        <f>'1-συμβολαια'!C15</f>
        <v>0</v>
      </c>
      <c r="C15" s="16">
        <f>'4-πολλυπρ'!D15</f>
        <v>0</v>
      </c>
      <c r="D15" s="16">
        <f>'4-πολλυπρ'!I15</f>
        <v>0</v>
      </c>
      <c r="E15" s="16"/>
      <c r="F15" s="43">
        <f t="shared" si="3"/>
        <v>0</v>
      </c>
      <c r="G15" s="43">
        <v>10</v>
      </c>
      <c r="H15" s="43">
        <v>50</v>
      </c>
      <c r="I15" s="43">
        <f t="shared" si="1"/>
        <v>60</v>
      </c>
      <c r="J15" s="244" t="s">
        <v>222</v>
      </c>
      <c r="K15" s="244" t="s">
        <v>223</v>
      </c>
      <c r="L15" s="244" t="s">
        <v>353</v>
      </c>
      <c r="M15" s="65">
        <v>20</v>
      </c>
      <c r="N15" s="65">
        <v>20</v>
      </c>
      <c r="O15" s="65"/>
      <c r="P15" s="43">
        <f t="shared" si="2"/>
        <v>40</v>
      </c>
      <c r="Q15" s="16"/>
      <c r="R15" s="16"/>
      <c r="S15" s="16"/>
      <c r="T15" s="16"/>
      <c r="U15" s="31"/>
      <c r="V15" s="26"/>
      <c r="W15" s="26"/>
      <c r="X15" s="26"/>
      <c r="Y15" s="26"/>
      <c r="Z15" s="38"/>
      <c r="AA15" s="26"/>
      <c r="AB15" s="26"/>
      <c r="AC15" s="26"/>
      <c r="AD15" s="26"/>
      <c r="AE15" s="31"/>
      <c r="AF15" s="26"/>
      <c r="AG15" s="26"/>
      <c r="AH15" s="26"/>
      <c r="AI15" s="26"/>
      <c r="AJ15" s="13"/>
      <c r="AK15" s="13"/>
      <c r="AL15" s="13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31"/>
      <c r="BI15" s="26"/>
      <c r="BJ15" s="26"/>
    </row>
    <row r="16" spans="1:62" s="19" customFormat="1">
      <c r="A16" s="33">
        <f>'1-συμβολαια'!A16</f>
        <v>0</v>
      </c>
      <c r="B16" s="130">
        <f>'1-συμβολαια'!C16</f>
        <v>0</v>
      </c>
      <c r="C16" s="16">
        <f>'4-πολλυπρ'!D16</f>
        <v>0</v>
      </c>
      <c r="D16" s="16">
        <f>'4-πολλυπρ'!I16</f>
        <v>0</v>
      </c>
      <c r="E16" s="16"/>
      <c r="F16" s="43">
        <f t="shared" si="3"/>
        <v>0</v>
      </c>
      <c r="G16" s="43">
        <v>10</v>
      </c>
      <c r="H16" s="43">
        <v>50</v>
      </c>
      <c r="I16" s="43">
        <f t="shared" si="1"/>
        <v>60</v>
      </c>
      <c r="J16" s="244" t="s">
        <v>222</v>
      </c>
      <c r="K16" s="244" t="s">
        <v>223</v>
      </c>
      <c r="L16" s="244" t="s">
        <v>353</v>
      </c>
      <c r="M16" s="65">
        <v>20</v>
      </c>
      <c r="N16" s="65">
        <v>20</v>
      </c>
      <c r="O16" s="65"/>
      <c r="P16" s="43">
        <f t="shared" si="2"/>
        <v>40</v>
      </c>
      <c r="Q16" s="16"/>
      <c r="R16" s="16"/>
      <c r="S16" s="16"/>
      <c r="T16" s="16"/>
      <c r="U16" s="31"/>
      <c r="V16" s="26"/>
      <c r="W16" s="26"/>
      <c r="X16" s="26"/>
      <c r="Y16" s="26"/>
      <c r="Z16" s="38"/>
      <c r="AA16" s="26"/>
      <c r="AB16" s="26"/>
      <c r="AC16" s="26"/>
      <c r="AD16" s="26"/>
      <c r="AE16" s="31"/>
      <c r="AF16" s="26"/>
      <c r="AG16" s="26"/>
      <c r="AH16" s="26"/>
      <c r="AI16" s="26"/>
      <c r="AJ16" s="13"/>
      <c r="AK16" s="13"/>
      <c r="AL16" s="13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31"/>
      <c r="BI16" s="26"/>
      <c r="BJ16" s="26"/>
    </row>
    <row r="17" spans="1:62" s="19" customFormat="1">
      <c r="A17" s="33">
        <f>'1-συμβολαια'!A17</f>
        <v>0</v>
      </c>
      <c r="B17" s="130">
        <f>'1-συμβολαια'!C17</f>
        <v>0</v>
      </c>
      <c r="C17" s="16">
        <f>'4-πολλυπρ'!D17</f>
        <v>0</v>
      </c>
      <c r="D17" s="16">
        <f>'4-πολλυπρ'!I17</f>
        <v>0</v>
      </c>
      <c r="E17" s="16"/>
      <c r="F17" s="43">
        <f t="shared" si="3"/>
        <v>0</v>
      </c>
      <c r="G17" s="43">
        <v>10</v>
      </c>
      <c r="H17" s="43">
        <v>50</v>
      </c>
      <c r="I17" s="43">
        <f t="shared" si="1"/>
        <v>60</v>
      </c>
      <c r="J17" s="244" t="s">
        <v>222</v>
      </c>
      <c r="K17" s="244" t="s">
        <v>223</v>
      </c>
      <c r="L17" s="244" t="s">
        <v>353</v>
      </c>
      <c r="M17" s="65">
        <v>20</v>
      </c>
      <c r="N17" s="65">
        <v>20</v>
      </c>
      <c r="O17" s="65"/>
      <c r="P17" s="43">
        <f t="shared" si="2"/>
        <v>40</v>
      </c>
      <c r="Q17" s="16"/>
      <c r="R17" s="16"/>
      <c r="S17" s="16"/>
      <c r="T17" s="16"/>
      <c r="U17" s="31"/>
      <c r="V17" s="26"/>
      <c r="W17" s="26"/>
      <c r="X17" s="26"/>
      <c r="Y17" s="26"/>
      <c r="Z17" s="38"/>
      <c r="AA17" s="26"/>
      <c r="AB17" s="26"/>
      <c r="AC17" s="26"/>
      <c r="AD17" s="26"/>
      <c r="AE17" s="31"/>
      <c r="AF17" s="26"/>
      <c r="AG17" s="26"/>
      <c r="AH17" s="26"/>
      <c r="AI17" s="26"/>
      <c r="AJ17" s="13"/>
      <c r="AK17" s="13"/>
      <c r="AL17" s="13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31"/>
      <c r="BI17" s="26"/>
      <c r="BJ17" s="26"/>
    </row>
    <row r="18" spans="1:62" s="19" customFormat="1">
      <c r="A18" s="33">
        <f>'1-συμβολαια'!A18</f>
        <v>0</v>
      </c>
      <c r="B18" s="130">
        <f>'1-συμβολαια'!C18</f>
        <v>0</v>
      </c>
      <c r="C18" s="16">
        <f>'4-πολλυπρ'!D18</f>
        <v>0</v>
      </c>
      <c r="D18" s="16">
        <f>'4-πολλυπρ'!I18</f>
        <v>0</v>
      </c>
      <c r="E18" s="16"/>
      <c r="F18" s="43">
        <f t="shared" si="3"/>
        <v>0</v>
      </c>
      <c r="G18" s="43">
        <v>10</v>
      </c>
      <c r="H18" s="43">
        <v>50</v>
      </c>
      <c r="I18" s="43">
        <f t="shared" si="1"/>
        <v>60</v>
      </c>
      <c r="J18" s="244" t="s">
        <v>222</v>
      </c>
      <c r="K18" s="244" t="s">
        <v>223</v>
      </c>
      <c r="L18" s="244" t="s">
        <v>353</v>
      </c>
      <c r="M18" s="65">
        <v>20</v>
      </c>
      <c r="N18" s="65">
        <v>20</v>
      </c>
      <c r="O18" s="65"/>
      <c r="P18" s="43">
        <f t="shared" si="2"/>
        <v>40</v>
      </c>
      <c r="Q18" s="16"/>
      <c r="R18" s="16"/>
      <c r="S18" s="16"/>
      <c r="T18" s="16"/>
      <c r="U18" s="31"/>
      <c r="V18" s="26"/>
      <c r="W18" s="26"/>
      <c r="X18" s="26"/>
      <c r="Y18" s="26"/>
      <c r="Z18" s="38"/>
      <c r="AA18" s="26"/>
      <c r="AB18" s="26"/>
      <c r="AC18" s="26"/>
      <c r="AD18" s="26"/>
      <c r="AE18" s="31"/>
      <c r="AF18" s="26"/>
      <c r="AG18" s="26"/>
      <c r="AH18" s="26"/>
      <c r="AI18" s="26"/>
      <c r="AJ18" s="13"/>
      <c r="AK18" s="13"/>
      <c r="AL18" s="13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31"/>
      <c r="BI18" s="26"/>
      <c r="BJ18" s="26"/>
    </row>
    <row r="19" spans="1:62" s="19" customFormat="1">
      <c r="A19" s="33">
        <f>'1-συμβολαια'!A19</f>
        <v>0</v>
      </c>
      <c r="B19" s="130">
        <f>'1-συμβολαια'!C19</f>
        <v>0</v>
      </c>
      <c r="C19" s="16">
        <f>'4-πολλυπρ'!D19</f>
        <v>0</v>
      </c>
      <c r="D19" s="16">
        <f>'4-πολλυπρ'!I19</f>
        <v>0</v>
      </c>
      <c r="E19" s="16"/>
      <c r="F19" s="43">
        <f t="shared" si="3"/>
        <v>0</v>
      </c>
      <c r="G19" s="43">
        <v>10</v>
      </c>
      <c r="H19" s="43">
        <v>50</v>
      </c>
      <c r="I19" s="43">
        <f t="shared" si="1"/>
        <v>60</v>
      </c>
      <c r="J19" s="244" t="s">
        <v>222</v>
      </c>
      <c r="K19" s="244" t="s">
        <v>223</v>
      </c>
      <c r="L19" s="244" t="s">
        <v>353</v>
      </c>
      <c r="M19" s="65">
        <v>20</v>
      </c>
      <c r="N19" s="65">
        <v>20</v>
      </c>
      <c r="O19" s="65"/>
      <c r="P19" s="43">
        <f t="shared" si="2"/>
        <v>40</v>
      </c>
      <c r="Q19" s="16"/>
      <c r="R19" s="16"/>
      <c r="S19" s="16"/>
      <c r="T19" s="16"/>
      <c r="U19" s="31"/>
      <c r="V19" s="26"/>
      <c r="W19" s="26"/>
      <c r="X19" s="26"/>
      <c r="Y19" s="26"/>
      <c r="Z19" s="38"/>
      <c r="AA19" s="26"/>
      <c r="AB19" s="26"/>
      <c r="AC19" s="26"/>
      <c r="AD19" s="26"/>
      <c r="AE19" s="31"/>
      <c r="AF19" s="26"/>
      <c r="AG19" s="26"/>
      <c r="AH19" s="26"/>
      <c r="AI19" s="26"/>
      <c r="AJ19" s="13"/>
      <c r="AK19" s="13"/>
      <c r="AL19" s="13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31"/>
      <c r="BI19" s="26"/>
      <c r="BJ19" s="26"/>
    </row>
    <row r="20" spans="1:62" s="19" customFormat="1">
      <c r="A20" s="33">
        <f>'1-συμβολαια'!A20</f>
        <v>0</v>
      </c>
      <c r="B20" s="130">
        <f>'1-συμβολαια'!C20</f>
        <v>0</v>
      </c>
      <c r="C20" s="16">
        <f>'4-πολλυπρ'!D20</f>
        <v>0</v>
      </c>
      <c r="D20" s="16">
        <f>'4-πολλυπρ'!I20</f>
        <v>0</v>
      </c>
      <c r="E20" s="16"/>
      <c r="F20" s="43">
        <f t="shared" si="3"/>
        <v>0</v>
      </c>
      <c r="G20" s="43">
        <v>10</v>
      </c>
      <c r="H20" s="43">
        <v>50</v>
      </c>
      <c r="I20" s="43">
        <f t="shared" si="1"/>
        <v>60</v>
      </c>
      <c r="J20" s="244" t="s">
        <v>222</v>
      </c>
      <c r="K20" s="244" t="s">
        <v>223</v>
      </c>
      <c r="L20" s="244" t="s">
        <v>353</v>
      </c>
      <c r="M20" s="65">
        <v>20</v>
      </c>
      <c r="N20" s="65">
        <v>20</v>
      </c>
      <c r="O20" s="65"/>
      <c r="P20" s="43">
        <f t="shared" si="2"/>
        <v>40</v>
      </c>
      <c r="Q20" s="16"/>
      <c r="R20" s="16"/>
      <c r="S20" s="16"/>
      <c r="T20" s="16"/>
      <c r="U20" s="31"/>
      <c r="V20" s="26"/>
      <c r="W20" s="26"/>
      <c r="X20" s="26"/>
      <c r="Y20" s="26"/>
      <c r="Z20" s="38"/>
      <c r="AA20" s="26"/>
      <c r="AB20" s="26"/>
      <c r="AC20" s="26"/>
      <c r="AD20" s="26"/>
      <c r="AE20" s="31"/>
      <c r="AF20" s="26"/>
      <c r="AG20" s="26"/>
      <c r="AH20" s="26"/>
      <c r="AI20" s="26"/>
      <c r="AJ20" s="13"/>
      <c r="AK20" s="13"/>
      <c r="AL20" s="13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31"/>
      <c r="BI20" s="26"/>
      <c r="BJ20" s="26"/>
    </row>
    <row r="21" spans="1:62" s="19" customFormat="1">
      <c r="A21" s="33">
        <f>'1-συμβολαια'!A21</f>
        <v>0</v>
      </c>
      <c r="B21" s="130">
        <f>'1-συμβολαια'!C21</f>
        <v>0</v>
      </c>
      <c r="C21" s="16">
        <f>'4-πολλυπρ'!D21</f>
        <v>0</v>
      </c>
      <c r="D21" s="16">
        <f>'4-πολλυπρ'!I21</f>
        <v>0</v>
      </c>
      <c r="E21" s="16"/>
      <c r="F21" s="43">
        <f t="shared" si="3"/>
        <v>0</v>
      </c>
      <c r="G21" s="43">
        <v>10</v>
      </c>
      <c r="H21" s="43">
        <v>50</v>
      </c>
      <c r="I21" s="43">
        <f t="shared" si="1"/>
        <v>60</v>
      </c>
      <c r="J21" s="244" t="s">
        <v>222</v>
      </c>
      <c r="K21" s="244" t="s">
        <v>223</v>
      </c>
      <c r="L21" s="244" t="s">
        <v>353</v>
      </c>
      <c r="M21" s="65">
        <v>20</v>
      </c>
      <c r="N21" s="65">
        <v>20</v>
      </c>
      <c r="O21" s="65"/>
      <c r="P21" s="43">
        <f t="shared" si="2"/>
        <v>40</v>
      </c>
      <c r="Q21" s="16"/>
      <c r="R21" s="16"/>
      <c r="S21" s="16"/>
      <c r="T21" s="16"/>
      <c r="U21" s="31"/>
      <c r="V21" s="26"/>
      <c r="W21" s="26"/>
      <c r="X21" s="26"/>
      <c r="Y21" s="26"/>
      <c r="Z21" s="38"/>
      <c r="AA21" s="26"/>
      <c r="AB21" s="26"/>
      <c r="AC21" s="26"/>
      <c r="AD21" s="26"/>
      <c r="AE21" s="31"/>
      <c r="AF21" s="26"/>
      <c r="AG21" s="26"/>
      <c r="AH21" s="26"/>
      <c r="AI21" s="26"/>
      <c r="AJ21" s="13"/>
      <c r="AK21" s="13"/>
      <c r="AL21" s="13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31"/>
      <c r="BI21" s="26"/>
      <c r="BJ21" s="26"/>
    </row>
    <row r="22" spans="1:62" s="19" customFormat="1">
      <c r="A22" s="33">
        <f>'1-συμβολαια'!A22</f>
        <v>0</v>
      </c>
      <c r="B22" s="130">
        <f>'1-συμβολαια'!C22</f>
        <v>0</v>
      </c>
      <c r="C22" s="16">
        <f>'4-πολλυπρ'!D22</f>
        <v>0</v>
      </c>
      <c r="D22" s="16">
        <f>'4-πολλυπρ'!I22</f>
        <v>0</v>
      </c>
      <c r="E22" s="16"/>
      <c r="F22" s="43">
        <f t="shared" si="3"/>
        <v>0</v>
      </c>
      <c r="G22" s="43">
        <v>10</v>
      </c>
      <c r="H22" s="43">
        <v>50</v>
      </c>
      <c r="I22" s="43">
        <f t="shared" si="1"/>
        <v>60</v>
      </c>
      <c r="J22" s="244" t="s">
        <v>222</v>
      </c>
      <c r="K22" s="244" t="s">
        <v>223</v>
      </c>
      <c r="L22" s="244" t="s">
        <v>353</v>
      </c>
      <c r="M22" s="65">
        <v>20</v>
      </c>
      <c r="N22" s="65">
        <v>20</v>
      </c>
      <c r="O22" s="65"/>
      <c r="P22" s="43">
        <f t="shared" si="2"/>
        <v>40</v>
      </c>
      <c r="Q22" s="16"/>
      <c r="R22" s="16"/>
      <c r="S22" s="16"/>
      <c r="T22" s="16"/>
      <c r="U22" s="31"/>
      <c r="V22" s="26"/>
      <c r="W22" s="26"/>
      <c r="X22" s="26"/>
      <c r="Y22" s="26"/>
      <c r="Z22" s="38"/>
      <c r="AA22" s="26"/>
      <c r="AB22" s="26"/>
      <c r="AC22" s="26"/>
      <c r="AD22" s="26"/>
      <c r="AE22" s="31"/>
      <c r="AF22" s="26"/>
      <c r="AG22" s="26"/>
      <c r="AH22" s="26"/>
      <c r="AI22" s="26"/>
      <c r="AJ22" s="13"/>
      <c r="AK22" s="13"/>
      <c r="AL22" s="13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31"/>
      <c r="BI22" s="26"/>
      <c r="BJ22" s="26"/>
    </row>
    <row r="23" spans="1:62" s="19" customFormat="1">
      <c r="A23" s="33">
        <f>'1-συμβολαια'!A23</f>
        <v>0</v>
      </c>
      <c r="B23" s="130">
        <f>'1-συμβολαια'!C23</f>
        <v>0</v>
      </c>
      <c r="C23" s="16">
        <f>'4-πολλυπρ'!D23</f>
        <v>0</v>
      </c>
      <c r="D23" s="16">
        <f>'4-πολλυπρ'!I23</f>
        <v>0</v>
      </c>
      <c r="E23" s="16"/>
      <c r="F23" s="43">
        <f t="shared" si="3"/>
        <v>0</v>
      </c>
      <c r="G23" s="43">
        <v>10</v>
      </c>
      <c r="H23" s="43">
        <v>50</v>
      </c>
      <c r="I23" s="43">
        <f t="shared" si="1"/>
        <v>60</v>
      </c>
      <c r="J23" s="244" t="s">
        <v>222</v>
      </c>
      <c r="K23" s="244" t="s">
        <v>223</v>
      </c>
      <c r="L23" s="244" t="s">
        <v>353</v>
      </c>
      <c r="M23" s="65">
        <v>20</v>
      </c>
      <c r="N23" s="65">
        <v>20</v>
      </c>
      <c r="O23" s="65"/>
      <c r="P23" s="43">
        <f t="shared" si="2"/>
        <v>40</v>
      </c>
      <c r="Q23" s="16"/>
      <c r="R23" s="16"/>
      <c r="S23" s="16"/>
      <c r="T23" s="16"/>
      <c r="U23" s="31"/>
      <c r="V23" s="26"/>
      <c r="W23" s="26"/>
      <c r="X23" s="26"/>
      <c r="Y23" s="26"/>
      <c r="Z23" s="38"/>
      <c r="AA23" s="26"/>
      <c r="AB23" s="26"/>
      <c r="AC23" s="26"/>
      <c r="AD23" s="26"/>
      <c r="AE23" s="31"/>
      <c r="AF23" s="26"/>
      <c r="AG23" s="26"/>
      <c r="AH23" s="26"/>
      <c r="AI23" s="26"/>
      <c r="AJ23" s="13"/>
      <c r="AK23" s="13"/>
      <c r="AL23" s="13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31"/>
      <c r="BI23" s="26"/>
      <c r="BJ23" s="26"/>
    </row>
    <row r="24" spans="1:62" s="19" customFormat="1">
      <c r="A24" s="33">
        <f>'1-συμβολαια'!A24</f>
        <v>0</v>
      </c>
      <c r="B24" s="130">
        <f>'1-συμβολαια'!C24</f>
        <v>0</v>
      </c>
      <c r="C24" s="16">
        <f>'4-πολλυπρ'!D24</f>
        <v>0</v>
      </c>
      <c r="D24" s="16">
        <f>'4-πολλυπρ'!I24</f>
        <v>0</v>
      </c>
      <c r="E24" s="16"/>
      <c r="F24" s="43">
        <f t="shared" si="3"/>
        <v>0</v>
      </c>
      <c r="G24" s="43">
        <v>10</v>
      </c>
      <c r="H24" s="43">
        <v>50</v>
      </c>
      <c r="I24" s="43">
        <f t="shared" si="1"/>
        <v>60</v>
      </c>
      <c r="J24" s="244" t="s">
        <v>222</v>
      </c>
      <c r="K24" s="244" t="s">
        <v>223</v>
      </c>
      <c r="L24" s="244" t="s">
        <v>353</v>
      </c>
      <c r="M24" s="65">
        <v>20</v>
      </c>
      <c r="N24" s="65">
        <v>20</v>
      </c>
      <c r="O24" s="65"/>
      <c r="P24" s="43">
        <f t="shared" si="2"/>
        <v>40</v>
      </c>
      <c r="Q24" s="16"/>
      <c r="R24" s="16"/>
      <c r="S24" s="16"/>
      <c r="T24" s="16"/>
      <c r="U24" s="31"/>
      <c r="V24" s="26"/>
      <c r="W24" s="26"/>
      <c r="X24" s="26"/>
      <c r="Y24" s="26"/>
      <c r="Z24" s="38"/>
      <c r="AA24" s="26"/>
      <c r="AB24" s="26"/>
      <c r="AC24" s="26"/>
      <c r="AD24" s="26"/>
      <c r="AE24" s="31"/>
      <c r="AF24" s="26"/>
      <c r="AG24" s="26"/>
      <c r="AH24" s="26"/>
      <c r="AI24" s="26"/>
      <c r="AJ24" s="13"/>
      <c r="AK24" s="13"/>
      <c r="AL24" s="13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31"/>
      <c r="BI24" s="26"/>
      <c r="BJ24" s="26"/>
    </row>
    <row r="25" spans="1:62" s="19" customFormat="1">
      <c r="A25" s="33">
        <f>'1-συμβολαια'!A25</f>
        <v>0</v>
      </c>
      <c r="B25" s="130">
        <f>'1-συμβολαια'!C25</f>
        <v>0</v>
      </c>
      <c r="C25" s="16">
        <f>'4-πολλυπρ'!D25</f>
        <v>0</v>
      </c>
      <c r="D25" s="16">
        <f>'4-πολλυπρ'!I25</f>
        <v>0</v>
      </c>
      <c r="E25" s="16"/>
      <c r="F25" s="43">
        <f t="shared" si="3"/>
        <v>0</v>
      </c>
      <c r="G25" s="43">
        <v>10</v>
      </c>
      <c r="H25" s="43">
        <v>50</v>
      </c>
      <c r="I25" s="43">
        <f t="shared" si="1"/>
        <v>60</v>
      </c>
      <c r="J25" s="244" t="s">
        <v>222</v>
      </c>
      <c r="K25" s="244" t="s">
        <v>223</v>
      </c>
      <c r="L25" s="244" t="s">
        <v>353</v>
      </c>
      <c r="M25" s="65">
        <v>20</v>
      </c>
      <c r="N25" s="65">
        <v>20</v>
      </c>
      <c r="O25" s="65"/>
      <c r="P25" s="43">
        <f t="shared" si="2"/>
        <v>40</v>
      </c>
      <c r="Q25" s="16"/>
      <c r="R25" s="16"/>
      <c r="S25" s="16"/>
      <c r="T25" s="16"/>
      <c r="U25" s="31"/>
      <c r="V25" s="26"/>
      <c r="W25" s="26"/>
      <c r="X25" s="26"/>
      <c r="Y25" s="26"/>
      <c r="Z25" s="38"/>
      <c r="AA25" s="26"/>
      <c r="AB25" s="26"/>
      <c r="AC25" s="26"/>
      <c r="AD25" s="26"/>
      <c r="AE25" s="31"/>
      <c r="AF25" s="26"/>
      <c r="AG25" s="26"/>
      <c r="AH25" s="26"/>
      <c r="AI25" s="26"/>
      <c r="AJ25" s="13"/>
      <c r="AK25" s="13"/>
      <c r="AL25" s="13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31"/>
      <c r="BI25" s="26"/>
      <c r="BJ25" s="26"/>
    </row>
    <row r="26" spans="1:62" s="19" customFormat="1">
      <c r="A26" s="33">
        <f>'1-συμβολαια'!A26</f>
        <v>0</v>
      </c>
      <c r="B26" s="130">
        <f>'1-συμβολαια'!C26</f>
        <v>0</v>
      </c>
      <c r="C26" s="16">
        <f>'4-πολλυπρ'!D26</f>
        <v>0</v>
      </c>
      <c r="D26" s="16">
        <f>'4-πολλυπρ'!I26</f>
        <v>0</v>
      </c>
      <c r="E26" s="16"/>
      <c r="F26" s="43">
        <f t="shared" si="3"/>
        <v>0</v>
      </c>
      <c r="G26" s="43">
        <v>10</v>
      </c>
      <c r="H26" s="43">
        <v>50</v>
      </c>
      <c r="I26" s="43">
        <f t="shared" si="1"/>
        <v>60</v>
      </c>
      <c r="J26" s="244" t="s">
        <v>222</v>
      </c>
      <c r="K26" s="244" t="s">
        <v>223</v>
      </c>
      <c r="L26" s="244" t="s">
        <v>353</v>
      </c>
      <c r="M26" s="65">
        <v>20</v>
      </c>
      <c r="N26" s="65">
        <v>20</v>
      </c>
      <c r="O26" s="65"/>
      <c r="P26" s="43">
        <f t="shared" si="2"/>
        <v>40</v>
      </c>
      <c r="Q26" s="16"/>
      <c r="R26" s="16"/>
      <c r="S26" s="16"/>
      <c r="T26" s="16"/>
      <c r="U26" s="31"/>
      <c r="V26" s="26"/>
      <c r="W26" s="26"/>
      <c r="X26" s="26"/>
      <c r="Y26" s="26"/>
      <c r="Z26" s="38"/>
      <c r="AA26" s="26"/>
      <c r="AB26" s="26"/>
      <c r="AC26" s="26"/>
      <c r="AD26" s="26"/>
      <c r="AE26" s="31"/>
      <c r="AF26" s="26"/>
      <c r="AG26" s="26"/>
      <c r="AH26" s="26"/>
      <c r="AI26" s="26"/>
      <c r="AJ26" s="13"/>
      <c r="AK26" s="13"/>
      <c r="AL26" s="13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31"/>
      <c r="BI26" s="26"/>
      <c r="BJ26" s="26"/>
    </row>
    <row r="27" spans="1:62" s="19" customFormat="1">
      <c r="A27" s="33">
        <f>'1-συμβολαια'!A27</f>
        <v>0</v>
      </c>
      <c r="B27" s="130">
        <f>'1-συμβολαια'!C27</f>
        <v>0</v>
      </c>
      <c r="C27" s="16">
        <f>'4-πολλυπρ'!D27</f>
        <v>0</v>
      </c>
      <c r="D27" s="16">
        <f>'4-πολλυπρ'!I27</f>
        <v>0</v>
      </c>
      <c r="E27" s="16"/>
      <c r="F27" s="43">
        <f t="shared" si="3"/>
        <v>0</v>
      </c>
      <c r="G27" s="43">
        <v>10</v>
      </c>
      <c r="H27" s="43">
        <v>50</v>
      </c>
      <c r="I27" s="43">
        <f t="shared" si="1"/>
        <v>60</v>
      </c>
      <c r="J27" s="244" t="s">
        <v>222</v>
      </c>
      <c r="K27" s="244" t="s">
        <v>223</v>
      </c>
      <c r="L27" s="244" t="s">
        <v>353</v>
      </c>
      <c r="M27" s="65">
        <v>20</v>
      </c>
      <c r="N27" s="65">
        <v>20</v>
      </c>
      <c r="O27" s="65"/>
      <c r="P27" s="43">
        <f t="shared" si="2"/>
        <v>40</v>
      </c>
      <c r="Q27" s="16"/>
      <c r="R27" s="16"/>
      <c r="S27" s="16"/>
      <c r="T27" s="16"/>
      <c r="U27" s="31"/>
      <c r="V27" s="26"/>
      <c r="W27" s="26"/>
      <c r="X27" s="26"/>
      <c r="Y27" s="26"/>
      <c r="Z27" s="38"/>
      <c r="AA27" s="26"/>
      <c r="AB27" s="26"/>
      <c r="AC27" s="26"/>
      <c r="AD27" s="26"/>
      <c r="AE27" s="31"/>
      <c r="AF27" s="26"/>
      <c r="AG27" s="26"/>
      <c r="AH27" s="26"/>
      <c r="AI27" s="26"/>
      <c r="AJ27" s="13"/>
      <c r="AK27" s="13"/>
      <c r="AL27" s="13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31"/>
      <c r="BI27" s="26"/>
      <c r="BJ27" s="26"/>
    </row>
    <row r="28" spans="1:62" s="19" customFormat="1">
      <c r="A28" s="33">
        <f>'1-συμβολαια'!A28</f>
        <v>0</v>
      </c>
      <c r="B28" s="130">
        <f>'1-συμβολαια'!C28</f>
        <v>0</v>
      </c>
      <c r="C28" s="16">
        <f>'4-πολλυπρ'!D28</f>
        <v>0</v>
      </c>
      <c r="D28" s="16">
        <f>'4-πολλυπρ'!I28</f>
        <v>0</v>
      </c>
      <c r="E28" s="16"/>
      <c r="F28" s="43">
        <f t="shared" si="3"/>
        <v>0</v>
      </c>
      <c r="G28" s="43">
        <v>10</v>
      </c>
      <c r="H28" s="43">
        <v>50</v>
      </c>
      <c r="I28" s="43">
        <f t="shared" si="1"/>
        <v>60</v>
      </c>
      <c r="J28" s="244" t="s">
        <v>222</v>
      </c>
      <c r="K28" s="244" t="s">
        <v>223</v>
      </c>
      <c r="L28" s="244" t="s">
        <v>353</v>
      </c>
      <c r="M28" s="65">
        <v>20</v>
      </c>
      <c r="N28" s="65">
        <v>20</v>
      </c>
      <c r="O28" s="65"/>
      <c r="P28" s="43">
        <f t="shared" si="2"/>
        <v>40</v>
      </c>
      <c r="Q28" s="16"/>
      <c r="R28" s="16"/>
      <c r="S28" s="16"/>
      <c r="T28" s="16"/>
      <c r="U28" s="31"/>
      <c r="V28" s="26"/>
      <c r="W28" s="26"/>
      <c r="X28" s="26"/>
      <c r="Y28" s="26"/>
      <c r="Z28" s="38"/>
      <c r="AA28" s="26"/>
      <c r="AB28" s="26"/>
      <c r="AC28" s="26"/>
      <c r="AD28" s="26"/>
      <c r="AE28" s="31"/>
      <c r="AF28" s="26"/>
      <c r="AG28" s="26"/>
      <c r="AH28" s="26"/>
      <c r="AI28" s="26"/>
      <c r="AJ28" s="13"/>
      <c r="AK28" s="13"/>
      <c r="AL28" s="13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31"/>
      <c r="BI28" s="26"/>
      <c r="BJ28" s="26"/>
    </row>
    <row r="29" spans="1:62" s="19" customFormat="1">
      <c r="A29" s="33">
        <f>'1-συμβολαια'!A29</f>
        <v>0</v>
      </c>
      <c r="B29" s="130">
        <f>'1-συμβολαια'!C29</f>
        <v>0</v>
      </c>
      <c r="C29" s="16">
        <f>'4-πολλυπρ'!D29</f>
        <v>0</v>
      </c>
      <c r="D29" s="16">
        <f>'4-πολλυπρ'!I29</f>
        <v>0</v>
      </c>
      <c r="E29" s="16"/>
      <c r="F29" s="43">
        <f t="shared" si="3"/>
        <v>0</v>
      </c>
      <c r="G29" s="43">
        <v>10</v>
      </c>
      <c r="H29" s="43">
        <v>50</v>
      </c>
      <c r="I29" s="43">
        <f t="shared" si="1"/>
        <v>60</v>
      </c>
      <c r="J29" s="244" t="s">
        <v>222</v>
      </c>
      <c r="K29" s="244" t="s">
        <v>223</v>
      </c>
      <c r="L29" s="244" t="s">
        <v>353</v>
      </c>
      <c r="M29" s="65">
        <v>20</v>
      </c>
      <c r="N29" s="65">
        <v>20</v>
      </c>
      <c r="O29" s="65"/>
      <c r="P29" s="43">
        <f t="shared" si="2"/>
        <v>40</v>
      </c>
      <c r="Q29" s="16"/>
      <c r="R29" s="16"/>
      <c r="S29" s="16"/>
      <c r="T29" s="16"/>
      <c r="U29" s="31"/>
      <c r="V29" s="26"/>
      <c r="W29" s="26"/>
      <c r="X29" s="26"/>
      <c r="Y29" s="26"/>
      <c r="Z29" s="38"/>
      <c r="AA29" s="26"/>
      <c r="AB29" s="26"/>
      <c r="AC29" s="26"/>
      <c r="AD29" s="26"/>
      <c r="AE29" s="31"/>
      <c r="AF29" s="26"/>
      <c r="AG29" s="26"/>
      <c r="AH29" s="26"/>
      <c r="AI29" s="26"/>
      <c r="AJ29" s="13"/>
      <c r="AK29" s="13"/>
      <c r="AL29" s="13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31"/>
      <c r="BI29" s="26"/>
      <c r="BJ29" s="26"/>
    </row>
    <row r="30" spans="1:62" s="19" customFormat="1">
      <c r="A30" s="33">
        <f>'1-συμβολαια'!A30</f>
        <v>0</v>
      </c>
      <c r="B30" s="130">
        <f>'1-συμβολαια'!C30</f>
        <v>0</v>
      </c>
      <c r="C30" s="16">
        <f>'4-πολλυπρ'!D30</f>
        <v>0</v>
      </c>
      <c r="D30" s="16">
        <f>'4-πολλυπρ'!I30</f>
        <v>0</v>
      </c>
      <c r="E30" s="16"/>
      <c r="F30" s="43">
        <f t="shared" si="3"/>
        <v>0</v>
      </c>
      <c r="G30" s="43">
        <v>10</v>
      </c>
      <c r="H30" s="43">
        <v>50</v>
      </c>
      <c r="I30" s="43">
        <f t="shared" si="1"/>
        <v>60</v>
      </c>
      <c r="J30" s="244" t="s">
        <v>222</v>
      </c>
      <c r="K30" s="244" t="s">
        <v>223</v>
      </c>
      <c r="L30" s="244" t="s">
        <v>353</v>
      </c>
      <c r="M30" s="65">
        <v>20</v>
      </c>
      <c r="N30" s="65">
        <v>20</v>
      </c>
      <c r="O30" s="65"/>
      <c r="P30" s="43">
        <f t="shared" si="2"/>
        <v>40</v>
      </c>
      <c r="Q30" s="16"/>
      <c r="R30" s="16"/>
      <c r="S30" s="16"/>
      <c r="T30" s="16"/>
      <c r="U30" s="31"/>
      <c r="V30" s="26"/>
      <c r="W30" s="26"/>
      <c r="X30" s="26"/>
      <c r="Y30" s="26"/>
      <c r="Z30" s="38"/>
      <c r="AA30" s="26"/>
      <c r="AB30" s="26"/>
      <c r="AC30" s="26"/>
      <c r="AD30" s="26"/>
      <c r="AE30" s="31"/>
      <c r="AF30" s="26"/>
      <c r="AG30" s="26"/>
      <c r="AH30" s="26"/>
      <c r="AI30" s="26"/>
      <c r="AJ30" s="13"/>
      <c r="AK30" s="13"/>
      <c r="AL30" s="13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31"/>
      <c r="BI30" s="26"/>
      <c r="BJ30" s="26"/>
    </row>
    <row r="31" spans="1:62" s="19" customFormat="1">
      <c r="A31" s="33">
        <f>'1-συμβολαια'!A31</f>
        <v>0</v>
      </c>
      <c r="B31" s="130">
        <f>'1-συμβολαια'!C31</f>
        <v>0</v>
      </c>
      <c r="C31" s="16">
        <f>'4-πολλυπρ'!D31</f>
        <v>0</v>
      </c>
      <c r="D31" s="16">
        <f>'4-πολλυπρ'!I31</f>
        <v>0</v>
      </c>
      <c r="E31" s="16"/>
      <c r="F31" s="43">
        <f t="shared" si="3"/>
        <v>0</v>
      </c>
      <c r="G31" s="43">
        <v>10</v>
      </c>
      <c r="H31" s="43">
        <v>50</v>
      </c>
      <c r="I31" s="43">
        <f t="shared" si="1"/>
        <v>60</v>
      </c>
      <c r="J31" s="244" t="s">
        <v>222</v>
      </c>
      <c r="K31" s="244" t="s">
        <v>223</v>
      </c>
      <c r="L31" s="244" t="s">
        <v>353</v>
      </c>
      <c r="M31" s="65">
        <v>20</v>
      </c>
      <c r="N31" s="65">
        <v>20</v>
      </c>
      <c r="O31" s="65"/>
      <c r="P31" s="43">
        <f t="shared" si="2"/>
        <v>40</v>
      </c>
      <c r="Q31" s="16"/>
      <c r="R31" s="16"/>
      <c r="S31" s="16"/>
      <c r="T31" s="16"/>
      <c r="U31" s="31"/>
      <c r="V31" s="26"/>
      <c r="W31" s="26"/>
      <c r="X31" s="26"/>
      <c r="Y31" s="26"/>
      <c r="Z31" s="38"/>
      <c r="AA31" s="26"/>
      <c r="AB31" s="26"/>
      <c r="AC31" s="26"/>
      <c r="AD31" s="26"/>
      <c r="AE31" s="31"/>
      <c r="AF31" s="26"/>
      <c r="AG31" s="26"/>
      <c r="AH31" s="26"/>
      <c r="AI31" s="26"/>
      <c r="AJ31" s="13"/>
      <c r="AK31" s="13"/>
      <c r="AL31" s="13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31"/>
      <c r="BI31" s="26"/>
      <c r="BJ31" s="26"/>
    </row>
    <row r="32" spans="1:62" s="19" customFormat="1">
      <c r="A32" s="33">
        <f>'1-συμβολαια'!A32</f>
        <v>0</v>
      </c>
      <c r="B32" s="130">
        <f>'1-συμβολαια'!C32</f>
        <v>0</v>
      </c>
      <c r="C32" s="16">
        <f>'4-πολλυπρ'!D32</f>
        <v>0</v>
      </c>
      <c r="D32" s="16">
        <f>'4-πολλυπρ'!I32</f>
        <v>0</v>
      </c>
      <c r="E32" s="16"/>
      <c r="F32" s="43">
        <f t="shared" si="3"/>
        <v>0</v>
      </c>
      <c r="G32" s="43">
        <v>10</v>
      </c>
      <c r="H32" s="43">
        <v>50</v>
      </c>
      <c r="I32" s="43">
        <f t="shared" si="1"/>
        <v>60</v>
      </c>
      <c r="J32" s="244" t="s">
        <v>222</v>
      </c>
      <c r="K32" s="244" t="s">
        <v>223</v>
      </c>
      <c r="L32" s="244" t="s">
        <v>353</v>
      </c>
      <c r="M32" s="65">
        <v>20</v>
      </c>
      <c r="N32" s="65">
        <v>20</v>
      </c>
      <c r="O32" s="65"/>
      <c r="P32" s="43">
        <f t="shared" si="2"/>
        <v>40</v>
      </c>
      <c r="Q32" s="16"/>
      <c r="R32" s="16"/>
      <c r="S32" s="16"/>
      <c r="T32" s="16"/>
      <c r="U32" s="31"/>
      <c r="V32" s="26"/>
      <c r="W32" s="26"/>
      <c r="X32" s="26"/>
      <c r="Y32" s="26"/>
      <c r="Z32" s="38"/>
      <c r="AA32" s="26"/>
      <c r="AB32" s="26"/>
      <c r="AC32" s="26"/>
      <c r="AD32" s="26"/>
      <c r="AE32" s="31"/>
      <c r="AF32" s="26"/>
      <c r="AG32" s="26"/>
      <c r="AH32" s="26"/>
      <c r="AI32" s="26"/>
      <c r="AJ32" s="13"/>
      <c r="AK32" s="13"/>
      <c r="AL32" s="13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31"/>
      <c r="BI32" s="26"/>
      <c r="BJ32" s="26"/>
    </row>
    <row r="33" spans="1:62" s="19" customFormat="1">
      <c r="A33" s="33">
        <f>'1-συμβολαια'!A33</f>
        <v>0</v>
      </c>
      <c r="B33" s="130">
        <f>'1-συμβολαια'!C33</f>
        <v>0</v>
      </c>
      <c r="C33" s="16">
        <f>'4-πολλυπρ'!D33</f>
        <v>0</v>
      </c>
      <c r="D33" s="16">
        <f>'4-πολλυπρ'!I33</f>
        <v>0</v>
      </c>
      <c r="E33" s="16"/>
      <c r="F33" s="43">
        <f t="shared" si="3"/>
        <v>0</v>
      </c>
      <c r="G33" s="43">
        <v>10</v>
      </c>
      <c r="H33" s="43">
        <v>50</v>
      </c>
      <c r="I33" s="43">
        <f t="shared" si="1"/>
        <v>60</v>
      </c>
      <c r="J33" s="244" t="s">
        <v>222</v>
      </c>
      <c r="K33" s="244" t="s">
        <v>223</v>
      </c>
      <c r="L33" s="244" t="s">
        <v>353</v>
      </c>
      <c r="M33" s="65">
        <v>20</v>
      </c>
      <c r="N33" s="65">
        <v>20</v>
      </c>
      <c r="O33" s="65"/>
      <c r="P33" s="43">
        <f t="shared" si="2"/>
        <v>40</v>
      </c>
      <c r="Q33" s="16"/>
      <c r="R33" s="16"/>
      <c r="S33" s="16"/>
      <c r="T33" s="16"/>
      <c r="U33" s="31"/>
      <c r="V33" s="26"/>
      <c r="W33" s="26"/>
      <c r="X33" s="26"/>
      <c r="Y33" s="26"/>
      <c r="Z33" s="38"/>
      <c r="AA33" s="26"/>
      <c r="AB33" s="26"/>
      <c r="AC33" s="26"/>
      <c r="AD33" s="26"/>
      <c r="AE33" s="31"/>
      <c r="AF33" s="26"/>
      <c r="AG33" s="26"/>
      <c r="AH33" s="26"/>
      <c r="AI33" s="26"/>
      <c r="AJ33" s="13"/>
      <c r="AK33" s="13"/>
      <c r="AL33" s="13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31"/>
      <c r="BI33" s="26"/>
      <c r="BJ33" s="26"/>
    </row>
    <row r="34" spans="1:62" s="19" customFormat="1">
      <c r="A34" s="33">
        <f>'1-συμβολαια'!A34</f>
        <v>0</v>
      </c>
      <c r="B34" s="130">
        <f>'1-συμβολαια'!C34</f>
        <v>0</v>
      </c>
      <c r="C34" s="16">
        <f>'4-πολλυπρ'!D34</f>
        <v>0</v>
      </c>
      <c r="D34" s="16">
        <f>'4-πολλυπρ'!I34</f>
        <v>0</v>
      </c>
      <c r="E34" s="16"/>
      <c r="F34" s="43">
        <f t="shared" si="3"/>
        <v>0</v>
      </c>
      <c r="G34" s="43">
        <v>10</v>
      </c>
      <c r="H34" s="43">
        <v>50</v>
      </c>
      <c r="I34" s="43">
        <f t="shared" si="1"/>
        <v>60</v>
      </c>
      <c r="J34" s="244" t="s">
        <v>222</v>
      </c>
      <c r="K34" s="244" t="s">
        <v>223</v>
      </c>
      <c r="L34" s="244" t="s">
        <v>353</v>
      </c>
      <c r="M34" s="65">
        <v>20</v>
      </c>
      <c r="N34" s="65">
        <v>20</v>
      </c>
      <c r="O34" s="65"/>
      <c r="P34" s="43">
        <f t="shared" si="2"/>
        <v>40</v>
      </c>
      <c r="Q34" s="16"/>
      <c r="R34" s="16"/>
      <c r="S34" s="16"/>
      <c r="T34" s="16"/>
      <c r="U34" s="31"/>
      <c r="V34" s="26"/>
      <c r="W34" s="26"/>
      <c r="X34" s="26"/>
      <c r="Y34" s="26"/>
      <c r="Z34" s="38"/>
      <c r="AA34" s="26"/>
      <c r="AB34" s="26"/>
      <c r="AC34" s="26"/>
      <c r="AD34" s="26"/>
      <c r="AE34" s="31"/>
      <c r="AF34" s="26"/>
      <c r="AG34" s="26"/>
      <c r="AH34" s="26"/>
      <c r="AI34" s="26"/>
      <c r="AJ34" s="13"/>
      <c r="AK34" s="13"/>
      <c r="AL34" s="13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31"/>
      <c r="BI34" s="26"/>
      <c r="BJ34" s="26"/>
    </row>
    <row r="35" spans="1:62" s="19" customFormat="1">
      <c r="A35" s="33">
        <f>'1-συμβολαια'!A35</f>
        <v>0</v>
      </c>
      <c r="B35" s="130">
        <f>'1-συμβολαια'!C35</f>
        <v>0</v>
      </c>
      <c r="C35" s="16">
        <f>'4-πολλυπρ'!D35</f>
        <v>0</v>
      </c>
      <c r="D35" s="16">
        <f>'4-πολλυπρ'!I35</f>
        <v>0</v>
      </c>
      <c r="E35" s="16"/>
      <c r="F35" s="43">
        <f t="shared" si="3"/>
        <v>0</v>
      </c>
      <c r="G35" s="43">
        <v>10</v>
      </c>
      <c r="H35" s="43">
        <v>50</v>
      </c>
      <c r="I35" s="43">
        <f t="shared" si="1"/>
        <v>60</v>
      </c>
      <c r="J35" s="244" t="s">
        <v>222</v>
      </c>
      <c r="K35" s="244" t="s">
        <v>223</v>
      </c>
      <c r="L35" s="244" t="s">
        <v>353</v>
      </c>
      <c r="M35" s="65">
        <v>20</v>
      </c>
      <c r="N35" s="65">
        <v>20</v>
      </c>
      <c r="O35" s="65"/>
      <c r="P35" s="43">
        <f t="shared" si="2"/>
        <v>40</v>
      </c>
      <c r="Q35" s="16"/>
      <c r="R35" s="16"/>
      <c r="S35" s="16"/>
      <c r="T35" s="16"/>
      <c r="U35" s="31"/>
      <c r="V35" s="26"/>
      <c r="W35" s="26"/>
      <c r="X35" s="26"/>
      <c r="Y35" s="26"/>
      <c r="Z35" s="38"/>
      <c r="AA35" s="26"/>
      <c r="AB35" s="26"/>
      <c r="AC35" s="26"/>
      <c r="AD35" s="26"/>
      <c r="AE35" s="31"/>
      <c r="AF35" s="26"/>
      <c r="AG35" s="26"/>
      <c r="AH35" s="26"/>
      <c r="AI35" s="26"/>
      <c r="AJ35" s="13"/>
      <c r="AK35" s="13"/>
      <c r="AL35" s="13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31"/>
      <c r="BI35" s="26"/>
      <c r="BJ35" s="26"/>
    </row>
    <row r="36" spans="1:62" s="19" customFormat="1">
      <c r="A36" s="33">
        <f>'1-συμβολαια'!A36</f>
        <v>0</v>
      </c>
      <c r="B36" s="130">
        <f>'1-συμβολαια'!C36</f>
        <v>0</v>
      </c>
      <c r="C36" s="16">
        <f>'4-πολλυπρ'!D36</f>
        <v>0</v>
      </c>
      <c r="D36" s="16">
        <f>'4-πολλυπρ'!I36</f>
        <v>0</v>
      </c>
      <c r="E36" s="16"/>
      <c r="F36" s="43">
        <f t="shared" si="3"/>
        <v>0</v>
      </c>
      <c r="G36" s="43">
        <v>10</v>
      </c>
      <c r="H36" s="43">
        <v>50</v>
      </c>
      <c r="I36" s="43">
        <f t="shared" si="1"/>
        <v>60</v>
      </c>
      <c r="J36" s="244" t="s">
        <v>222</v>
      </c>
      <c r="K36" s="244" t="s">
        <v>223</v>
      </c>
      <c r="L36" s="244" t="s">
        <v>353</v>
      </c>
      <c r="M36" s="65">
        <v>20</v>
      </c>
      <c r="N36" s="65">
        <v>20</v>
      </c>
      <c r="O36" s="65"/>
      <c r="P36" s="43">
        <f t="shared" si="2"/>
        <v>40</v>
      </c>
      <c r="Q36" s="16"/>
      <c r="R36" s="16"/>
      <c r="S36" s="16"/>
      <c r="T36" s="16"/>
      <c r="U36" s="31"/>
      <c r="V36" s="26"/>
      <c r="W36" s="26"/>
      <c r="X36" s="26"/>
      <c r="Y36" s="26"/>
      <c r="Z36" s="38"/>
      <c r="AA36" s="26"/>
      <c r="AB36" s="26"/>
      <c r="AC36" s="26"/>
      <c r="AD36" s="26"/>
      <c r="AE36" s="31"/>
      <c r="AF36" s="26"/>
      <c r="AG36" s="26"/>
      <c r="AH36" s="26"/>
      <c r="AI36" s="26"/>
      <c r="AJ36" s="13"/>
      <c r="AK36" s="13"/>
      <c r="AL36" s="13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31"/>
      <c r="BI36" s="26"/>
      <c r="BJ36" s="26"/>
    </row>
    <row r="37" spans="1:62" s="19" customFormat="1">
      <c r="A37" s="33">
        <f>'1-συμβολαια'!A37</f>
        <v>0</v>
      </c>
      <c r="B37" s="130">
        <f>'1-συμβολαια'!C37</f>
        <v>0</v>
      </c>
      <c r="C37" s="16">
        <f>'4-πολλυπρ'!D37</f>
        <v>0</v>
      </c>
      <c r="D37" s="16">
        <f>'4-πολλυπρ'!I37</f>
        <v>0</v>
      </c>
      <c r="E37" s="16"/>
      <c r="F37" s="43">
        <f t="shared" si="3"/>
        <v>0</v>
      </c>
      <c r="G37" s="43">
        <v>10</v>
      </c>
      <c r="H37" s="43">
        <v>50</v>
      </c>
      <c r="I37" s="43">
        <f t="shared" si="1"/>
        <v>60</v>
      </c>
      <c r="J37" s="244" t="s">
        <v>222</v>
      </c>
      <c r="K37" s="244" t="s">
        <v>223</v>
      </c>
      <c r="L37" s="244" t="s">
        <v>353</v>
      </c>
      <c r="M37" s="65">
        <v>20</v>
      </c>
      <c r="N37" s="65">
        <v>20</v>
      </c>
      <c r="O37" s="65"/>
      <c r="P37" s="43">
        <f t="shared" si="2"/>
        <v>40</v>
      </c>
      <c r="Q37" s="16"/>
      <c r="R37" s="16"/>
      <c r="S37" s="16"/>
      <c r="T37" s="16"/>
      <c r="U37" s="31"/>
      <c r="V37" s="26"/>
      <c r="W37" s="26"/>
      <c r="X37" s="26"/>
      <c r="Y37" s="26"/>
      <c r="Z37" s="38"/>
      <c r="AA37" s="26"/>
      <c r="AB37" s="26"/>
      <c r="AC37" s="26"/>
      <c r="AD37" s="26"/>
      <c r="AE37" s="31"/>
      <c r="AF37" s="26"/>
      <c r="AG37" s="26"/>
      <c r="AH37" s="26"/>
      <c r="AI37" s="26"/>
      <c r="AJ37" s="13"/>
      <c r="AK37" s="13"/>
      <c r="AL37" s="13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31"/>
      <c r="BI37" s="26"/>
      <c r="BJ37" s="26"/>
    </row>
    <row r="38" spans="1:62" s="19" customFormat="1">
      <c r="A38" s="33">
        <f>'1-συμβολαια'!A38</f>
        <v>0</v>
      </c>
      <c r="B38" s="130">
        <f>'1-συμβολαια'!C38</f>
        <v>0</v>
      </c>
      <c r="C38" s="16">
        <f>'4-πολλυπρ'!D38</f>
        <v>0</v>
      </c>
      <c r="D38" s="16">
        <f>'4-πολλυπρ'!I38</f>
        <v>0</v>
      </c>
      <c r="E38" s="16"/>
      <c r="F38" s="43">
        <f t="shared" si="3"/>
        <v>0</v>
      </c>
      <c r="G38" s="43">
        <v>10</v>
      </c>
      <c r="H38" s="43">
        <v>50</v>
      </c>
      <c r="I38" s="43">
        <f t="shared" si="1"/>
        <v>60</v>
      </c>
      <c r="J38" s="244" t="s">
        <v>222</v>
      </c>
      <c r="K38" s="244" t="s">
        <v>223</v>
      </c>
      <c r="L38" s="244" t="s">
        <v>353</v>
      </c>
      <c r="M38" s="65">
        <v>20</v>
      </c>
      <c r="N38" s="65">
        <v>20</v>
      </c>
      <c r="O38" s="65"/>
      <c r="P38" s="43">
        <f t="shared" si="2"/>
        <v>40</v>
      </c>
      <c r="Q38" s="16"/>
      <c r="R38" s="16"/>
      <c r="S38" s="16"/>
      <c r="T38" s="16"/>
      <c r="U38" s="31"/>
      <c r="V38" s="26"/>
      <c r="W38" s="26"/>
      <c r="X38" s="26"/>
      <c r="Y38" s="26"/>
      <c r="Z38" s="38"/>
      <c r="AA38" s="26"/>
      <c r="AB38" s="26"/>
      <c r="AC38" s="26"/>
      <c r="AD38" s="26"/>
      <c r="AE38" s="31"/>
      <c r="AF38" s="26"/>
      <c r="AG38" s="26"/>
      <c r="AH38" s="26"/>
      <c r="AI38" s="26"/>
      <c r="AJ38" s="13"/>
      <c r="AK38" s="13"/>
      <c r="AL38" s="13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31"/>
      <c r="BI38" s="26"/>
      <c r="BJ38" s="26"/>
    </row>
    <row r="39" spans="1:62" s="19" customFormat="1">
      <c r="A39" s="33">
        <f>'1-συμβολαια'!A39</f>
        <v>0</v>
      </c>
      <c r="B39" s="130">
        <f>'1-συμβολαια'!C39</f>
        <v>0</v>
      </c>
      <c r="C39" s="16">
        <f>'4-πολλυπρ'!D39</f>
        <v>0</v>
      </c>
      <c r="D39" s="16">
        <f>'4-πολλυπρ'!I39</f>
        <v>0</v>
      </c>
      <c r="E39" s="16"/>
      <c r="F39" s="43">
        <f t="shared" si="3"/>
        <v>0</v>
      </c>
      <c r="G39" s="43">
        <v>10</v>
      </c>
      <c r="H39" s="43">
        <v>50</v>
      </c>
      <c r="I39" s="43">
        <f t="shared" si="1"/>
        <v>60</v>
      </c>
      <c r="J39" s="244" t="s">
        <v>222</v>
      </c>
      <c r="K39" s="244" t="s">
        <v>223</v>
      </c>
      <c r="L39" s="244" t="s">
        <v>353</v>
      </c>
      <c r="M39" s="65">
        <v>20</v>
      </c>
      <c r="N39" s="65">
        <v>20</v>
      </c>
      <c r="O39" s="65"/>
      <c r="P39" s="43">
        <f t="shared" si="2"/>
        <v>40</v>
      </c>
      <c r="Q39" s="16"/>
      <c r="R39" s="16"/>
      <c r="S39" s="16"/>
      <c r="T39" s="16"/>
      <c r="U39" s="31"/>
      <c r="V39" s="26"/>
      <c r="W39" s="26"/>
      <c r="X39" s="26"/>
      <c r="Y39" s="26"/>
      <c r="Z39" s="38"/>
      <c r="AA39" s="26"/>
      <c r="AB39" s="26"/>
      <c r="AC39" s="26"/>
      <c r="AD39" s="26"/>
      <c r="AE39" s="31"/>
      <c r="AF39" s="26"/>
      <c r="AG39" s="26"/>
      <c r="AH39" s="26"/>
      <c r="AI39" s="26"/>
      <c r="AJ39" s="13"/>
      <c r="AK39" s="13"/>
      <c r="AL39" s="13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31"/>
      <c r="BI39" s="26"/>
      <c r="BJ39" s="26"/>
    </row>
    <row r="40" spans="1:62" s="19" customFormat="1">
      <c r="A40" s="33">
        <f>'1-συμβολαια'!A40</f>
        <v>0</v>
      </c>
      <c r="B40" s="130">
        <f>'1-συμβολαια'!C40</f>
        <v>0</v>
      </c>
      <c r="C40" s="16">
        <f>'4-πολλυπρ'!D40</f>
        <v>0</v>
      </c>
      <c r="D40" s="16">
        <f>'4-πολλυπρ'!I40</f>
        <v>0</v>
      </c>
      <c r="E40" s="16"/>
      <c r="F40" s="43">
        <f t="shared" si="3"/>
        <v>0</v>
      </c>
      <c r="G40" s="43">
        <v>10</v>
      </c>
      <c r="H40" s="43">
        <v>50</v>
      </c>
      <c r="I40" s="43">
        <f t="shared" si="1"/>
        <v>60</v>
      </c>
      <c r="J40" s="244" t="s">
        <v>222</v>
      </c>
      <c r="K40" s="244" t="s">
        <v>223</v>
      </c>
      <c r="L40" s="244" t="s">
        <v>353</v>
      </c>
      <c r="M40" s="65">
        <v>20</v>
      </c>
      <c r="N40" s="65">
        <v>20</v>
      </c>
      <c r="O40" s="65"/>
      <c r="P40" s="43">
        <f t="shared" si="2"/>
        <v>40</v>
      </c>
      <c r="Q40" s="16"/>
      <c r="R40" s="16"/>
      <c r="S40" s="16"/>
      <c r="T40" s="16"/>
      <c r="U40" s="31"/>
      <c r="V40" s="26"/>
      <c r="W40" s="26"/>
      <c r="X40" s="26"/>
      <c r="Y40" s="26"/>
      <c r="Z40" s="38"/>
      <c r="AA40" s="26"/>
      <c r="AB40" s="26"/>
      <c r="AC40" s="26"/>
      <c r="AD40" s="26"/>
      <c r="AE40" s="31"/>
      <c r="AF40" s="26"/>
      <c r="AG40" s="26"/>
      <c r="AH40" s="26"/>
      <c r="AI40" s="26"/>
      <c r="AJ40" s="13"/>
      <c r="AK40" s="13"/>
      <c r="AL40" s="13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31"/>
      <c r="BI40" s="26"/>
      <c r="BJ40" s="26"/>
    </row>
    <row r="41" spans="1:62" s="19" customFormat="1">
      <c r="A41" s="33">
        <f>'1-συμβολαια'!A41</f>
        <v>0</v>
      </c>
      <c r="B41" s="130">
        <f>'1-συμβολαια'!C41</f>
        <v>0</v>
      </c>
      <c r="C41" s="16">
        <f>'4-πολλυπρ'!D41</f>
        <v>0</v>
      </c>
      <c r="D41" s="16">
        <f>'4-πολλυπρ'!I41</f>
        <v>0</v>
      </c>
      <c r="E41" s="16"/>
      <c r="F41" s="43">
        <f t="shared" si="3"/>
        <v>0</v>
      </c>
      <c r="G41" s="43">
        <v>10</v>
      </c>
      <c r="H41" s="43">
        <v>50</v>
      </c>
      <c r="I41" s="43">
        <f t="shared" si="1"/>
        <v>60</v>
      </c>
      <c r="J41" s="244" t="s">
        <v>222</v>
      </c>
      <c r="K41" s="244" t="s">
        <v>223</v>
      </c>
      <c r="L41" s="244" t="s">
        <v>353</v>
      </c>
      <c r="M41" s="65">
        <v>20</v>
      </c>
      <c r="N41" s="65">
        <v>20</v>
      </c>
      <c r="O41" s="65"/>
      <c r="P41" s="43">
        <f t="shared" si="2"/>
        <v>40</v>
      </c>
      <c r="Q41" s="16"/>
      <c r="R41" s="16"/>
      <c r="S41" s="16"/>
      <c r="T41" s="16"/>
      <c r="U41" s="31"/>
      <c r="V41" s="26"/>
      <c r="W41" s="26"/>
      <c r="X41" s="26"/>
      <c r="Y41" s="26"/>
      <c r="Z41" s="38"/>
      <c r="AA41" s="26"/>
      <c r="AB41" s="26"/>
      <c r="AC41" s="26"/>
      <c r="AD41" s="26"/>
      <c r="AE41" s="31"/>
      <c r="AF41" s="26"/>
      <c r="AG41" s="26"/>
      <c r="AH41" s="26"/>
      <c r="AI41" s="26"/>
      <c r="AJ41" s="13"/>
      <c r="AK41" s="13"/>
      <c r="AL41" s="13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31"/>
      <c r="BI41" s="26"/>
      <c r="BJ41" s="26"/>
    </row>
    <row r="42" spans="1:62" s="19" customFormat="1">
      <c r="A42" s="33">
        <f>'1-συμβολαια'!A42</f>
        <v>0</v>
      </c>
      <c r="B42" s="130">
        <f>'1-συμβολαια'!C42</f>
        <v>0</v>
      </c>
      <c r="C42" s="16">
        <f>'4-πολλυπρ'!D42</f>
        <v>0</v>
      </c>
      <c r="D42" s="16">
        <f>'4-πολλυπρ'!I42</f>
        <v>0</v>
      </c>
      <c r="E42" s="16"/>
      <c r="F42" s="43">
        <f t="shared" si="3"/>
        <v>0</v>
      </c>
      <c r="G42" s="43">
        <v>10</v>
      </c>
      <c r="H42" s="43">
        <v>50</v>
      </c>
      <c r="I42" s="43">
        <f t="shared" si="1"/>
        <v>60</v>
      </c>
      <c r="J42" s="244" t="s">
        <v>222</v>
      </c>
      <c r="K42" s="244" t="s">
        <v>223</v>
      </c>
      <c r="L42" s="244" t="s">
        <v>353</v>
      </c>
      <c r="M42" s="65">
        <v>20</v>
      </c>
      <c r="N42" s="65">
        <v>20</v>
      </c>
      <c r="O42" s="65"/>
      <c r="P42" s="43">
        <f t="shared" si="2"/>
        <v>40</v>
      </c>
      <c r="Q42" s="16"/>
      <c r="R42" s="16"/>
      <c r="S42" s="16"/>
      <c r="T42" s="16"/>
      <c r="U42" s="31"/>
      <c r="V42" s="26"/>
      <c r="W42" s="26"/>
      <c r="X42" s="26"/>
      <c r="Y42" s="26"/>
      <c r="Z42" s="38"/>
      <c r="AA42" s="26"/>
      <c r="AB42" s="26"/>
      <c r="AC42" s="26"/>
      <c r="AD42" s="26"/>
      <c r="AE42" s="31"/>
      <c r="AF42" s="26"/>
      <c r="AG42" s="26"/>
      <c r="AH42" s="26"/>
      <c r="AI42" s="26"/>
      <c r="AJ42" s="13"/>
      <c r="AK42" s="13"/>
      <c r="AL42" s="13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31"/>
      <c r="BI42" s="26"/>
      <c r="BJ42" s="26"/>
    </row>
    <row r="43" spans="1:62" s="19" customFormat="1">
      <c r="A43" s="33">
        <f>'1-συμβολαια'!A43</f>
        <v>0</v>
      </c>
      <c r="B43" s="130">
        <f>'1-συμβολαια'!C43</f>
        <v>0</v>
      </c>
      <c r="C43" s="16">
        <f>'4-πολλυπρ'!D43</f>
        <v>0</v>
      </c>
      <c r="D43" s="16">
        <f>'4-πολλυπρ'!I43</f>
        <v>0</v>
      </c>
      <c r="E43" s="16"/>
      <c r="F43" s="43">
        <f t="shared" si="3"/>
        <v>0</v>
      </c>
      <c r="G43" s="43">
        <v>10</v>
      </c>
      <c r="H43" s="43">
        <v>50</v>
      </c>
      <c r="I43" s="43">
        <f t="shared" si="1"/>
        <v>60</v>
      </c>
      <c r="J43" s="244" t="s">
        <v>222</v>
      </c>
      <c r="K43" s="244" t="s">
        <v>223</v>
      </c>
      <c r="L43" s="244" t="s">
        <v>353</v>
      </c>
      <c r="M43" s="65">
        <v>20</v>
      </c>
      <c r="N43" s="65">
        <v>20</v>
      </c>
      <c r="O43" s="65"/>
      <c r="P43" s="43">
        <f t="shared" si="2"/>
        <v>40</v>
      </c>
      <c r="Q43" s="16"/>
      <c r="R43" s="16"/>
      <c r="S43" s="16"/>
      <c r="T43" s="16"/>
      <c r="U43" s="31"/>
      <c r="V43" s="26"/>
      <c r="W43" s="26"/>
      <c r="X43" s="26"/>
      <c r="Y43" s="26"/>
      <c r="Z43" s="38"/>
      <c r="AA43" s="26"/>
      <c r="AB43" s="26"/>
      <c r="AC43" s="26"/>
      <c r="AD43" s="26"/>
      <c r="AE43" s="31"/>
      <c r="AF43" s="26"/>
      <c r="AG43" s="26"/>
      <c r="AH43" s="26"/>
      <c r="AI43" s="26"/>
      <c r="AJ43" s="13"/>
      <c r="AK43" s="13"/>
      <c r="AL43" s="13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31"/>
      <c r="BI43" s="26"/>
      <c r="BJ43" s="26"/>
    </row>
    <row r="44" spans="1:62" s="19" customFormat="1">
      <c r="A44" s="33">
        <f>'1-συμβολαια'!A44</f>
        <v>0</v>
      </c>
      <c r="B44" s="130">
        <f>'1-συμβολαια'!C44</f>
        <v>0</v>
      </c>
      <c r="C44" s="16">
        <f>'4-πολλυπρ'!D44</f>
        <v>0</v>
      </c>
      <c r="D44" s="16">
        <f>'4-πολλυπρ'!I44</f>
        <v>0</v>
      </c>
      <c r="E44" s="16"/>
      <c r="F44" s="43">
        <f t="shared" si="3"/>
        <v>0</v>
      </c>
      <c r="G44" s="43">
        <v>10</v>
      </c>
      <c r="H44" s="43">
        <v>50</v>
      </c>
      <c r="I44" s="43">
        <f t="shared" si="1"/>
        <v>60</v>
      </c>
      <c r="J44" s="244" t="s">
        <v>222</v>
      </c>
      <c r="K44" s="244" t="s">
        <v>223</v>
      </c>
      <c r="L44" s="244" t="s">
        <v>353</v>
      </c>
      <c r="M44" s="65">
        <v>20</v>
      </c>
      <c r="N44" s="65">
        <v>20</v>
      </c>
      <c r="O44" s="65"/>
      <c r="P44" s="43">
        <f t="shared" si="2"/>
        <v>40</v>
      </c>
      <c r="Q44" s="16"/>
      <c r="R44" s="16"/>
      <c r="S44" s="16"/>
      <c r="T44" s="16"/>
      <c r="U44" s="31"/>
      <c r="V44" s="26"/>
      <c r="W44" s="26"/>
      <c r="X44" s="26"/>
      <c r="Y44" s="26"/>
      <c r="Z44" s="38"/>
      <c r="AA44" s="26"/>
      <c r="AB44" s="26"/>
      <c r="AC44" s="26"/>
      <c r="AD44" s="26"/>
      <c r="AE44" s="31"/>
      <c r="AF44" s="26"/>
      <c r="AG44" s="26"/>
      <c r="AH44" s="26"/>
      <c r="AI44" s="26"/>
      <c r="AJ44" s="13"/>
      <c r="AK44" s="13"/>
      <c r="AL44" s="13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31"/>
      <c r="BI44" s="26"/>
      <c r="BJ44" s="26"/>
    </row>
    <row r="45" spans="1:62" s="19" customFormat="1">
      <c r="A45" s="33">
        <f>'1-συμβολαια'!A45</f>
        <v>0</v>
      </c>
      <c r="B45" s="130">
        <f>'1-συμβολαια'!C45</f>
        <v>0</v>
      </c>
      <c r="C45" s="16">
        <f>'4-πολλυπρ'!D45</f>
        <v>0</v>
      </c>
      <c r="D45" s="16">
        <f>'4-πολλυπρ'!I45</f>
        <v>0</v>
      </c>
      <c r="E45" s="16"/>
      <c r="F45" s="43">
        <f t="shared" si="3"/>
        <v>0</v>
      </c>
      <c r="G45" s="43">
        <v>10</v>
      </c>
      <c r="H45" s="43">
        <v>50</v>
      </c>
      <c r="I45" s="43">
        <f t="shared" si="1"/>
        <v>60</v>
      </c>
      <c r="J45" s="244" t="s">
        <v>222</v>
      </c>
      <c r="K45" s="244" t="s">
        <v>223</v>
      </c>
      <c r="L45" s="244" t="s">
        <v>353</v>
      </c>
      <c r="M45" s="65">
        <v>20</v>
      </c>
      <c r="N45" s="65">
        <v>20</v>
      </c>
      <c r="O45" s="65"/>
      <c r="P45" s="43">
        <f t="shared" si="2"/>
        <v>40</v>
      </c>
      <c r="Q45" s="16"/>
      <c r="R45" s="16"/>
      <c r="S45" s="16"/>
      <c r="T45" s="16"/>
      <c r="U45" s="31"/>
      <c r="V45" s="26"/>
      <c r="W45" s="26"/>
      <c r="X45" s="26"/>
      <c r="Y45" s="26"/>
      <c r="Z45" s="38"/>
      <c r="AA45" s="26"/>
      <c r="AB45" s="26"/>
      <c r="AC45" s="26"/>
      <c r="AD45" s="26"/>
      <c r="AE45" s="31"/>
      <c r="AF45" s="26"/>
      <c r="AG45" s="26"/>
      <c r="AH45" s="26"/>
      <c r="AI45" s="26"/>
      <c r="AJ45" s="13"/>
      <c r="AK45" s="13"/>
      <c r="AL45" s="13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31"/>
      <c r="BI45" s="26"/>
      <c r="BJ45" s="26"/>
    </row>
    <row r="46" spans="1:62" s="19" customFormat="1">
      <c r="A46" s="33">
        <f>'1-συμβολαια'!A46</f>
        <v>0</v>
      </c>
      <c r="B46" s="130">
        <f>'1-συμβολαια'!C46</f>
        <v>0</v>
      </c>
      <c r="C46" s="16">
        <f>'4-πολλυπρ'!D46</f>
        <v>0</v>
      </c>
      <c r="D46" s="16">
        <f>'4-πολλυπρ'!I46</f>
        <v>0</v>
      </c>
      <c r="E46" s="16"/>
      <c r="F46" s="43">
        <f t="shared" si="3"/>
        <v>0</v>
      </c>
      <c r="G46" s="43">
        <v>10</v>
      </c>
      <c r="H46" s="43">
        <v>50</v>
      </c>
      <c r="I46" s="43">
        <f t="shared" si="1"/>
        <v>60</v>
      </c>
      <c r="J46" s="244" t="s">
        <v>222</v>
      </c>
      <c r="K46" s="244" t="s">
        <v>223</v>
      </c>
      <c r="L46" s="244" t="s">
        <v>353</v>
      </c>
      <c r="M46" s="65">
        <v>20</v>
      </c>
      <c r="N46" s="65">
        <v>20</v>
      </c>
      <c r="O46" s="65"/>
      <c r="P46" s="43">
        <f t="shared" si="2"/>
        <v>40</v>
      </c>
      <c r="Q46" s="16"/>
      <c r="R46" s="16"/>
      <c r="S46" s="16"/>
      <c r="T46" s="16"/>
      <c r="U46" s="31"/>
      <c r="V46" s="26"/>
      <c r="W46" s="26"/>
      <c r="X46" s="26"/>
      <c r="Y46" s="26"/>
      <c r="Z46" s="38"/>
      <c r="AA46" s="26"/>
      <c r="AB46" s="26"/>
      <c r="AC46" s="26"/>
      <c r="AD46" s="26"/>
      <c r="AE46" s="31"/>
      <c r="AF46" s="26"/>
      <c r="AG46" s="26"/>
      <c r="AH46" s="26"/>
      <c r="AI46" s="26"/>
      <c r="AJ46" s="13"/>
      <c r="AK46" s="13"/>
      <c r="AL46" s="13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31"/>
      <c r="BI46" s="26"/>
      <c r="BJ46" s="26"/>
    </row>
    <row r="47" spans="1:62" s="19" customFormat="1">
      <c r="A47" s="33">
        <f>'1-συμβολαια'!A47</f>
        <v>0</v>
      </c>
      <c r="B47" s="130">
        <f>'1-συμβολαια'!C47</f>
        <v>0</v>
      </c>
      <c r="C47" s="16">
        <f>'4-πολλυπρ'!D47</f>
        <v>0</v>
      </c>
      <c r="D47" s="16">
        <f>'4-πολλυπρ'!I47</f>
        <v>0</v>
      </c>
      <c r="E47" s="16"/>
      <c r="F47" s="43">
        <f t="shared" si="3"/>
        <v>0</v>
      </c>
      <c r="G47" s="43">
        <v>10</v>
      </c>
      <c r="H47" s="43">
        <v>50</v>
      </c>
      <c r="I47" s="43">
        <f t="shared" si="1"/>
        <v>60</v>
      </c>
      <c r="J47" s="244" t="s">
        <v>222</v>
      </c>
      <c r="K47" s="244" t="s">
        <v>223</v>
      </c>
      <c r="L47" s="244" t="s">
        <v>353</v>
      </c>
      <c r="M47" s="65">
        <v>20</v>
      </c>
      <c r="N47" s="65">
        <v>20</v>
      </c>
      <c r="O47" s="65"/>
      <c r="P47" s="43">
        <f t="shared" si="2"/>
        <v>40</v>
      </c>
      <c r="Q47" s="16"/>
      <c r="R47" s="16"/>
      <c r="S47" s="16"/>
      <c r="T47" s="16"/>
      <c r="U47" s="31"/>
      <c r="V47" s="26"/>
      <c r="W47" s="26"/>
      <c r="X47" s="26"/>
      <c r="Y47" s="26"/>
      <c r="Z47" s="38"/>
      <c r="AA47" s="26"/>
      <c r="AB47" s="26"/>
      <c r="AC47" s="26"/>
      <c r="AD47" s="26"/>
      <c r="AE47" s="31"/>
      <c r="AF47" s="26"/>
      <c r="AG47" s="26"/>
      <c r="AH47" s="26"/>
      <c r="AI47" s="26"/>
      <c r="AJ47" s="13"/>
      <c r="AK47" s="13"/>
      <c r="AL47" s="13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31"/>
      <c r="BI47" s="26"/>
      <c r="BJ47" s="26"/>
    </row>
    <row r="48" spans="1:62" s="19" customFormat="1">
      <c r="A48" s="33">
        <f>'1-συμβολαια'!A48</f>
        <v>0</v>
      </c>
      <c r="B48" s="130">
        <f>'1-συμβολαια'!C48</f>
        <v>0</v>
      </c>
      <c r="C48" s="16">
        <f>'4-πολλυπρ'!D48</f>
        <v>0</v>
      </c>
      <c r="D48" s="16">
        <f>'4-πολλυπρ'!I48</f>
        <v>0</v>
      </c>
      <c r="E48" s="16"/>
      <c r="F48" s="43">
        <f t="shared" si="3"/>
        <v>0</v>
      </c>
      <c r="G48" s="43">
        <v>10</v>
      </c>
      <c r="H48" s="43">
        <v>50</v>
      </c>
      <c r="I48" s="43">
        <f t="shared" si="1"/>
        <v>60</v>
      </c>
      <c r="J48" s="244" t="s">
        <v>222</v>
      </c>
      <c r="K48" s="244" t="s">
        <v>223</v>
      </c>
      <c r="L48" s="244" t="s">
        <v>353</v>
      </c>
      <c r="M48" s="65">
        <v>20</v>
      </c>
      <c r="N48" s="65">
        <v>20</v>
      </c>
      <c r="O48" s="65"/>
      <c r="P48" s="43">
        <f t="shared" si="2"/>
        <v>40</v>
      </c>
      <c r="Q48" s="16"/>
      <c r="R48" s="16"/>
      <c r="S48" s="16"/>
      <c r="T48" s="16"/>
      <c r="U48" s="31"/>
      <c r="V48" s="26"/>
      <c r="W48" s="26"/>
      <c r="X48" s="26"/>
      <c r="Y48" s="26"/>
      <c r="Z48" s="38"/>
      <c r="AA48" s="26"/>
      <c r="AB48" s="26"/>
      <c r="AC48" s="26"/>
      <c r="AD48" s="26"/>
      <c r="AE48" s="31"/>
      <c r="AF48" s="26"/>
      <c r="AG48" s="26"/>
      <c r="AH48" s="26"/>
      <c r="AI48" s="26"/>
      <c r="AJ48" s="13"/>
      <c r="AK48" s="13"/>
      <c r="AL48" s="13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31"/>
      <c r="BI48" s="26"/>
      <c r="BJ48" s="26"/>
    </row>
    <row r="49" spans="1:62" s="19" customFormat="1">
      <c r="A49" s="33">
        <f>'1-συμβολαια'!A49</f>
        <v>0</v>
      </c>
      <c r="B49" s="130">
        <f>'1-συμβολαια'!C49</f>
        <v>0</v>
      </c>
      <c r="C49" s="16">
        <f>'4-πολλυπρ'!D49</f>
        <v>0</v>
      </c>
      <c r="D49" s="16">
        <f>'4-πολλυπρ'!I49</f>
        <v>0</v>
      </c>
      <c r="E49" s="16"/>
      <c r="F49" s="43">
        <f t="shared" si="3"/>
        <v>0</v>
      </c>
      <c r="G49" s="43">
        <v>10</v>
      </c>
      <c r="H49" s="43">
        <v>50</v>
      </c>
      <c r="I49" s="43">
        <f t="shared" si="1"/>
        <v>60</v>
      </c>
      <c r="J49" s="244" t="s">
        <v>222</v>
      </c>
      <c r="K49" s="244" t="s">
        <v>223</v>
      </c>
      <c r="L49" s="244" t="s">
        <v>353</v>
      </c>
      <c r="M49" s="65">
        <v>20</v>
      </c>
      <c r="N49" s="65">
        <v>20</v>
      </c>
      <c r="O49" s="65"/>
      <c r="P49" s="43">
        <f t="shared" si="2"/>
        <v>40</v>
      </c>
      <c r="Q49" s="16"/>
      <c r="R49" s="16"/>
      <c r="S49" s="16"/>
      <c r="T49" s="16"/>
      <c r="U49" s="31"/>
      <c r="V49" s="26"/>
      <c r="W49" s="26"/>
      <c r="X49" s="26"/>
      <c r="Y49" s="26"/>
      <c r="Z49" s="38"/>
      <c r="AA49" s="26"/>
      <c r="AB49" s="26"/>
      <c r="AC49" s="26"/>
      <c r="AD49" s="26"/>
      <c r="AE49" s="31"/>
      <c r="AF49" s="26"/>
      <c r="AG49" s="26"/>
      <c r="AH49" s="26"/>
      <c r="AI49" s="26"/>
      <c r="AJ49" s="13"/>
      <c r="AK49" s="13"/>
      <c r="AL49" s="13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31"/>
      <c r="BI49" s="26"/>
      <c r="BJ49" s="26"/>
    </row>
    <row r="50" spans="1:62" s="19" customFormat="1">
      <c r="A50" s="33">
        <f>'1-συμβολαια'!A50</f>
        <v>0</v>
      </c>
      <c r="B50" s="130">
        <f>'1-συμβολαια'!C50</f>
        <v>0</v>
      </c>
      <c r="C50" s="16">
        <f>'4-πολλυπρ'!D50</f>
        <v>0</v>
      </c>
      <c r="D50" s="16">
        <f>'4-πολλυπρ'!I50</f>
        <v>0</v>
      </c>
      <c r="E50" s="16"/>
      <c r="F50" s="43">
        <f t="shared" si="3"/>
        <v>0</v>
      </c>
      <c r="G50" s="43">
        <v>10</v>
      </c>
      <c r="H50" s="43">
        <v>50</v>
      </c>
      <c r="I50" s="43">
        <f t="shared" si="1"/>
        <v>60</v>
      </c>
      <c r="J50" s="244" t="s">
        <v>222</v>
      </c>
      <c r="K50" s="244" t="s">
        <v>223</v>
      </c>
      <c r="L50" s="244" t="s">
        <v>353</v>
      </c>
      <c r="M50" s="65">
        <v>20</v>
      </c>
      <c r="N50" s="65">
        <v>20</v>
      </c>
      <c r="O50" s="65"/>
      <c r="P50" s="43">
        <f t="shared" si="2"/>
        <v>40</v>
      </c>
      <c r="Q50" s="16"/>
      <c r="R50" s="16"/>
      <c r="S50" s="16"/>
      <c r="T50" s="16"/>
      <c r="U50" s="31"/>
      <c r="V50" s="26"/>
      <c r="W50" s="26"/>
      <c r="X50" s="26"/>
      <c r="Y50" s="26"/>
      <c r="Z50" s="38"/>
      <c r="AA50" s="26"/>
      <c r="AB50" s="26"/>
      <c r="AC50" s="26"/>
      <c r="AD50" s="26"/>
      <c r="AE50" s="31"/>
      <c r="AF50" s="26"/>
      <c r="AG50" s="26"/>
      <c r="AH50" s="26"/>
      <c r="AI50" s="26"/>
      <c r="AJ50" s="13"/>
      <c r="AK50" s="13"/>
      <c r="AL50" s="13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31"/>
      <c r="BI50" s="26"/>
      <c r="BJ50" s="26"/>
    </row>
    <row r="51" spans="1:62" s="19" customFormat="1">
      <c r="A51" s="33">
        <f>'1-συμβολαια'!A51</f>
        <v>0</v>
      </c>
      <c r="B51" s="130">
        <f>'1-συμβολαια'!C51</f>
        <v>0</v>
      </c>
      <c r="C51" s="16">
        <f>'4-πολλυπρ'!D51</f>
        <v>0</v>
      </c>
      <c r="D51" s="16">
        <f>'4-πολλυπρ'!I51</f>
        <v>0</v>
      </c>
      <c r="E51" s="16"/>
      <c r="F51" s="43">
        <f t="shared" si="3"/>
        <v>0</v>
      </c>
      <c r="G51" s="43">
        <v>10</v>
      </c>
      <c r="H51" s="43">
        <v>50</v>
      </c>
      <c r="I51" s="43">
        <f t="shared" si="1"/>
        <v>60</v>
      </c>
      <c r="J51" s="244" t="s">
        <v>222</v>
      </c>
      <c r="K51" s="244" t="s">
        <v>223</v>
      </c>
      <c r="L51" s="244" t="s">
        <v>353</v>
      </c>
      <c r="M51" s="65">
        <v>20</v>
      </c>
      <c r="N51" s="65">
        <v>20</v>
      </c>
      <c r="O51" s="65"/>
      <c r="P51" s="43">
        <f t="shared" si="2"/>
        <v>40</v>
      </c>
      <c r="Q51" s="16"/>
      <c r="R51" s="16"/>
      <c r="S51" s="16"/>
      <c r="T51" s="16"/>
      <c r="U51" s="31"/>
      <c r="V51" s="26"/>
      <c r="W51" s="26"/>
      <c r="X51" s="26"/>
      <c r="Y51" s="26"/>
      <c r="Z51" s="38"/>
      <c r="AA51" s="26"/>
      <c r="AB51" s="26"/>
      <c r="AC51" s="26"/>
      <c r="AD51" s="26"/>
      <c r="AE51" s="31"/>
      <c r="AF51" s="26"/>
      <c r="AG51" s="26"/>
      <c r="AH51" s="26"/>
      <c r="AI51" s="26"/>
      <c r="AJ51" s="13"/>
      <c r="AK51" s="13"/>
      <c r="AL51" s="13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31"/>
      <c r="BI51" s="26"/>
      <c r="BJ51" s="26"/>
    </row>
    <row r="52" spans="1:62" s="19" customFormat="1">
      <c r="A52" s="33">
        <f>'1-συμβολαια'!A52</f>
        <v>0</v>
      </c>
      <c r="B52" s="130">
        <f>'1-συμβολαια'!C52</f>
        <v>0</v>
      </c>
      <c r="C52" s="16">
        <f>'4-πολλυπρ'!D52</f>
        <v>0</v>
      </c>
      <c r="D52" s="16">
        <f>'4-πολλυπρ'!I52</f>
        <v>0</v>
      </c>
      <c r="E52" s="16"/>
      <c r="F52" s="43">
        <f t="shared" si="3"/>
        <v>0</v>
      </c>
      <c r="G52" s="43">
        <v>10</v>
      </c>
      <c r="H52" s="43">
        <v>50</v>
      </c>
      <c r="I52" s="43">
        <f t="shared" si="1"/>
        <v>60</v>
      </c>
      <c r="J52" s="244" t="s">
        <v>222</v>
      </c>
      <c r="K52" s="244" t="s">
        <v>223</v>
      </c>
      <c r="L52" s="244" t="s">
        <v>353</v>
      </c>
      <c r="M52" s="65">
        <v>20</v>
      </c>
      <c r="N52" s="65">
        <v>20</v>
      </c>
      <c r="O52" s="65"/>
      <c r="P52" s="43">
        <f t="shared" si="2"/>
        <v>40</v>
      </c>
      <c r="Q52" s="16"/>
      <c r="R52" s="16"/>
      <c r="S52" s="16"/>
      <c r="T52" s="16"/>
      <c r="U52" s="31"/>
      <c r="V52" s="26"/>
      <c r="W52" s="26"/>
      <c r="X52" s="26"/>
      <c r="Y52" s="26"/>
      <c r="Z52" s="38"/>
      <c r="AA52" s="26"/>
      <c r="AB52" s="26"/>
      <c r="AC52" s="26"/>
      <c r="AD52" s="26"/>
      <c r="AE52" s="31"/>
      <c r="AF52" s="26"/>
      <c r="AG52" s="26"/>
      <c r="AH52" s="26"/>
      <c r="AI52" s="26"/>
      <c r="AJ52" s="13"/>
      <c r="AK52" s="13"/>
      <c r="AL52" s="13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31"/>
      <c r="BI52" s="26"/>
      <c r="BJ52" s="26"/>
    </row>
    <row r="53" spans="1:62" s="19" customFormat="1">
      <c r="A53" s="33">
        <f>'1-συμβολαια'!A53</f>
        <v>0</v>
      </c>
      <c r="B53" s="130">
        <f>'1-συμβολαια'!C53</f>
        <v>0</v>
      </c>
      <c r="C53" s="16">
        <f>'4-πολλυπρ'!D53</f>
        <v>0</v>
      </c>
      <c r="D53" s="16">
        <f>'4-πολλυπρ'!I53</f>
        <v>0</v>
      </c>
      <c r="E53" s="16"/>
      <c r="F53" s="43">
        <f t="shared" si="3"/>
        <v>0</v>
      </c>
      <c r="G53" s="43">
        <v>10</v>
      </c>
      <c r="H53" s="43">
        <v>50</v>
      </c>
      <c r="I53" s="43">
        <f t="shared" si="1"/>
        <v>60</v>
      </c>
      <c r="J53" s="244" t="s">
        <v>222</v>
      </c>
      <c r="K53" s="244" t="s">
        <v>223</v>
      </c>
      <c r="L53" s="244" t="s">
        <v>353</v>
      </c>
      <c r="M53" s="65">
        <v>20</v>
      </c>
      <c r="N53" s="65">
        <v>20</v>
      </c>
      <c r="O53" s="65"/>
      <c r="P53" s="43">
        <f t="shared" si="2"/>
        <v>40</v>
      </c>
      <c r="Q53" s="16"/>
      <c r="R53" s="16"/>
      <c r="S53" s="16"/>
      <c r="T53" s="16"/>
      <c r="U53" s="31"/>
      <c r="V53" s="26"/>
      <c r="W53" s="26"/>
      <c r="X53" s="26"/>
      <c r="Y53" s="26"/>
      <c r="Z53" s="38"/>
      <c r="AA53" s="26"/>
      <c r="AB53" s="26"/>
      <c r="AC53" s="26"/>
      <c r="AD53" s="26"/>
      <c r="AE53" s="31"/>
      <c r="AF53" s="26"/>
      <c r="AG53" s="26"/>
      <c r="AH53" s="26"/>
      <c r="AI53" s="26"/>
      <c r="AJ53" s="13"/>
      <c r="AK53" s="13"/>
      <c r="AL53" s="13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31"/>
      <c r="BI53" s="26"/>
      <c r="BJ53" s="26"/>
    </row>
    <row r="54" spans="1:62" s="19" customFormat="1">
      <c r="A54" s="33">
        <f>'1-συμβολαια'!A54</f>
        <v>0</v>
      </c>
      <c r="B54" s="130">
        <f>'1-συμβολαια'!C54</f>
        <v>0</v>
      </c>
      <c r="C54" s="16">
        <f>'4-πολλυπρ'!D54</f>
        <v>0</v>
      </c>
      <c r="D54" s="16">
        <f>'4-πολλυπρ'!I54</f>
        <v>0</v>
      </c>
      <c r="E54" s="16"/>
      <c r="F54" s="43">
        <f t="shared" si="3"/>
        <v>0</v>
      </c>
      <c r="G54" s="43">
        <v>10</v>
      </c>
      <c r="H54" s="43">
        <v>50</v>
      </c>
      <c r="I54" s="43">
        <f t="shared" si="1"/>
        <v>60</v>
      </c>
      <c r="J54" s="244" t="s">
        <v>222</v>
      </c>
      <c r="K54" s="244" t="s">
        <v>223</v>
      </c>
      <c r="L54" s="244" t="s">
        <v>353</v>
      </c>
      <c r="M54" s="65">
        <v>20</v>
      </c>
      <c r="N54" s="65">
        <v>20</v>
      </c>
      <c r="O54" s="65"/>
      <c r="P54" s="43">
        <f t="shared" si="2"/>
        <v>40</v>
      </c>
      <c r="Q54" s="16"/>
      <c r="R54" s="16"/>
      <c r="S54" s="16"/>
      <c r="T54" s="16"/>
      <c r="U54" s="31"/>
      <c r="V54" s="26"/>
      <c r="W54" s="26"/>
      <c r="X54" s="26"/>
      <c r="Y54" s="26"/>
      <c r="Z54" s="38"/>
      <c r="AA54" s="26"/>
      <c r="AB54" s="26"/>
      <c r="AC54" s="26"/>
      <c r="AD54" s="26"/>
      <c r="AE54" s="31"/>
      <c r="AF54" s="26"/>
      <c r="AG54" s="26"/>
      <c r="AH54" s="26"/>
      <c r="AI54" s="26"/>
      <c r="AJ54" s="13"/>
      <c r="AK54" s="13"/>
      <c r="AL54" s="13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31"/>
      <c r="BI54" s="26"/>
      <c r="BJ54" s="26"/>
    </row>
    <row r="55" spans="1:62" s="19" customFormat="1">
      <c r="A55" s="33">
        <f>'1-συμβολαια'!A55</f>
        <v>0</v>
      </c>
      <c r="B55" s="130">
        <f>'1-συμβολαια'!C55</f>
        <v>0</v>
      </c>
      <c r="C55" s="16">
        <f>'4-πολλυπρ'!D55</f>
        <v>0</v>
      </c>
      <c r="D55" s="16">
        <f>'4-πολλυπρ'!I55</f>
        <v>0</v>
      </c>
      <c r="E55" s="16"/>
      <c r="F55" s="43">
        <f t="shared" si="3"/>
        <v>0</v>
      </c>
      <c r="G55" s="43">
        <v>10</v>
      </c>
      <c r="H55" s="43">
        <v>50</v>
      </c>
      <c r="I55" s="43">
        <f t="shared" si="1"/>
        <v>60</v>
      </c>
      <c r="J55" s="244" t="s">
        <v>222</v>
      </c>
      <c r="K55" s="244" t="s">
        <v>223</v>
      </c>
      <c r="L55" s="244" t="s">
        <v>353</v>
      </c>
      <c r="M55" s="65">
        <v>20</v>
      </c>
      <c r="N55" s="65">
        <v>20</v>
      </c>
      <c r="O55" s="65"/>
      <c r="P55" s="43">
        <f t="shared" si="2"/>
        <v>40</v>
      </c>
      <c r="Q55" s="16"/>
      <c r="R55" s="16"/>
      <c r="S55" s="16"/>
      <c r="T55" s="16"/>
      <c r="U55" s="31"/>
      <c r="V55" s="26"/>
      <c r="W55" s="26"/>
      <c r="X55" s="26"/>
      <c r="Y55" s="26"/>
      <c r="Z55" s="38"/>
      <c r="AA55" s="26"/>
      <c r="AB55" s="26"/>
      <c r="AC55" s="26"/>
      <c r="AD55" s="26"/>
      <c r="AE55" s="31"/>
      <c r="AF55" s="26"/>
      <c r="AG55" s="26"/>
      <c r="AH55" s="26"/>
      <c r="AI55" s="26"/>
      <c r="AJ55" s="13"/>
      <c r="AK55" s="13"/>
      <c r="AL55" s="13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31"/>
      <c r="BI55" s="26"/>
      <c r="BJ55" s="26"/>
    </row>
    <row r="56" spans="1:62" s="19" customFormat="1">
      <c r="A56" s="33">
        <f>'1-συμβολαια'!A56</f>
        <v>0</v>
      </c>
      <c r="B56" s="130">
        <f>'1-συμβολαια'!C56</f>
        <v>0</v>
      </c>
      <c r="C56" s="16">
        <f>'4-πολλυπρ'!D56</f>
        <v>0</v>
      </c>
      <c r="D56" s="16">
        <f>'4-πολλυπρ'!I56</f>
        <v>0</v>
      </c>
      <c r="E56" s="16"/>
      <c r="F56" s="43">
        <f t="shared" si="3"/>
        <v>0</v>
      </c>
      <c r="G56" s="43">
        <v>10</v>
      </c>
      <c r="H56" s="43">
        <v>50</v>
      </c>
      <c r="I56" s="43">
        <f t="shared" si="1"/>
        <v>60</v>
      </c>
      <c r="J56" s="244" t="s">
        <v>222</v>
      </c>
      <c r="K56" s="244" t="s">
        <v>223</v>
      </c>
      <c r="L56" s="244" t="s">
        <v>353</v>
      </c>
      <c r="M56" s="65">
        <v>20</v>
      </c>
      <c r="N56" s="65">
        <v>20</v>
      </c>
      <c r="O56" s="65"/>
      <c r="P56" s="43">
        <f t="shared" si="2"/>
        <v>40</v>
      </c>
      <c r="Q56" s="16"/>
      <c r="R56" s="16"/>
      <c r="S56" s="16"/>
      <c r="T56" s="16"/>
      <c r="U56" s="31"/>
      <c r="V56" s="26"/>
      <c r="W56" s="26"/>
      <c r="X56" s="26"/>
      <c r="Y56" s="26"/>
      <c r="Z56" s="38"/>
      <c r="AA56" s="26"/>
      <c r="AB56" s="26"/>
      <c r="AC56" s="26"/>
      <c r="AD56" s="26"/>
      <c r="AE56" s="31"/>
      <c r="AF56" s="26"/>
      <c r="AG56" s="26"/>
      <c r="AH56" s="26"/>
      <c r="AI56" s="26"/>
      <c r="AJ56" s="13"/>
      <c r="AK56" s="13"/>
      <c r="AL56" s="13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31"/>
      <c r="BI56" s="26"/>
      <c r="BJ56" s="26"/>
    </row>
    <row r="57" spans="1:62" s="19" customFormat="1">
      <c r="A57" s="33">
        <f>'1-συμβολαια'!A57</f>
        <v>0</v>
      </c>
      <c r="B57" s="130">
        <f>'1-συμβολαια'!C57</f>
        <v>0</v>
      </c>
      <c r="C57" s="16">
        <f>'4-πολλυπρ'!D57</f>
        <v>0</v>
      </c>
      <c r="D57" s="16">
        <f>'4-πολλυπρ'!I57</f>
        <v>0</v>
      </c>
      <c r="E57" s="16"/>
      <c r="F57" s="43">
        <f t="shared" si="3"/>
        <v>0</v>
      </c>
      <c r="G57" s="43">
        <v>10</v>
      </c>
      <c r="H57" s="43">
        <v>50</v>
      </c>
      <c r="I57" s="43">
        <f t="shared" si="1"/>
        <v>60</v>
      </c>
      <c r="J57" s="244" t="s">
        <v>222</v>
      </c>
      <c r="K57" s="244" t="s">
        <v>223</v>
      </c>
      <c r="L57" s="244" t="s">
        <v>353</v>
      </c>
      <c r="M57" s="65">
        <v>20</v>
      </c>
      <c r="N57" s="65">
        <v>20</v>
      </c>
      <c r="O57" s="65"/>
      <c r="P57" s="43">
        <f t="shared" si="2"/>
        <v>40</v>
      </c>
      <c r="Q57" s="16"/>
      <c r="R57" s="16"/>
      <c r="S57" s="16"/>
      <c r="T57" s="16"/>
      <c r="U57" s="31"/>
      <c r="V57" s="26"/>
      <c r="W57" s="26"/>
      <c r="X57" s="26"/>
      <c r="Y57" s="26"/>
      <c r="Z57" s="38"/>
      <c r="AA57" s="26"/>
      <c r="AB57" s="26"/>
      <c r="AC57" s="26"/>
      <c r="AD57" s="26"/>
      <c r="AE57" s="31"/>
      <c r="AF57" s="26"/>
      <c r="AG57" s="26"/>
      <c r="AH57" s="26"/>
      <c r="AI57" s="26"/>
      <c r="AJ57" s="13"/>
      <c r="AK57" s="13"/>
      <c r="AL57" s="13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31"/>
      <c r="BI57" s="26"/>
      <c r="BJ57" s="26"/>
    </row>
    <row r="58" spans="1:62" s="19" customFormat="1">
      <c r="A58" s="33">
        <f>'1-συμβολαια'!A58</f>
        <v>0</v>
      </c>
      <c r="B58" s="130">
        <f>'1-συμβολαια'!C58</f>
        <v>0</v>
      </c>
      <c r="C58" s="16">
        <f>'4-πολλυπρ'!D58</f>
        <v>0</v>
      </c>
      <c r="D58" s="16">
        <f>'4-πολλυπρ'!I58</f>
        <v>0</v>
      </c>
      <c r="E58" s="16"/>
      <c r="F58" s="43">
        <f t="shared" si="3"/>
        <v>0</v>
      </c>
      <c r="G58" s="43">
        <v>10</v>
      </c>
      <c r="H58" s="43">
        <v>50</v>
      </c>
      <c r="I58" s="43">
        <f t="shared" si="1"/>
        <v>60</v>
      </c>
      <c r="J58" s="244" t="s">
        <v>222</v>
      </c>
      <c r="K58" s="244" t="s">
        <v>223</v>
      </c>
      <c r="L58" s="244" t="s">
        <v>353</v>
      </c>
      <c r="M58" s="65">
        <v>20</v>
      </c>
      <c r="N58" s="65">
        <v>20</v>
      </c>
      <c r="O58" s="65"/>
      <c r="P58" s="43">
        <f t="shared" si="2"/>
        <v>40</v>
      </c>
      <c r="Q58" s="16"/>
      <c r="R58" s="16"/>
      <c r="S58" s="16"/>
      <c r="T58" s="16"/>
      <c r="U58" s="31"/>
      <c r="V58" s="26"/>
      <c r="W58" s="26"/>
      <c r="X58" s="26"/>
      <c r="Y58" s="26"/>
      <c r="Z58" s="38"/>
      <c r="AA58" s="26"/>
      <c r="AB58" s="26"/>
      <c r="AC58" s="26"/>
      <c r="AD58" s="26"/>
      <c r="AE58" s="31"/>
      <c r="AF58" s="26"/>
      <c r="AG58" s="26"/>
      <c r="AH58" s="26"/>
      <c r="AI58" s="26"/>
      <c r="AJ58" s="13"/>
      <c r="AK58" s="13"/>
      <c r="AL58" s="13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31"/>
      <c r="BI58" s="26"/>
      <c r="BJ58" s="26"/>
    </row>
    <row r="59" spans="1:62" s="19" customFormat="1">
      <c r="A59" s="33">
        <f>'1-συμβολαια'!A59</f>
        <v>0</v>
      </c>
      <c r="B59" s="130">
        <f>'1-συμβολαια'!C59</f>
        <v>0</v>
      </c>
      <c r="C59" s="16">
        <f>'4-πολλυπρ'!D59</f>
        <v>0</v>
      </c>
      <c r="D59" s="16">
        <f>'4-πολλυπρ'!I59</f>
        <v>0</v>
      </c>
      <c r="E59" s="16"/>
      <c r="F59" s="43">
        <f t="shared" si="3"/>
        <v>0</v>
      </c>
      <c r="G59" s="43">
        <v>10</v>
      </c>
      <c r="H59" s="43">
        <v>50</v>
      </c>
      <c r="I59" s="43">
        <f t="shared" si="1"/>
        <v>60</v>
      </c>
      <c r="J59" s="244" t="s">
        <v>222</v>
      </c>
      <c r="K59" s="244" t="s">
        <v>223</v>
      </c>
      <c r="L59" s="244" t="s">
        <v>353</v>
      </c>
      <c r="M59" s="65">
        <v>20</v>
      </c>
      <c r="N59" s="65">
        <v>20</v>
      </c>
      <c r="O59" s="65"/>
      <c r="P59" s="43">
        <f t="shared" si="2"/>
        <v>40</v>
      </c>
      <c r="Q59" s="16"/>
      <c r="R59" s="16"/>
      <c r="S59" s="16"/>
      <c r="T59" s="16"/>
      <c r="U59" s="31"/>
      <c r="V59" s="26"/>
      <c r="W59" s="26"/>
      <c r="X59" s="26"/>
      <c r="Y59" s="26"/>
      <c r="Z59" s="38"/>
      <c r="AA59" s="26"/>
      <c r="AB59" s="26"/>
      <c r="AC59" s="26"/>
      <c r="AD59" s="26"/>
      <c r="AE59" s="31"/>
      <c r="AF59" s="26"/>
      <c r="AG59" s="26"/>
      <c r="AH59" s="26"/>
      <c r="AI59" s="26"/>
      <c r="AJ59" s="13"/>
      <c r="AK59" s="13"/>
      <c r="AL59" s="13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31"/>
      <c r="BI59" s="26"/>
      <c r="BJ59" s="26"/>
    </row>
    <row r="60" spans="1:62" s="19" customFormat="1">
      <c r="A60" s="33">
        <f>'1-συμβολαια'!A60</f>
        <v>0</v>
      </c>
      <c r="B60" s="130">
        <f>'1-συμβολαια'!C60</f>
        <v>0</v>
      </c>
      <c r="C60" s="16">
        <f>'4-πολλυπρ'!D60</f>
        <v>0</v>
      </c>
      <c r="D60" s="16">
        <f>'4-πολλυπρ'!I60</f>
        <v>0</v>
      </c>
      <c r="E60" s="16"/>
      <c r="F60" s="43">
        <f t="shared" si="3"/>
        <v>0</v>
      </c>
      <c r="G60" s="43">
        <v>10</v>
      </c>
      <c r="H60" s="43">
        <v>50</v>
      </c>
      <c r="I60" s="43">
        <f t="shared" si="1"/>
        <v>60</v>
      </c>
      <c r="J60" s="244" t="s">
        <v>222</v>
      </c>
      <c r="K60" s="244" t="s">
        <v>223</v>
      </c>
      <c r="L60" s="244" t="s">
        <v>353</v>
      </c>
      <c r="M60" s="65">
        <v>20</v>
      </c>
      <c r="N60" s="65">
        <v>20</v>
      </c>
      <c r="O60" s="65"/>
      <c r="P60" s="43">
        <f t="shared" si="2"/>
        <v>40</v>
      </c>
      <c r="Q60" s="16"/>
      <c r="R60" s="16"/>
      <c r="S60" s="16"/>
      <c r="T60" s="16"/>
      <c r="U60" s="31"/>
      <c r="V60" s="26"/>
      <c r="W60" s="26"/>
      <c r="X60" s="26"/>
      <c r="Y60" s="26"/>
      <c r="Z60" s="38"/>
      <c r="AA60" s="26"/>
      <c r="AB60" s="26"/>
      <c r="AC60" s="26"/>
      <c r="AD60" s="26"/>
      <c r="AE60" s="31"/>
      <c r="AF60" s="26"/>
      <c r="AG60" s="26"/>
      <c r="AH60" s="26"/>
      <c r="AI60" s="26"/>
      <c r="AJ60" s="13"/>
      <c r="AK60" s="13"/>
      <c r="AL60" s="13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31"/>
      <c r="BI60" s="26"/>
      <c r="BJ60" s="26"/>
    </row>
    <row r="61" spans="1:62" s="19" customFormat="1">
      <c r="A61" s="33">
        <f>'1-συμβολαια'!A61</f>
        <v>0</v>
      </c>
      <c r="B61" s="130">
        <f>'1-συμβολαια'!C61</f>
        <v>0</v>
      </c>
      <c r="C61" s="16">
        <f>'4-πολλυπρ'!D61</f>
        <v>0</v>
      </c>
      <c r="D61" s="16">
        <f>'4-πολλυπρ'!I61</f>
        <v>0</v>
      </c>
      <c r="E61" s="16"/>
      <c r="F61" s="43">
        <f t="shared" si="3"/>
        <v>0</v>
      </c>
      <c r="G61" s="43">
        <v>10</v>
      </c>
      <c r="H61" s="43">
        <v>50</v>
      </c>
      <c r="I61" s="43">
        <f t="shared" si="1"/>
        <v>60</v>
      </c>
      <c r="J61" s="244" t="s">
        <v>222</v>
      </c>
      <c r="K61" s="244" t="s">
        <v>223</v>
      </c>
      <c r="L61" s="244" t="s">
        <v>353</v>
      </c>
      <c r="M61" s="65">
        <v>20</v>
      </c>
      <c r="N61" s="65">
        <v>20</v>
      </c>
      <c r="O61" s="65"/>
      <c r="P61" s="43">
        <f t="shared" si="2"/>
        <v>40</v>
      </c>
      <c r="Q61" s="16"/>
      <c r="R61" s="16"/>
      <c r="S61" s="16"/>
      <c r="T61" s="16"/>
      <c r="U61" s="31"/>
      <c r="V61" s="26"/>
      <c r="W61" s="26"/>
      <c r="X61" s="26"/>
      <c r="Y61" s="26"/>
      <c r="Z61" s="38"/>
      <c r="AA61" s="26"/>
      <c r="AB61" s="26"/>
      <c r="AC61" s="26"/>
      <c r="AD61" s="26"/>
      <c r="AE61" s="31"/>
      <c r="AF61" s="26"/>
      <c r="AG61" s="26"/>
      <c r="AH61" s="26"/>
      <c r="AI61" s="26"/>
      <c r="AJ61" s="13"/>
      <c r="AK61" s="13"/>
      <c r="AL61" s="13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31"/>
      <c r="BI61" s="26"/>
      <c r="BJ61" s="26"/>
    </row>
    <row r="62" spans="1:62" s="19" customFormat="1">
      <c r="A62" s="33">
        <f>'1-συμβολαια'!A62</f>
        <v>0</v>
      </c>
      <c r="B62" s="130">
        <f>'1-συμβολαια'!C62</f>
        <v>0</v>
      </c>
      <c r="C62" s="16">
        <f>'4-πολλυπρ'!D62</f>
        <v>0</v>
      </c>
      <c r="D62" s="16">
        <f>'4-πολλυπρ'!I62</f>
        <v>0</v>
      </c>
      <c r="E62" s="16"/>
      <c r="F62" s="43">
        <f t="shared" si="3"/>
        <v>0</v>
      </c>
      <c r="G62" s="43">
        <v>10</v>
      </c>
      <c r="H62" s="43">
        <v>50</v>
      </c>
      <c r="I62" s="43">
        <f t="shared" si="1"/>
        <v>60</v>
      </c>
      <c r="J62" s="244" t="s">
        <v>222</v>
      </c>
      <c r="K62" s="244" t="s">
        <v>223</v>
      </c>
      <c r="L62" s="244" t="s">
        <v>353</v>
      </c>
      <c r="M62" s="65">
        <v>20</v>
      </c>
      <c r="N62" s="65">
        <v>20</v>
      </c>
      <c r="O62" s="65"/>
      <c r="P62" s="43">
        <f t="shared" si="2"/>
        <v>40</v>
      </c>
      <c r="Q62" s="16"/>
      <c r="R62" s="16"/>
      <c r="S62" s="16"/>
      <c r="T62" s="16"/>
      <c r="U62" s="31"/>
      <c r="V62" s="26"/>
      <c r="W62" s="26"/>
      <c r="X62" s="26"/>
      <c r="Y62" s="26"/>
      <c r="Z62" s="38"/>
      <c r="AA62" s="26"/>
      <c r="AB62" s="26"/>
      <c r="AC62" s="26"/>
      <c r="AD62" s="26"/>
      <c r="AE62" s="31"/>
      <c r="AF62" s="26"/>
      <c r="AG62" s="26"/>
      <c r="AH62" s="26"/>
      <c r="AI62" s="26"/>
      <c r="AJ62" s="13"/>
      <c r="AK62" s="13"/>
      <c r="AL62" s="13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31"/>
      <c r="BI62" s="26"/>
      <c r="BJ62" s="26"/>
    </row>
    <row r="63" spans="1:62">
      <c r="A63" s="33">
        <f>'1-συμβολαια'!A63</f>
        <v>0</v>
      </c>
      <c r="B63" s="130">
        <f>'1-συμβολαια'!C63</f>
        <v>0</v>
      </c>
      <c r="C63" s="16">
        <f>'4-πολλυπρ'!D63</f>
        <v>0</v>
      </c>
      <c r="D63" s="16">
        <f>'4-πολλυπρ'!I63</f>
        <v>0</v>
      </c>
      <c r="E63" s="16"/>
      <c r="F63" s="43">
        <f t="shared" si="3"/>
        <v>0</v>
      </c>
      <c r="G63" s="43">
        <v>10</v>
      </c>
      <c r="H63" s="43">
        <v>50</v>
      </c>
      <c r="I63" s="43">
        <f t="shared" si="1"/>
        <v>60</v>
      </c>
      <c r="J63" s="244" t="s">
        <v>222</v>
      </c>
      <c r="K63" s="244" t="s">
        <v>223</v>
      </c>
      <c r="L63" s="244" t="s">
        <v>353</v>
      </c>
      <c r="M63" s="65">
        <v>20</v>
      </c>
      <c r="N63" s="65">
        <v>20</v>
      </c>
      <c r="O63" s="65"/>
      <c r="P63" s="43">
        <f t="shared" si="2"/>
        <v>40</v>
      </c>
      <c r="Q63" s="16"/>
      <c r="R63" s="16"/>
      <c r="S63" s="16"/>
      <c r="T63" s="16"/>
      <c r="U63" s="31"/>
      <c r="V63" s="26"/>
      <c r="W63" s="26"/>
      <c r="X63" s="26"/>
      <c r="Y63" s="26"/>
      <c r="Z63" s="38"/>
      <c r="AA63" s="26"/>
      <c r="AB63" s="26"/>
      <c r="AC63" s="26"/>
      <c r="AD63" s="26"/>
      <c r="AE63" s="31"/>
      <c r="AF63" s="26"/>
      <c r="AG63" s="26"/>
      <c r="AH63" s="26"/>
      <c r="AI63" s="26"/>
      <c r="AJ63" s="13"/>
      <c r="AK63" s="13"/>
      <c r="AL63" s="13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31"/>
      <c r="BI63" s="26"/>
      <c r="BJ63" s="26"/>
    </row>
    <row r="64" spans="1:62">
      <c r="A64" s="33">
        <f>'1-συμβολαια'!A64</f>
        <v>0</v>
      </c>
      <c r="B64" s="130">
        <f>'1-συμβολαια'!C64</f>
        <v>0</v>
      </c>
      <c r="C64" s="16">
        <f>'4-πολλυπρ'!D64</f>
        <v>0</v>
      </c>
      <c r="D64" s="16">
        <f>'4-πολλυπρ'!I64</f>
        <v>0</v>
      </c>
      <c r="E64" s="16"/>
      <c r="F64" s="43">
        <f t="shared" si="3"/>
        <v>0</v>
      </c>
      <c r="G64" s="43">
        <v>10</v>
      </c>
      <c r="H64" s="43">
        <v>50</v>
      </c>
      <c r="I64" s="43">
        <f t="shared" si="1"/>
        <v>60</v>
      </c>
      <c r="J64" s="244" t="s">
        <v>222</v>
      </c>
      <c r="K64" s="244" t="s">
        <v>223</v>
      </c>
      <c r="L64" s="244" t="s">
        <v>353</v>
      </c>
      <c r="M64" s="65">
        <v>20</v>
      </c>
      <c r="N64" s="65">
        <v>20</v>
      </c>
      <c r="O64" s="65"/>
      <c r="P64" s="43">
        <f t="shared" si="2"/>
        <v>40</v>
      </c>
      <c r="Q64" s="16"/>
      <c r="R64" s="16"/>
      <c r="S64" s="16"/>
      <c r="T64" s="16"/>
      <c r="U64" s="31"/>
      <c r="V64" s="26"/>
      <c r="W64" s="26"/>
      <c r="X64" s="26"/>
      <c r="Y64" s="26"/>
      <c r="Z64" s="38"/>
      <c r="AA64" s="26"/>
      <c r="AB64" s="26"/>
      <c r="AC64" s="26"/>
      <c r="AD64" s="26"/>
      <c r="AE64" s="31"/>
      <c r="AF64" s="26"/>
      <c r="AG64" s="26"/>
      <c r="AH64" s="26"/>
      <c r="AI64" s="26"/>
      <c r="AJ64" s="13"/>
      <c r="AK64" s="13"/>
      <c r="AL64" s="13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31"/>
      <c r="BI64" s="26"/>
      <c r="BJ64" s="26"/>
    </row>
    <row r="65" spans="1:62" ht="33.75">
      <c r="A65" s="33">
        <f>'1-συμβολαια'!A65</f>
        <v>0</v>
      </c>
      <c r="B65" s="130">
        <f>'1-συμβολαια'!C65</f>
        <v>0</v>
      </c>
      <c r="C65" s="16">
        <f>'4-πολλυπρ'!D65</f>
        <v>0</v>
      </c>
      <c r="D65" s="16">
        <f>'4-πολλυπρ'!I65</f>
        <v>0</v>
      </c>
      <c r="E65" s="16"/>
      <c r="F65" s="43">
        <f t="shared" si="3"/>
        <v>0</v>
      </c>
      <c r="G65" s="43">
        <v>10</v>
      </c>
      <c r="H65" s="43">
        <v>50</v>
      </c>
      <c r="I65" s="43">
        <f t="shared" si="1"/>
        <v>60</v>
      </c>
      <c r="J65" s="244" t="s">
        <v>222</v>
      </c>
      <c r="K65" s="244" t="s">
        <v>223</v>
      </c>
      <c r="L65" s="244" t="s">
        <v>353</v>
      </c>
      <c r="M65" s="65">
        <v>20</v>
      </c>
      <c r="N65" s="65">
        <v>20</v>
      </c>
      <c r="O65" s="65"/>
      <c r="P65" s="43">
        <f t="shared" si="2"/>
        <v>40</v>
      </c>
      <c r="Q65" s="16"/>
      <c r="R65" s="16"/>
      <c r="S65" s="16"/>
      <c r="T65" s="16"/>
      <c r="U65" s="31"/>
      <c r="V65" s="26"/>
      <c r="W65" s="26"/>
      <c r="X65" s="26"/>
      <c r="Y65" s="26"/>
      <c r="Z65" s="38"/>
      <c r="AA65" s="26"/>
      <c r="AB65" s="26"/>
      <c r="AC65" s="26"/>
      <c r="AD65" s="26"/>
      <c r="AE65" s="31"/>
      <c r="AF65" s="26"/>
      <c r="AG65" s="26"/>
      <c r="AH65" s="26"/>
      <c r="AI65" s="26"/>
      <c r="AJ65" s="13"/>
      <c r="AK65" s="13"/>
      <c r="AL65" s="13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31"/>
      <c r="BI65" s="26"/>
      <c r="BJ65" s="26"/>
    </row>
    <row r="66" spans="1:62">
      <c r="A66" s="33">
        <f>'1-συμβολαια'!A66</f>
        <v>0</v>
      </c>
      <c r="B66" s="130">
        <f>'1-συμβολαια'!C66</f>
        <v>0</v>
      </c>
      <c r="C66" s="16">
        <f>'4-πολλυπρ'!D66</f>
        <v>0</v>
      </c>
      <c r="D66" s="16">
        <f>'4-πολλυπρ'!I66</f>
        <v>0</v>
      </c>
      <c r="E66" s="16"/>
      <c r="F66" s="43">
        <f t="shared" si="3"/>
        <v>0</v>
      </c>
      <c r="G66" s="43">
        <v>10</v>
      </c>
      <c r="H66" s="43">
        <v>50</v>
      </c>
      <c r="I66" s="43">
        <f t="shared" si="1"/>
        <v>60</v>
      </c>
      <c r="J66" s="244" t="s">
        <v>222</v>
      </c>
      <c r="K66" s="244" t="s">
        <v>223</v>
      </c>
      <c r="L66" s="244" t="s">
        <v>353</v>
      </c>
      <c r="M66" s="65">
        <v>20</v>
      </c>
      <c r="N66" s="65">
        <v>20</v>
      </c>
      <c r="O66" s="65"/>
      <c r="P66" s="43">
        <f t="shared" si="2"/>
        <v>40</v>
      </c>
      <c r="Q66" s="16"/>
      <c r="R66" s="16"/>
      <c r="S66" s="16"/>
      <c r="T66" s="16"/>
      <c r="U66" s="31"/>
      <c r="V66" s="26"/>
      <c r="W66" s="26"/>
      <c r="X66" s="26"/>
      <c r="Y66" s="26"/>
      <c r="Z66" s="38"/>
      <c r="AA66" s="26"/>
      <c r="AB66" s="26"/>
      <c r="AC66" s="26"/>
      <c r="AD66" s="26"/>
      <c r="AE66" s="31"/>
      <c r="AF66" s="26"/>
      <c r="AG66" s="26"/>
      <c r="AH66" s="26"/>
      <c r="AI66" s="26"/>
      <c r="AJ66" s="13"/>
      <c r="AK66" s="13"/>
      <c r="AL66" s="13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31"/>
      <c r="BI66" s="26"/>
      <c r="BJ66" s="26"/>
    </row>
    <row r="67" spans="1:62">
      <c r="A67" s="33">
        <f>'1-συμβολαια'!A67</f>
        <v>0</v>
      </c>
      <c r="B67" s="130">
        <f>'1-συμβολαια'!C67</f>
        <v>0</v>
      </c>
      <c r="C67" s="16">
        <f>'4-πολλυπρ'!D67</f>
        <v>0</v>
      </c>
      <c r="D67" s="16">
        <f>'4-πολλυπρ'!I67</f>
        <v>0</v>
      </c>
      <c r="E67" s="16"/>
      <c r="F67" s="43">
        <f t="shared" si="3"/>
        <v>0</v>
      </c>
      <c r="G67" s="43">
        <v>10</v>
      </c>
      <c r="H67" s="43">
        <v>50</v>
      </c>
      <c r="I67" s="43">
        <f t="shared" si="1"/>
        <v>60</v>
      </c>
      <c r="J67" s="244" t="s">
        <v>222</v>
      </c>
      <c r="K67" s="244" t="s">
        <v>223</v>
      </c>
      <c r="L67" s="244" t="s">
        <v>353</v>
      </c>
      <c r="M67" s="65">
        <v>20</v>
      </c>
      <c r="N67" s="65">
        <v>20</v>
      </c>
      <c r="O67" s="65"/>
      <c r="P67" s="43">
        <f t="shared" si="2"/>
        <v>40</v>
      </c>
      <c r="Q67" s="16"/>
      <c r="R67" s="16"/>
      <c r="S67" s="16"/>
      <c r="T67" s="16"/>
      <c r="U67" s="31"/>
      <c r="V67" s="26"/>
      <c r="W67" s="26"/>
      <c r="X67" s="26"/>
      <c r="Y67" s="26"/>
      <c r="Z67" s="38"/>
      <c r="AA67" s="26"/>
      <c r="AB67" s="26"/>
      <c r="AC67" s="26"/>
      <c r="AD67" s="26"/>
      <c r="AE67" s="31"/>
      <c r="AF67" s="26"/>
      <c r="AG67" s="26"/>
      <c r="AH67" s="26"/>
      <c r="AI67" s="26"/>
      <c r="AJ67" s="13"/>
      <c r="AK67" s="13"/>
      <c r="AL67" s="13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31"/>
      <c r="BI67" s="26"/>
      <c r="BJ67" s="26"/>
    </row>
    <row r="68" spans="1:62" ht="22.5">
      <c r="A68" s="33">
        <f>'1-συμβολαια'!A68</f>
        <v>0</v>
      </c>
      <c r="B68" s="130">
        <f>'1-συμβολαια'!C68</f>
        <v>0</v>
      </c>
      <c r="C68" s="16">
        <f>'4-πολλυπρ'!D68</f>
        <v>0</v>
      </c>
      <c r="D68" s="16">
        <f>'4-πολλυπρ'!I68</f>
        <v>0</v>
      </c>
      <c r="E68" s="16"/>
      <c r="F68" s="43">
        <f t="shared" si="3"/>
        <v>0</v>
      </c>
      <c r="G68" s="43">
        <v>10</v>
      </c>
      <c r="H68" s="43">
        <v>50</v>
      </c>
      <c r="I68" s="43">
        <f t="shared" ref="I68:I131" si="4">F68+G68+H68</f>
        <v>60</v>
      </c>
      <c r="J68" s="244" t="s">
        <v>222</v>
      </c>
      <c r="K68" s="244" t="s">
        <v>223</v>
      </c>
      <c r="L68" s="244" t="s">
        <v>353</v>
      </c>
      <c r="M68" s="65">
        <v>20</v>
      </c>
      <c r="N68" s="65">
        <v>20</v>
      </c>
      <c r="O68" s="65"/>
      <c r="P68" s="43">
        <f t="shared" ref="P68:P131" si="5">M68+N68+O68</f>
        <v>40</v>
      </c>
      <c r="Q68" s="16"/>
      <c r="R68" s="16"/>
      <c r="S68" s="16"/>
      <c r="T68" s="16"/>
      <c r="U68" s="31"/>
      <c r="V68" s="26"/>
      <c r="W68" s="26"/>
      <c r="X68" s="26"/>
      <c r="Y68" s="26"/>
      <c r="Z68" s="38"/>
      <c r="AA68" s="26"/>
      <c r="AB68" s="26"/>
      <c r="AC68" s="26"/>
      <c r="AD68" s="26"/>
      <c r="AE68" s="31"/>
      <c r="AF68" s="26"/>
      <c r="AG68" s="26"/>
      <c r="AH68" s="26"/>
      <c r="AI68" s="26"/>
      <c r="AJ68" s="13"/>
      <c r="AK68" s="13"/>
      <c r="AL68" s="13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31"/>
      <c r="BI68" s="26"/>
      <c r="BJ68" s="26"/>
    </row>
    <row r="69" spans="1:62">
      <c r="A69" s="33">
        <f>'1-συμβολαια'!A69</f>
        <v>0</v>
      </c>
      <c r="B69" s="130">
        <f>'1-συμβολαια'!C69</f>
        <v>0</v>
      </c>
      <c r="C69" s="16">
        <f>'4-πολλυπρ'!D69</f>
        <v>0</v>
      </c>
      <c r="D69" s="16">
        <f>'4-πολλυπρ'!I69</f>
        <v>0</v>
      </c>
      <c r="E69" s="16"/>
      <c r="F69" s="43">
        <f t="shared" si="3"/>
        <v>0</v>
      </c>
      <c r="G69" s="43">
        <v>10</v>
      </c>
      <c r="H69" s="43">
        <v>50</v>
      </c>
      <c r="I69" s="43">
        <f t="shared" si="4"/>
        <v>60</v>
      </c>
      <c r="J69" s="244" t="s">
        <v>222</v>
      </c>
      <c r="K69" s="244" t="s">
        <v>223</v>
      </c>
      <c r="L69" s="244" t="s">
        <v>353</v>
      </c>
      <c r="M69" s="65">
        <v>20</v>
      </c>
      <c r="N69" s="65">
        <v>20</v>
      </c>
      <c r="O69" s="65"/>
      <c r="P69" s="43">
        <f t="shared" si="5"/>
        <v>40</v>
      </c>
      <c r="Q69" s="16"/>
      <c r="R69" s="16"/>
      <c r="S69" s="16"/>
      <c r="T69" s="16"/>
      <c r="U69" s="31"/>
      <c r="V69" s="26"/>
      <c r="W69" s="26"/>
      <c r="X69" s="26"/>
      <c r="Y69" s="26"/>
      <c r="Z69" s="38"/>
      <c r="AA69" s="26"/>
      <c r="AB69" s="26"/>
      <c r="AC69" s="26"/>
      <c r="AD69" s="26"/>
      <c r="AE69" s="31"/>
      <c r="AF69" s="26"/>
      <c r="AG69" s="26"/>
      <c r="AH69" s="26"/>
      <c r="AI69" s="26"/>
      <c r="AJ69" s="13"/>
      <c r="AK69" s="13"/>
      <c r="AL69" s="13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31"/>
      <c r="BI69" s="26"/>
      <c r="BJ69" s="26"/>
    </row>
    <row r="70" spans="1:62">
      <c r="A70" s="33">
        <f>'1-συμβολαια'!A70</f>
        <v>0</v>
      </c>
      <c r="B70" s="130">
        <f>'1-συμβολαια'!C70</f>
        <v>0</v>
      </c>
      <c r="C70" s="16">
        <f>'4-πολλυπρ'!D70</f>
        <v>0</v>
      </c>
      <c r="D70" s="16">
        <f>'4-πολλυπρ'!I70</f>
        <v>0</v>
      </c>
      <c r="E70" s="16"/>
      <c r="F70" s="43">
        <f t="shared" si="3"/>
        <v>0</v>
      </c>
      <c r="G70" s="43">
        <v>10</v>
      </c>
      <c r="H70" s="43">
        <v>50</v>
      </c>
      <c r="I70" s="43">
        <f t="shared" si="4"/>
        <v>60</v>
      </c>
      <c r="J70" s="244" t="s">
        <v>222</v>
      </c>
      <c r="K70" s="244" t="s">
        <v>223</v>
      </c>
      <c r="L70" s="244" t="s">
        <v>353</v>
      </c>
      <c r="M70" s="65">
        <v>20</v>
      </c>
      <c r="N70" s="65">
        <v>20</v>
      </c>
      <c r="O70" s="65"/>
      <c r="P70" s="43">
        <f t="shared" si="5"/>
        <v>40</v>
      </c>
      <c r="Q70" s="16"/>
      <c r="R70" s="16"/>
      <c r="S70" s="16"/>
      <c r="T70" s="16"/>
      <c r="U70" s="31"/>
      <c r="V70" s="26"/>
      <c r="W70" s="26"/>
      <c r="X70" s="26"/>
      <c r="Y70" s="26"/>
      <c r="Z70" s="38"/>
      <c r="AA70" s="26"/>
      <c r="AB70" s="26"/>
      <c r="AC70" s="26"/>
      <c r="AD70" s="26"/>
      <c r="AE70" s="31"/>
      <c r="AF70" s="26"/>
      <c r="AG70" s="26"/>
      <c r="AH70" s="26"/>
      <c r="AI70" s="26"/>
      <c r="AJ70" s="13"/>
      <c r="AK70" s="13"/>
      <c r="AL70" s="13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31"/>
      <c r="BI70" s="26"/>
      <c r="BJ70" s="26"/>
    </row>
    <row r="71" spans="1:62">
      <c r="A71" s="33">
        <f>'1-συμβολαια'!A71</f>
        <v>0</v>
      </c>
      <c r="B71" s="130">
        <f>'1-συμβολαια'!C71</f>
        <v>0</v>
      </c>
      <c r="C71" s="16">
        <f>'4-πολλυπρ'!D71</f>
        <v>0</v>
      </c>
      <c r="D71" s="16">
        <f>'4-πολλυπρ'!I71</f>
        <v>0</v>
      </c>
      <c r="E71" s="16"/>
      <c r="F71" s="43">
        <f t="shared" si="3"/>
        <v>0</v>
      </c>
      <c r="G71" s="43">
        <v>10</v>
      </c>
      <c r="H71" s="43">
        <v>50</v>
      </c>
      <c r="I71" s="43">
        <f t="shared" si="4"/>
        <v>60</v>
      </c>
      <c r="J71" s="244" t="s">
        <v>222</v>
      </c>
      <c r="K71" s="244" t="s">
        <v>223</v>
      </c>
      <c r="L71" s="244" t="s">
        <v>353</v>
      </c>
      <c r="M71" s="65">
        <v>20</v>
      </c>
      <c r="N71" s="65">
        <v>20</v>
      </c>
      <c r="O71" s="65"/>
      <c r="P71" s="43">
        <f t="shared" si="5"/>
        <v>40</v>
      </c>
      <c r="Q71" s="16"/>
      <c r="R71" s="16"/>
      <c r="S71" s="16"/>
      <c r="T71" s="16"/>
      <c r="U71" s="31"/>
      <c r="V71" s="26"/>
      <c r="W71" s="26"/>
      <c r="X71" s="26"/>
      <c r="Y71" s="26"/>
      <c r="Z71" s="38"/>
      <c r="AA71" s="26"/>
      <c r="AB71" s="26"/>
      <c r="AC71" s="26"/>
      <c r="AD71" s="26"/>
      <c r="AE71" s="31"/>
      <c r="AF71" s="26"/>
      <c r="AG71" s="26"/>
      <c r="AH71" s="26"/>
      <c r="AI71" s="26"/>
      <c r="AJ71" s="13"/>
      <c r="AK71" s="13"/>
      <c r="AL71" s="13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31"/>
      <c r="BI71" s="26"/>
      <c r="BJ71" s="26"/>
    </row>
    <row r="72" spans="1:62">
      <c r="A72" s="33">
        <f>'1-συμβολαια'!A72</f>
        <v>0</v>
      </c>
      <c r="B72" s="130">
        <f>'1-συμβολαια'!C72</f>
        <v>0</v>
      </c>
      <c r="C72" s="16">
        <f>'4-πολλυπρ'!D72</f>
        <v>0</v>
      </c>
      <c r="D72" s="16">
        <f>'4-πολλυπρ'!I72</f>
        <v>0</v>
      </c>
      <c r="E72" s="16"/>
      <c r="F72" s="43">
        <f t="shared" ref="F72:F135" si="6">E72*6</f>
        <v>0</v>
      </c>
      <c r="G72" s="43">
        <v>10</v>
      </c>
      <c r="H72" s="43">
        <v>50</v>
      </c>
      <c r="I72" s="43">
        <f t="shared" si="4"/>
        <v>60</v>
      </c>
      <c r="J72" s="244" t="s">
        <v>222</v>
      </c>
      <c r="K72" s="244" t="s">
        <v>223</v>
      </c>
      <c r="L72" s="244" t="s">
        <v>353</v>
      </c>
      <c r="M72" s="65">
        <v>20</v>
      </c>
      <c r="N72" s="65">
        <v>20</v>
      </c>
      <c r="O72" s="65"/>
      <c r="P72" s="43">
        <f t="shared" si="5"/>
        <v>40</v>
      </c>
      <c r="Q72" s="16"/>
      <c r="R72" s="16"/>
      <c r="S72" s="16"/>
      <c r="T72" s="16"/>
      <c r="U72" s="31"/>
      <c r="V72" s="26"/>
      <c r="W72" s="26"/>
      <c r="X72" s="26"/>
      <c r="Y72" s="26"/>
      <c r="Z72" s="38"/>
      <c r="AA72" s="26"/>
      <c r="AB72" s="26"/>
      <c r="AC72" s="26"/>
      <c r="AD72" s="26"/>
      <c r="AE72" s="31"/>
      <c r="AF72" s="26"/>
      <c r="AG72" s="26"/>
      <c r="AH72" s="26"/>
      <c r="AI72" s="26"/>
      <c r="AJ72" s="13"/>
      <c r="AK72" s="13"/>
      <c r="AL72" s="13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31"/>
      <c r="BI72" s="26"/>
      <c r="BJ72" s="26"/>
    </row>
    <row r="73" spans="1:62">
      <c r="A73" s="33">
        <f>'1-συμβολαια'!A73</f>
        <v>0</v>
      </c>
      <c r="B73" s="130">
        <f>'1-συμβολαια'!C73</f>
        <v>0</v>
      </c>
      <c r="C73" s="16">
        <f>'4-πολλυπρ'!D73</f>
        <v>0</v>
      </c>
      <c r="D73" s="16">
        <f>'4-πολλυπρ'!I73</f>
        <v>0</v>
      </c>
      <c r="E73" s="16"/>
      <c r="F73" s="43">
        <f t="shared" si="6"/>
        <v>0</v>
      </c>
      <c r="G73" s="43">
        <v>10</v>
      </c>
      <c r="H73" s="43">
        <v>50</v>
      </c>
      <c r="I73" s="43">
        <f t="shared" si="4"/>
        <v>60</v>
      </c>
      <c r="J73" s="244" t="s">
        <v>222</v>
      </c>
      <c r="K73" s="244" t="s">
        <v>223</v>
      </c>
      <c r="L73" s="244" t="s">
        <v>353</v>
      </c>
      <c r="M73" s="65">
        <v>20</v>
      </c>
      <c r="N73" s="65">
        <v>20</v>
      </c>
      <c r="O73" s="65"/>
      <c r="P73" s="43">
        <f t="shared" si="5"/>
        <v>40</v>
      </c>
      <c r="Q73" s="16"/>
      <c r="R73" s="16"/>
      <c r="S73" s="16"/>
      <c r="T73" s="16"/>
      <c r="U73" s="31"/>
      <c r="V73" s="26"/>
      <c r="W73" s="26"/>
      <c r="X73" s="26"/>
      <c r="Y73" s="26"/>
      <c r="Z73" s="38"/>
      <c r="AA73" s="26"/>
      <c r="AB73" s="26"/>
      <c r="AC73" s="26"/>
      <c r="AD73" s="26"/>
      <c r="AE73" s="31"/>
      <c r="AF73" s="26"/>
      <c r="AG73" s="26"/>
      <c r="AH73" s="26"/>
      <c r="AI73" s="26"/>
      <c r="AJ73" s="13"/>
      <c r="AK73" s="13"/>
      <c r="AL73" s="13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31"/>
      <c r="BI73" s="26"/>
      <c r="BJ73" s="26"/>
    </row>
    <row r="74" spans="1:62">
      <c r="A74" s="33">
        <f>'1-συμβολαια'!A74</f>
        <v>0</v>
      </c>
      <c r="B74" s="130">
        <f>'1-συμβολαια'!C74</f>
        <v>0</v>
      </c>
      <c r="C74" s="16">
        <f>'4-πολλυπρ'!D74</f>
        <v>0</v>
      </c>
      <c r="D74" s="16">
        <f>'4-πολλυπρ'!I74</f>
        <v>0</v>
      </c>
      <c r="E74" s="16"/>
      <c r="F74" s="43">
        <f t="shared" si="6"/>
        <v>0</v>
      </c>
      <c r="G74" s="43">
        <v>10</v>
      </c>
      <c r="H74" s="43">
        <v>50</v>
      </c>
      <c r="I74" s="43">
        <f t="shared" si="4"/>
        <v>60</v>
      </c>
      <c r="J74" s="244" t="s">
        <v>222</v>
      </c>
      <c r="K74" s="244" t="s">
        <v>223</v>
      </c>
      <c r="L74" s="244" t="s">
        <v>353</v>
      </c>
      <c r="M74" s="65">
        <v>20</v>
      </c>
      <c r="N74" s="65">
        <v>20</v>
      </c>
      <c r="O74" s="65"/>
      <c r="P74" s="43">
        <f t="shared" si="5"/>
        <v>40</v>
      </c>
      <c r="Q74" s="16"/>
      <c r="R74" s="16"/>
      <c r="S74" s="16"/>
      <c r="T74" s="16"/>
      <c r="U74" s="31"/>
      <c r="V74" s="26"/>
      <c r="W74" s="26"/>
      <c r="X74" s="26"/>
      <c r="Y74" s="26"/>
      <c r="Z74" s="38"/>
      <c r="AA74" s="26"/>
      <c r="AB74" s="26"/>
      <c r="AC74" s="26"/>
      <c r="AD74" s="26"/>
      <c r="AE74" s="31"/>
      <c r="AF74" s="26"/>
      <c r="AG74" s="26"/>
      <c r="AH74" s="26"/>
      <c r="AI74" s="26"/>
      <c r="AJ74" s="13"/>
      <c r="AK74" s="13"/>
      <c r="AL74" s="13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31"/>
      <c r="BI74" s="26"/>
      <c r="BJ74" s="26"/>
    </row>
    <row r="75" spans="1:62">
      <c r="A75" s="33">
        <f>'1-συμβολαια'!A75</f>
        <v>0</v>
      </c>
      <c r="B75" s="130">
        <f>'1-συμβολαια'!C75</f>
        <v>0</v>
      </c>
      <c r="C75" s="16">
        <f>'4-πολλυπρ'!D75</f>
        <v>0</v>
      </c>
      <c r="D75" s="16">
        <f>'4-πολλυπρ'!I75</f>
        <v>0</v>
      </c>
      <c r="E75" s="16"/>
      <c r="F75" s="43">
        <f t="shared" si="6"/>
        <v>0</v>
      </c>
      <c r="G75" s="43">
        <v>10</v>
      </c>
      <c r="H75" s="43">
        <v>50</v>
      </c>
      <c r="I75" s="43">
        <f t="shared" si="4"/>
        <v>60</v>
      </c>
      <c r="J75" s="244" t="s">
        <v>222</v>
      </c>
      <c r="K75" s="244" t="s">
        <v>223</v>
      </c>
      <c r="L75" s="244" t="s">
        <v>353</v>
      </c>
      <c r="M75" s="65">
        <v>20</v>
      </c>
      <c r="N75" s="65">
        <v>20</v>
      </c>
      <c r="O75" s="65"/>
      <c r="P75" s="43">
        <f t="shared" si="5"/>
        <v>40</v>
      </c>
      <c r="Q75" s="16"/>
      <c r="R75" s="16"/>
      <c r="S75" s="16"/>
      <c r="T75" s="16"/>
      <c r="U75" s="31"/>
      <c r="V75" s="26"/>
      <c r="W75" s="26"/>
      <c r="X75" s="26"/>
      <c r="Y75" s="26"/>
      <c r="Z75" s="38"/>
      <c r="AA75" s="26"/>
      <c r="AB75" s="26"/>
      <c r="AC75" s="26"/>
      <c r="AD75" s="26"/>
      <c r="AE75" s="31"/>
      <c r="AF75" s="26"/>
      <c r="AG75" s="26"/>
      <c r="AH75" s="26"/>
      <c r="AI75" s="26"/>
      <c r="AJ75" s="13"/>
      <c r="AK75" s="13"/>
      <c r="AL75" s="13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31"/>
      <c r="BI75" s="26"/>
      <c r="BJ75" s="26"/>
    </row>
    <row r="76" spans="1:62">
      <c r="A76" s="33">
        <f>'1-συμβολαια'!A76</f>
        <v>0</v>
      </c>
      <c r="B76" s="130">
        <f>'1-συμβολαια'!C76</f>
        <v>0</v>
      </c>
      <c r="C76" s="16">
        <f>'4-πολλυπρ'!D76</f>
        <v>0</v>
      </c>
      <c r="D76" s="16">
        <f>'4-πολλυπρ'!I76</f>
        <v>0</v>
      </c>
      <c r="E76" s="16"/>
      <c r="F76" s="43">
        <f t="shared" si="6"/>
        <v>0</v>
      </c>
      <c r="G76" s="43">
        <v>10</v>
      </c>
      <c r="H76" s="43">
        <v>50</v>
      </c>
      <c r="I76" s="43">
        <f t="shared" si="4"/>
        <v>60</v>
      </c>
      <c r="J76" s="244" t="s">
        <v>222</v>
      </c>
      <c r="K76" s="244" t="s">
        <v>223</v>
      </c>
      <c r="L76" s="244" t="s">
        <v>353</v>
      </c>
      <c r="M76" s="65">
        <v>20</v>
      </c>
      <c r="N76" s="65">
        <v>20</v>
      </c>
      <c r="O76" s="65"/>
      <c r="P76" s="43">
        <f t="shared" si="5"/>
        <v>40</v>
      </c>
      <c r="Q76" s="16"/>
      <c r="R76" s="16"/>
      <c r="S76" s="16"/>
      <c r="T76" s="16"/>
      <c r="U76" s="31"/>
      <c r="V76" s="26"/>
      <c r="W76" s="26"/>
      <c r="X76" s="26"/>
      <c r="Y76" s="26"/>
      <c r="Z76" s="38"/>
      <c r="AA76" s="26"/>
      <c r="AB76" s="26"/>
      <c r="AC76" s="26"/>
      <c r="AD76" s="26"/>
      <c r="AE76" s="31"/>
      <c r="AF76" s="26"/>
      <c r="AG76" s="26"/>
      <c r="AH76" s="26"/>
      <c r="AI76" s="26"/>
      <c r="AJ76" s="13"/>
      <c r="AK76" s="13"/>
      <c r="AL76" s="13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31"/>
      <c r="BI76" s="26"/>
      <c r="BJ76" s="26"/>
    </row>
    <row r="77" spans="1:62">
      <c r="A77" s="33">
        <f>'1-συμβολαια'!A77</f>
        <v>0</v>
      </c>
      <c r="B77" s="130">
        <f>'1-συμβολαια'!C77</f>
        <v>0</v>
      </c>
      <c r="C77" s="16">
        <f>'4-πολλυπρ'!D77</f>
        <v>0</v>
      </c>
      <c r="D77" s="16">
        <f>'4-πολλυπρ'!I77</f>
        <v>0</v>
      </c>
      <c r="E77" s="16"/>
      <c r="F77" s="43">
        <f t="shared" si="6"/>
        <v>0</v>
      </c>
      <c r="G77" s="43">
        <v>10</v>
      </c>
      <c r="H77" s="43">
        <v>50</v>
      </c>
      <c r="I77" s="43">
        <f t="shared" si="4"/>
        <v>60</v>
      </c>
      <c r="J77" s="244" t="s">
        <v>222</v>
      </c>
      <c r="K77" s="244" t="s">
        <v>223</v>
      </c>
      <c r="L77" s="244" t="s">
        <v>353</v>
      </c>
      <c r="M77" s="65">
        <v>20</v>
      </c>
      <c r="N77" s="65">
        <v>20</v>
      </c>
      <c r="O77" s="65"/>
      <c r="P77" s="43">
        <f t="shared" si="5"/>
        <v>40</v>
      </c>
      <c r="Q77" s="16"/>
      <c r="R77" s="16"/>
      <c r="S77" s="16"/>
      <c r="T77" s="16"/>
      <c r="U77" s="31"/>
      <c r="V77" s="26"/>
      <c r="W77" s="26"/>
      <c r="X77" s="26"/>
      <c r="Y77" s="26"/>
      <c r="Z77" s="38"/>
      <c r="AA77" s="26"/>
      <c r="AB77" s="26"/>
      <c r="AC77" s="26"/>
      <c r="AD77" s="26"/>
      <c r="AE77" s="31"/>
      <c r="AF77" s="26"/>
      <c r="AG77" s="26"/>
      <c r="AH77" s="26"/>
      <c r="AI77" s="26"/>
      <c r="AJ77" s="13"/>
      <c r="AK77" s="13"/>
      <c r="AL77" s="13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31"/>
      <c r="BI77" s="26"/>
      <c r="BJ77" s="26"/>
    </row>
    <row r="78" spans="1:62" s="19" customFormat="1">
      <c r="A78" s="33">
        <f>'1-συμβολαια'!A78</f>
        <v>0</v>
      </c>
      <c r="B78" s="130">
        <f>'1-συμβολαια'!C78</f>
        <v>0</v>
      </c>
      <c r="C78" s="16">
        <f>'4-πολλυπρ'!D78</f>
        <v>0</v>
      </c>
      <c r="D78" s="16">
        <f>'4-πολλυπρ'!I78</f>
        <v>0</v>
      </c>
      <c r="E78" s="16"/>
      <c r="F78" s="43">
        <f t="shared" si="6"/>
        <v>0</v>
      </c>
      <c r="G78" s="43">
        <v>10</v>
      </c>
      <c r="H78" s="43">
        <v>50</v>
      </c>
      <c r="I78" s="43">
        <f t="shared" si="4"/>
        <v>60</v>
      </c>
      <c r="J78" s="244" t="s">
        <v>222</v>
      </c>
      <c r="K78" s="244" t="s">
        <v>223</v>
      </c>
      <c r="L78" s="244" t="s">
        <v>353</v>
      </c>
      <c r="M78" s="65">
        <v>20</v>
      </c>
      <c r="N78" s="65">
        <v>20</v>
      </c>
      <c r="O78" s="65"/>
      <c r="P78" s="43">
        <f t="shared" si="5"/>
        <v>40</v>
      </c>
      <c r="Q78" s="16"/>
      <c r="R78" s="16"/>
      <c r="S78" s="16"/>
      <c r="T78" s="16"/>
      <c r="U78" s="31"/>
      <c r="V78" s="26"/>
      <c r="W78" s="26"/>
      <c r="X78" s="26"/>
      <c r="Y78" s="26"/>
      <c r="Z78" s="38"/>
      <c r="AA78" s="26"/>
      <c r="AB78" s="26"/>
      <c r="AC78" s="26"/>
      <c r="AD78" s="26"/>
      <c r="AE78" s="31"/>
      <c r="AF78" s="26"/>
      <c r="AG78" s="26"/>
      <c r="AH78" s="26"/>
      <c r="AI78" s="26"/>
      <c r="AJ78" s="13"/>
      <c r="AK78" s="13"/>
      <c r="AL78" s="13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31"/>
      <c r="BI78" s="26"/>
      <c r="BJ78" s="26"/>
    </row>
    <row r="79" spans="1:62" s="19" customFormat="1">
      <c r="A79" s="33">
        <f>'1-συμβολαια'!A79</f>
        <v>0</v>
      </c>
      <c r="B79" s="130">
        <f>'1-συμβολαια'!C79</f>
        <v>0</v>
      </c>
      <c r="C79" s="16">
        <f>'4-πολλυπρ'!D79</f>
        <v>0</v>
      </c>
      <c r="D79" s="16">
        <f>'4-πολλυπρ'!I79</f>
        <v>0</v>
      </c>
      <c r="E79" s="16"/>
      <c r="F79" s="43">
        <f t="shared" si="6"/>
        <v>0</v>
      </c>
      <c r="G79" s="43">
        <v>10</v>
      </c>
      <c r="H79" s="43">
        <v>50</v>
      </c>
      <c r="I79" s="43">
        <f t="shared" si="4"/>
        <v>60</v>
      </c>
      <c r="J79" s="244" t="s">
        <v>222</v>
      </c>
      <c r="K79" s="244" t="s">
        <v>223</v>
      </c>
      <c r="L79" s="244" t="s">
        <v>353</v>
      </c>
      <c r="M79" s="65">
        <v>20</v>
      </c>
      <c r="N79" s="65">
        <v>20</v>
      </c>
      <c r="O79" s="65"/>
      <c r="P79" s="43">
        <f t="shared" si="5"/>
        <v>40</v>
      </c>
      <c r="Q79" s="16"/>
      <c r="R79" s="16"/>
      <c r="S79" s="16"/>
      <c r="T79" s="16"/>
      <c r="U79" s="31"/>
      <c r="V79" s="26"/>
      <c r="W79" s="26"/>
      <c r="X79" s="26"/>
      <c r="Y79" s="26"/>
      <c r="Z79" s="38"/>
      <c r="AA79" s="26"/>
      <c r="AB79" s="26"/>
      <c r="AC79" s="26"/>
      <c r="AD79" s="26"/>
      <c r="AE79" s="31"/>
      <c r="AF79" s="26"/>
      <c r="AG79" s="26"/>
      <c r="AH79" s="26"/>
      <c r="AI79" s="26"/>
      <c r="AJ79" s="13"/>
      <c r="AK79" s="13"/>
      <c r="AL79" s="13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31"/>
      <c r="BI79" s="26"/>
      <c r="BJ79" s="26"/>
    </row>
    <row r="80" spans="1:62" s="19" customFormat="1">
      <c r="A80" s="33">
        <f>'1-συμβολαια'!A80</f>
        <v>0</v>
      </c>
      <c r="B80" s="130">
        <f>'1-συμβολαια'!C80</f>
        <v>0</v>
      </c>
      <c r="C80" s="16">
        <f>'4-πολλυπρ'!D80</f>
        <v>0</v>
      </c>
      <c r="D80" s="16">
        <f>'4-πολλυπρ'!I80</f>
        <v>0</v>
      </c>
      <c r="E80" s="16"/>
      <c r="F80" s="43">
        <f t="shared" si="6"/>
        <v>0</v>
      </c>
      <c r="G80" s="43">
        <v>10</v>
      </c>
      <c r="H80" s="43">
        <v>50</v>
      </c>
      <c r="I80" s="43">
        <f t="shared" si="4"/>
        <v>60</v>
      </c>
      <c r="J80" s="244" t="s">
        <v>222</v>
      </c>
      <c r="K80" s="244" t="s">
        <v>223</v>
      </c>
      <c r="L80" s="244" t="s">
        <v>353</v>
      </c>
      <c r="M80" s="65">
        <v>20</v>
      </c>
      <c r="N80" s="65">
        <v>20</v>
      </c>
      <c r="O80" s="65"/>
      <c r="P80" s="43">
        <f t="shared" si="5"/>
        <v>40</v>
      </c>
      <c r="Q80" s="16"/>
      <c r="R80" s="16"/>
      <c r="S80" s="16"/>
      <c r="T80" s="16"/>
      <c r="U80" s="31"/>
      <c r="V80" s="26"/>
      <c r="W80" s="26"/>
      <c r="X80" s="26"/>
      <c r="Y80" s="26"/>
      <c r="Z80" s="38"/>
      <c r="AA80" s="26"/>
      <c r="AB80" s="26"/>
      <c r="AC80" s="26"/>
      <c r="AD80" s="26"/>
      <c r="AE80" s="31"/>
      <c r="AF80" s="26"/>
      <c r="AG80" s="26"/>
      <c r="AH80" s="26"/>
      <c r="AI80" s="26"/>
      <c r="AJ80" s="13"/>
      <c r="AK80" s="13"/>
      <c r="AL80" s="13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31"/>
      <c r="BI80" s="26"/>
      <c r="BJ80" s="26"/>
    </row>
    <row r="81" spans="1:62" s="19" customFormat="1">
      <c r="A81" s="33">
        <f>'1-συμβολαια'!A81</f>
        <v>0</v>
      </c>
      <c r="B81" s="130">
        <f>'1-συμβολαια'!C81</f>
        <v>0</v>
      </c>
      <c r="C81" s="16">
        <f>'4-πολλυπρ'!D81</f>
        <v>0</v>
      </c>
      <c r="D81" s="16">
        <f>'4-πολλυπρ'!I81</f>
        <v>0</v>
      </c>
      <c r="E81" s="16"/>
      <c r="F81" s="43">
        <f t="shared" si="6"/>
        <v>0</v>
      </c>
      <c r="G81" s="43">
        <v>10</v>
      </c>
      <c r="H81" s="43">
        <v>50</v>
      </c>
      <c r="I81" s="43">
        <f t="shared" si="4"/>
        <v>60</v>
      </c>
      <c r="J81" s="244" t="s">
        <v>222</v>
      </c>
      <c r="K81" s="244" t="s">
        <v>223</v>
      </c>
      <c r="L81" s="244" t="s">
        <v>353</v>
      </c>
      <c r="M81" s="65">
        <v>20</v>
      </c>
      <c r="N81" s="65">
        <v>20</v>
      </c>
      <c r="O81" s="65"/>
      <c r="P81" s="43">
        <f t="shared" si="5"/>
        <v>40</v>
      </c>
      <c r="Q81" s="16"/>
      <c r="R81" s="16"/>
      <c r="S81" s="16"/>
      <c r="T81" s="16"/>
      <c r="U81" s="31"/>
      <c r="V81" s="26"/>
      <c r="W81" s="26"/>
      <c r="X81" s="26"/>
      <c r="Y81" s="26"/>
      <c r="Z81" s="38"/>
      <c r="AA81" s="26"/>
      <c r="AB81" s="26"/>
      <c r="AC81" s="26"/>
      <c r="AD81" s="26"/>
      <c r="AE81" s="31"/>
      <c r="AF81" s="26"/>
      <c r="AG81" s="26"/>
      <c r="AH81" s="26"/>
      <c r="AI81" s="26"/>
      <c r="AJ81" s="13"/>
      <c r="AK81" s="13"/>
      <c r="AL81" s="13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31"/>
      <c r="BI81" s="26"/>
      <c r="BJ81" s="26"/>
    </row>
    <row r="82" spans="1:62" s="19" customFormat="1">
      <c r="A82" s="33">
        <f>'1-συμβολαια'!A82</f>
        <v>0</v>
      </c>
      <c r="B82" s="130">
        <f>'1-συμβολαια'!C82</f>
        <v>0</v>
      </c>
      <c r="C82" s="16">
        <f>'4-πολλυπρ'!D82</f>
        <v>0</v>
      </c>
      <c r="D82" s="16">
        <f>'4-πολλυπρ'!I82</f>
        <v>0</v>
      </c>
      <c r="E82" s="16"/>
      <c r="F82" s="43">
        <f t="shared" si="6"/>
        <v>0</v>
      </c>
      <c r="G82" s="43">
        <v>10</v>
      </c>
      <c r="H82" s="43">
        <v>50</v>
      </c>
      <c r="I82" s="43">
        <f t="shared" si="4"/>
        <v>60</v>
      </c>
      <c r="J82" s="244" t="s">
        <v>222</v>
      </c>
      <c r="K82" s="244" t="s">
        <v>223</v>
      </c>
      <c r="L82" s="244" t="s">
        <v>353</v>
      </c>
      <c r="M82" s="65">
        <v>20</v>
      </c>
      <c r="N82" s="65">
        <v>20</v>
      </c>
      <c r="O82" s="65"/>
      <c r="P82" s="43">
        <f t="shared" si="5"/>
        <v>40</v>
      </c>
      <c r="Q82" s="16"/>
      <c r="R82" s="16"/>
      <c r="S82" s="16"/>
      <c r="T82" s="16"/>
      <c r="U82" s="31"/>
      <c r="V82" s="26"/>
      <c r="W82" s="26"/>
      <c r="X82" s="26"/>
      <c r="Y82" s="26"/>
      <c r="Z82" s="38"/>
      <c r="AA82" s="26"/>
      <c r="AB82" s="26"/>
      <c r="AC82" s="26"/>
      <c r="AD82" s="26"/>
      <c r="AE82" s="31"/>
      <c r="AF82" s="26"/>
      <c r="AG82" s="26"/>
      <c r="AH82" s="26"/>
      <c r="AI82" s="26"/>
      <c r="AJ82" s="13"/>
      <c r="AK82" s="13"/>
      <c r="AL82" s="13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31"/>
      <c r="BI82" s="26"/>
      <c r="BJ82" s="26"/>
    </row>
    <row r="83" spans="1:62" s="19" customFormat="1">
      <c r="A83" s="33">
        <f>'1-συμβολαια'!A83</f>
        <v>0</v>
      </c>
      <c r="B83" s="130">
        <f>'1-συμβολαια'!C83</f>
        <v>0</v>
      </c>
      <c r="C83" s="16">
        <f>'4-πολλυπρ'!D83</f>
        <v>0</v>
      </c>
      <c r="D83" s="16">
        <f>'4-πολλυπρ'!I83</f>
        <v>0</v>
      </c>
      <c r="E83" s="16"/>
      <c r="F83" s="43">
        <f t="shared" si="6"/>
        <v>0</v>
      </c>
      <c r="G83" s="43">
        <v>10</v>
      </c>
      <c r="H83" s="43">
        <v>50</v>
      </c>
      <c r="I83" s="43">
        <f t="shared" si="4"/>
        <v>60</v>
      </c>
      <c r="J83" s="244" t="s">
        <v>222</v>
      </c>
      <c r="K83" s="244" t="s">
        <v>223</v>
      </c>
      <c r="L83" s="244" t="s">
        <v>353</v>
      </c>
      <c r="M83" s="65">
        <v>20</v>
      </c>
      <c r="N83" s="65">
        <v>20</v>
      </c>
      <c r="O83" s="65"/>
      <c r="P83" s="43">
        <f t="shared" si="5"/>
        <v>40</v>
      </c>
      <c r="Q83" s="16"/>
      <c r="R83" s="16"/>
      <c r="S83" s="16"/>
      <c r="T83" s="16"/>
      <c r="U83" s="31"/>
      <c r="V83" s="26"/>
      <c r="W83" s="26"/>
      <c r="X83" s="26"/>
      <c r="Y83" s="26"/>
      <c r="Z83" s="38"/>
      <c r="AA83" s="26"/>
      <c r="AB83" s="26"/>
      <c r="AC83" s="26"/>
      <c r="AD83" s="26"/>
      <c r="AE83" s="31"/>
      <c r="AF83" s="26"/>
      <c r="AG83" s="26"/>
      <c r="AH83" s="26"/>
      <c r="AI83" s="26"/>
      <c r="AJ83" s="13"/>
      <c r="AK83" s="13"/>
      <c r="AL83" s="13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31"/>
      <c r="BI83" s="26"/>
      <c r="BJ83" s="26"/>
    </row>
    <row r="84" spans="1:62" s="19" customFormat="1">
      <c r="A84" s="33">
        <f>'1-συμβολαια'!A84</f>
        <v>0</v>
      </c>
      <c r="B84" s="130">
        <f>'1-συμβολαια'!C84</f>
        <v>0</v>
      </c>
      <c r="C84" s="16">
        <f>'4-πολλυπρ'!D84</f>
        <v>0</v>
      </c>
      <c r="D84" s="16">
        <f>'4-πολλυπρ'!I84</f>
        <v>0</v>
      </c>
      <c r="E84" s="16"/>
      <c r="F84" s="43">
        <f t="shared" si="6"/>
        <v>0</v>
      </c>
      <c r="G84" s="43">
        <v>10</v>
      </c>
      <c r="H84" s="43">
        <v>50</v>
      </c>
      <c r="I84" s="43">
        <f t="shared" si="4"/>
        <v>60</v>
      </c>
      <c r="J84" s="244" t="s">
        <v>222</v>
      </c>
      <c r="K84" s="244" t="s">
        <v>223</v>
      </c>
      <c r="L84" s="244" t="s">
        <v>353</v>
      </c>
      <c r="M84" s="65">
        <v>20</v>
      </c>
      <c r="N84" s="65">
        <v>20</v>
      </c>
      <c r="O84" s="65"/>
      <c r="P84" s="43">
        <f t="shared" si="5"/>
        <v>40</v>
      </c>
      <c r="Q84" s="16"/>
      <c r="R84" s="16"/>
      <c r="S84" s="16"/>
      <c r="T84" s="16"/>
      <c r="U84" s="31"/>
      <c r="V84" s="26"/>
      <c r="W84" s="26"/>
      <c r="X84" s="26"/>
      <c r="Y84" s="26"/>
      <c r="Z84" s="38"/>
      <c r="AA84" s="26"/>
      <c r="AB84" s="26"/>
      <c r="AC84" s="26"/>
      <c r="AD84" s="26"/>
      <c r="AE84" s="31"/>
      <c r="AF84" s="26"/>
      <c r="AG84" s="26"/>
      <c r="AH84" s="26"/>
      <c r="AI84" s="26"/>
      <c r="AJ84" s="13"/>
      <c r="AK84" s="13"/>
      <c r="AL84" s="13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31"/>
      <c r="BI84" s="26"/>
      <c r="BJ84" s="26"/>
    </row>
    <row r="85" spans="1:62" s="19" customFormat="1">
      <c r="A85" s="33">
        <f>'1-συμβολαια'!A85</f>
        <v>0</v>
      </c>
      <c r="B85" s="130">
        <f>'1-συμβολαια'!C85</f>
        <v>0</v>
      </c>
      <c r="C85" s="16">
        <f>'4-πολλυπρ'!D85</f>
        <v>0</v>
      </c>
      <c r="D85" s="16">
        <f>'4-πολλυπρ'!I85</f>
        <v>0</v>
      </c>
      <c r="E85" s="16"/>
      <c r="F85" s="43">
        <f t="shared" si="6"/>
        <v>0</v>
      </c>
      <c r="G85" s="43">
        <v>10</v>
      </c>
      <c r="H85" s="43">
        <v>50</v>
      </c>
      <c r="I85" s="43">
        <f t="shared" si="4"/>
        <v>60</v>
      </c>
      <c r="J85" s="244" t="s">
        <v>222</v>
      </c>
      <c r="K85" s="244" t="s">
        <v>223</v>
      </c>
      <c r="L85" s="244" t="s">
        <v>353</v>
      </c>
      <c r="M85" s="65">
        <v>20</v>
      </c>
      <c r="N85" s="65">
        <v>20</v>
      </c>
      <c r="O85" s="65"/>
      <c r="P85" s="43">
        <f t="shared" si="5"/>
        <v>40</v>
      </c>
      <c r="Q85" s="16"/>
      <c r="R85" s="16"/>
      <c r="S85" s="16"/>
      <c r="T85" s="16"/>
      <c r="U85" s="31"/>
      <c r="V85" s="26"/>
      <c r="W85" s="26"/>
      <c r="X85" s="26"/>
      <c r="Y85" s="26"/>
      <c r="Z85" s="38"/>
      <c r="AA85" s="26"/>
      <c r="AB85" s="26"/>
      <c r="AC85" s="26"/>
      <c r="AD85" s="26"/>
      <c r="AE85" s="31"/>
      <c r="AF85" s="26"/>
      <c r="AG85" s="26"/>
      <c r="AH85" s="26"/>
      <c r="AI85" s="26"/>
      <c r="AJ85" s="13"/>
      <c r="AK85" s="13"/>
      <c r="AL85" s="13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31"/>
      <c r="BI85" s="26"/>
      <c r="BJ85" s="26"/>
    </row>
    <row r="86" spans="1:62" s="19" customFormat="1">
      <c r="A86" s="33">
        <f>'1-συμβολαια'!A86</f>
        <v>0</v>
      </c>
      <c r="B86" s="130">
        <f>'1-συμβολαια'!C86</f>
        <v>0</v>
      </c>
      <c r="C86" s="16">
        <f>'4-πολλυπρ'!D86</f>
        <v>0</v>
      </c>
      <c r="D86" s="16">
        <f>'4-πολλυπρ'!I86</f>
        <v>0</v>
      </c>
      <c r="E86" s="16"/>
      <c r="F86" s="43">
        <f t="shared" si="6"/>
        <v>0</v>
      </c>
      <c r="G86" s="43">
        <v>10</v>
      </c>
      <c r="H86" s="43">
        <v>50</v>
      </c>
      <c r="I86" s="43">
        <f t="shared" si="4"/>
        <v>60</v>
      </c>
      <c r="J86" s="244" t="s">
        <v>222</v>
      </c>
      <c r="K86" s="244" t="s">
        <v>223</v>
      </c>
      <c r="L86" s="244" t="s">
        <v>353</v>
      </c>
      <c r="M86" s="65">
        <v>20</v>
      </c>
      <c r="N86" s="65">
        <v>20</v>
      </c>
      <c r="O86" s="65"/>
      <c r="P86" s="43">
        <f t="shared" si="5"/>
        <v>40</v>
      </c>
      <c r="Q86" s="16"/>
      <c r="R86" s="16"/>
      <c r="S86" s="16"/>
      <c r="T86" s="16"/>
      <c r="U86" s="31"/>
      <c r="V86" s="26"/>
      <c r="W86" s="26"/>
      <c r="X86" s="26"/>
      <c r="Y86" s="26"/>
      <c r="Z86" s="38"/>
      <c r="AA86" s="26"/>
      <c r="AB86" s="26"/>
      <c r="AC86" s="26"/>
      <c r="AD86" s="26"/>
      <c r="AE86" s="31"/>
      <c r="AF86" s="26"/>
      <c r="AG86" s="26"/>
      <c r="AH86" s="26"/>
      <c r="AI86" s="26"/>
      <c r="AJ86" s="13"/>
      <c r="AK86" s="13"/>
      <c r="AL86" s="13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31"/>
      <c r="BI86" s="26"/>
      <c r="BJ86" s="26"/>
    </row>
    <row r="87" spans="1:62" s="19" customFormat="1">
      <c r="A87" s="33">
        <f>'1-συμβολαια'!A87</f>
        <v>0</v>
      </c>
      <c r="B87" s="130">
        <f>'1-συμβολαια'!C87</f>
        <v>0</v>
      </c>
      <c r="C87" s="16">
        <f>'4-πολλυπρ'!D87</f>
        <v>0</v>
      </c>
      <c r="D87" s="16">
        <f>'4-πολλυπρ'!I87</f>
        <v>0</v>
      </c>
      <c r="E87" s="16"/>
      <c r="F87" s="43">
        <f t="shared" si="6"/>
        <v>0</v>
      </c>
      <c r="G87" s="43">
        <v>10</v>
      </c>
      <c r="H87" s="43">
        <v>50</v>
      </c>
      <c r="I87" s="43">
        <f t="shared" si="4"/>
        <v>60</v>
      </c>
      <c r="J87" s="244" t="s">
        <v>222</v>
      </c>
      <c r="K87" s="244" t="s">
        <v>223</v>
      </c>
      <c r="L87" s="244" t="s">
        <v>353</v>
      </c>
      <c r="M87" s="65">
        <v>20</v>
      </c>
      <c r="N87" s="65">
        <v>20</v>
      </c>
      <c r="O87" s="65"/>
      <c r="P87" s="43">
        <f t="shared" si="5"/>
        <v>40</v>
      </c>
      <c r="Q87" s="16"/>
      <c r="R87" s="16"/>
      <c r="S87" s="16"/>
      <c r="T87" s="16"/>
      <c r="U87" s="31"/>
      <c r="V87" s="26"/>
      <c r="W87" s="26"/>
      <c r="X87" s="26"/>
      <c r="Y87" s="26"/>
      <c r="Z87" s="38"/>
      <c r="AA87" s="26"/>
      <c r="AB87" s="26"/>
      <c r="AC87" s="26"/>
      <c r="AD87" s="26"/>
      <c r="AE87" s="31"/>
      <c r="AF87" s="26"/>
      <c r="AG87" s="26"/>
      <c r="AH87" s="26"/>
      <c r="AI87" s="26"/>
      <c r="AJ87" s="13"/>
      <c r="AK87" s="13"/>
      <c r="AL87" s="13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31"/>
      <c r="BI87" s="26"/>
      <c r="BJ87" s="26"/>
    </row>
    <row r="88" spans="1:62" s="19" customFormat="1">
      <c r="A88" s="33">
        <f>'1-συμβολαια'!A88</f>
        <v>0</v>
      </c>
      <c r="B88" s="130">
        <f>'1-συμβολαια'!C88</f>
        <v>0</v>
      </c>
      <c r="C88" s="16">
        <f>'4-πολλυπρ'!D88</f>
        <v>0</v>
      </c>
      <c r="D88" s="16">
        <f>'4-πολλυπρ'!I88</f>
        <v>0</v>
      </c>
      <c r="E88" s="16"/>
      <c r="F88" s="43">
        <f t="shared" si="6"/>
        <v>0</v>
      </c>
      <c r="G88" s="43">
        <v>10</v>
      </c>
      <c r="H88" s="43">
        <v>50</v>
      </c>
      <c r="I88" s="43">
        <f t="shared" si="4"/>
        <v>60</v>
      </c>
      <c r="J88" s="244" t="s">
        <v>222</v>
      </c>
      <c r="K88" s="244" t="s">
        <v>223</v>
      </c>
      <c r="L88" s="244" t="s">
        <v>353</v>
      </c>
      <c r="M88" s="65">
        <v>20</v>
      </c>
      <c r="N88" s="65">
        <v>20</v>
      </c>
      <c r="O88" s="65"/>
      <c r="P88" s="43">
        <f t="shared" si="5"/>
        <v>40</v>
      </c>
      <c r="Q88" s="16"/>
      <c r="R88" s="16"/>
      <c r="S88" s="16"/>
      <c r="T88" s="16"/>
      <c r="U88" s="31"/>
      <c r="V88" s="26"/>
      <c r="W88" s="26"/>
      <c r="X88" s="26"/>
      <c r="Y88" s="26"/>
      <c r="Z88" s="38"/>
      <c r="AA88" s="26"/>
      <c r="AB88" s="26"/>
      <c r="AC88" s="26"/>
      <c r="AD88" s="26"/>
      <c r="AE88" s="31"/>
      <c r="AF88" s="26"/>
      <c r="AG88" s="26"/>
      <c r="AH88" s="26"/>
      <c r="AI88" s="26"/>
      <c r="AJ88" s="13"/>
      <c r="AK88" s="13"/>
      <c r="AL88" s="13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31"/>
      <c r="BI88" s="26"/>
      <c r="BJ88" s="26"/>
    </row>
    <row r="89" spans="1:62" s="19" customFormat="1">
      <c r="A89" s="33">
        <f>'1-συμβολαια'!A89</f>
        <v>0</v>
      </c>
      <c r="B89" s="130">
        <f>'1-συμβολαια'!C89</f>
        <v>0</v>
      </c>
      <c r="C89" s="16">
        <f>'4-πολλυπρ'!D89</f>
        <v>0</v>
      </c>
      <c r="D89" s="16">
        <f>'4-πολλυπρ'!I89</f>
        <v>0</v>
      </c>
      <c r="E89" s="16"/>
      <c r="F89" s="43">
        <f t="shared" si="6"/>
        <v>0</v>
      </c>
      <c r="G89" s="43">
        <v>10</v>
      </c>
      <c r="H89" s="43">
        <v>50</v>
      </c>
      <c r="I89" s="43">
        <f t="shared" si="4"/>
        <v>60</v>
      </c>
      <c r="J89" s="244" t="s">
        <v>222</v>
      </c>
      <c r="K89" s="244" t="s">
        <v>223</v>
      </c>
      <c r="L89" s="244" t="s">
        <v>353</v>
      </c>
      <c r="M89" s="65">
        <v>20</v>
      </c>
      <c r="N89" s="65">
        <v>20</v>
      </c>
      <c r="O89" s="65"/>
      <c r="P89" s="43">
        <f t="shared" si="5"/>
        <v>40</v>
      </c>
      <c r="Q89" s="16"/>
      <c r="R89" s="16"/>
      <c r="S89" s="16"/>
      <c r="T89" s="16"/>
      <c r="U89" s="31"/>
      <c r="V89" s="26"/>
      <c r="W89" s="26"/>
      <c r="X89" s="26"/>
      <c r="Y89" s="26"/>
      <c r="Z89" s="38"/>
      <c r="AA89" s="26"/>
      <c r="AB89" s="26"/>
      <c r="AC89" s="26"/>
      <c r="AD89" s="26"/>
      <c r="AE89" s="31"/>
      <c r="AF89" s="26"/>
      <c r="AG89" s="26"/>
      <c r="AH89" s="26"/>
      <c r="AI89" s="26"/>
      <c r="AJ89" s="13"/>
      <c r="AK89" s="13"/>
      <c r="AL89" s="13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31"/>
      <c r="BI89" s="26"/>
      <c r="BJ89" s="26"/>
    </row>
    <row r="90" spans="1:62" s="19" customFormat="1">
      <c r="A90" s="33">
        <f>'1-συμβολαια'!A90</f>
        <v>0</v>
      </c>
      <c r="B90" s="130">
        <f>'1-συμβολαια'!C90</f>
        <v>0</v>
      </c>
      <c r="C90" s="16">
        <f>'4-πολλυπρ'!D90</f>
        <v>0</v>
      </c>
      <c r="D90" s="16">
        <f>'4-πολλυπρ'!I90</f>
        <v>0</v>
      </c>
      <c r="E90" s="16"/>
      <c r="F90" s="43">
        <f t="shared" si="6"/>
        <v>0</v>
      </c>
      <c r="G90" s="43">
        <v>10</v>
      </c>
      <c r="H90" s="43">
        <v>50</v>
      </c>
      <c r="I90" s="43">
        <f t="shared" si="4"/>
        <v>60</v>
      </c>
      <c r="J90" s="244" t="s">
        <v>222</v>
      </c>
      <c r="K90" s="244" t="s">
        <v>223</v>
      </c>
      <c r="L90" s="244" t="s">
        <v>353</v>
      </c>
      <c r="M90" s="65">
        <v>20</v>
      </c>
      <c r="N90" s="65">
        <v>20</v>
      </c>
      <c r="O90" s="65"/>
      <c r="P90" s="43">
        <f t="shared" si="5"/>
        <v>40</v>
      </c>
      <c r="Q90" s="16"/>
      <c r="R90" s="16"/>
      <c r="S90" s="16"/>
      <c r="T90" s="16"/>
      <c r="U90" s="31"/>
      <c r="V90" s="26"/>
      <c r="W90" s="26"/>
      <c r="X90" s="26"/>
      <c r="Y90" s="26"/>
      <c r="Z90" s="38"/>
      <c r="AA90" s="26"/>
      <c r="AB90" s="26"/>
      <c r="AC90" s="26"/>
      <c r="AD90" s="26"/>
      <c r="AE90" s="31"/>
      <c r="AF90" s="26"/>
      <c r="AG90" s="26"/>
      <c r="AH90" s="26"/>
      <c r="AI90" s="26"/>
      <c r="AJ90" s="13"/>
      <c r="AK90" s="13"/>
      <c r="AL90" s="13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31"/>
      <c r="BI90" s="26"/>
      <c r="BJ90" s="26"/>
    </row>
    <row r="91" spans="1:62" s="19" customFormat="1">
      <c r="A91" s="33">
        <f>'1-συμβολαια'!A91</f>
        <v>0</v>
      </c>
      <c r="B91" s="130">
        <f>'1-συμβολαια'!C91</f>
        <v>0</v>
      </c>
      <c r="C91" s="16">
        <f>'4-πολλυπρ'!D91</f>
        <v>0</v>
      </c>
      <c r="D91" s="16">
        <f>'4-πολλυπρ'!I91</f>
        <v>0</v>
      </c>
      <c r="E91" s="16"/>
      <c r="F91" s="43">
        <f t="shared" si="6"/>
        <v>0</v>
      </c>
      <c r="G91" s="43">
        <v>10</v>
      </c>
      <c r="H91" s="43">
        <v>50</v>
      </c>
      <c r="I91" s="43">
        <f t="shared" si="4"/>
        <v>60</v>
      </c>
      <c r="J91" s="244" t="s">
        <v>222</v>
      </c>
      <c r="K91" s="244" t="s">
        <v>223</v>
      </c>
      <c r="L91" s="244" t="s">
        <v>353</v>
      </c>
      <c r="M91" s="65">
        <v>20</v>
      </c>
      <c r="N91" s="65">
        <v>20</v>
      </c>
      <c r="O91" s="65"/>
      <c r="P91" s="43">
        <f t="shared" si="5"/>
        <v>40</v>
      </c>
      <c r="Q91" s="16"/>
      <c r="R91" s="16"/>
      <c r="S91" s="16"/>
      <c r="T91" s="16"/>
      <c r="U91" s="31"/>
      <c r="V91" s="26"/>
      <c r="W91" s="26"/>
      <c r="X91" s="26"/>
      <c r="Y91" s="26"/>
      <c r="Z91" s="38"/>
      <c r="AA91" s="26"/>
      <c r="AB91" s="26"/>
      <c r="AC91" s="26"/>
      <c r="AD91" s="26"/>
      <c r="AE91" s="31"/>
      <c r="AF91" s="26"/>
      <c r="AG91" s="26"/>
      <c r="AH91" s="26"/>
      <c r="AI91" s="26"/>
      <c r="AJ91" s="13"/>
      <c r="AK91" s="13"/>
      <c r="AL91" s="13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31"/>
      <c r="BI91" s="26"/>
      <c r="BJ91" s="26"/>
    </row>
    <row r="92" spans="1:62" s="19" customFormat="1">
      <c r="A92" s="33">
        <f>'1-συμβολαια'!A92</f>
        <v>0</v>
      </c>
      <c r="B92" s="130">
        <f>'1-συμβολαια'!C92</f>
        <v>0</v>
      </c>
      <c r="C92" s="16">
        <f>'4-πολλυπρ'!D92</f>
        <v>0</v>
      </c>
      <c r="D92" s="16">
        <f>'4-πολλυπρ'!I92</f>
        <v>0</v>
      </c>
      <c r="E92" s="16"/>
      <c r="F92" s="43">
        <f t="shared" si="6"/>
        <v>0</v>
      </c>
      <c r="G92" s="43">
        <v>10</v>
      </c>
      <c r="H92" s="43">
        <v>50</v>
      </c>
      <c r="I92" s="43">
        <f t="shared" si="4"/>
        <v>60</v>
      </c>
      <c r="J92" s="244" t="s">
        <v>222</v>
      </c>
      <c r="K92" s="244" t="s">
        <v>223</v>
      </c>
      <c r="L92" s="244" t="s">
        <v>353</v>
      </c>
      <c r="M92" s="65">
        <v>20</v>
      </c>
      <c r="N92" s="65">
        <v>20</v>
      </c>
      <c r="O92" s="65"/>
      <c r="P92" s="43">
        <f t="shared" si="5"/>
        <v>40</v>
      </c>
      <c r="Q92" s="16"/>
      <c r="R92" s="16"/>
      <c r="S92" s="16"/>
      <c r="T92" s="16"/>
      <c r="U92" s="31"/>
      <c r="V92" s="26"/>
      <c r="W92" s="26"/>
      <c r="X92" s="26"/>
      <c r="Y92" s="26"/>
      <c r="Z92" s="38"/>
      <c r="AA92" s="26"/>
      <c r="AB92" s="26"/>
      <c r="AC92" s="26"/>
      <c r="AD92" s="26"/>
      <c r="AE92" s="31"/>
      <c r="AF92" s="26"/>
      <c r="AG92" s="26"/>
      <c r="AH92" s="26"/>
      <c r="AI92" s="26"/>
      <c r="AJ92" s="13"/>
      <c r="AK92" s="13"/>
      <c r="AL92" s="13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31"/>
      <c r="BI92" s="26"/>
      <c r="BJ92" s="26"/>
    </row>
    <row r="93" spans="1:62" s="19" customFormat="1">
      <c r="A93" s="33">
        <f>'1-συμβολαια'!A93</f>
        <v>0</v>
      </c>
      <c r="B93" s="130">
        <f>'1-συμβολαια'!C93</f>
        <v>0</v>
      </c>
      <c r="C93" s="16">
        <f>'4-πολλυπρ'!D93</f>
        <v>0</v>
      </c>
      <c r="D93" s="16">
        <f>'4-πολλυπρ'!I93</f>
        <v>0</v>
      </c>
      <c r="E93" s="16"/>
      <c r="F93" s="43">
        <f t="shared" si="6"/>
        <v>0</v>
      </c>
      <c r="G93" s="43">
        <v>10</v>
      </c>
      <c r="H93" s="43">
        <v>50</v>
      </c>
      <c r="I93" s="43">
        <f t="shared" si="4"/>
        <v>60</v>
      </c>
      <c r="J93" s="244" t="s">
        <v>222</v>
      </c>
      <c r="K93" s="244" t="s">
        <v>223</v>
      </c>
      <c r="L93" s="244" t="s">
        <v>353</v>
      </c>
      <c r="M93" s="65">
        <v>20</v>
      </c>
      <c r="N93" s="65">
        <v>20</v>
      </c>
      <c r="O93" s="65"/>
      <c r="P93" s="43">
        <f t="shared" si="5"/>
        <v>40</v>
      </c>
      <c r="Q93" s="16"/>
      <c r="R93" s="16"/>
      <c r="S93" s="16"/>
      <c r="T93" s="16"/>
      <c r="U93" s="31"/>
      <c r="V93" s="26"/>
      <c r="W93" s="26"/>
      <c r="X93" s="26"/>
      <c r="Y93" s="26"/>
      <c r="Z93" s="38"/>
      <c r="AA93" s="26"/>
      <c r="AB93" s="26"/>
      <c r="AC93" s="26"/>
      <c r="AD93" s="26"/>
      <c r="AE93" s="31"/>
      <c r="AF93" s="26"/>
      <c r="AG93" s="26"/>
      <c r="AH93" s="26"/>
      <c r="AI93" s="26"/>
      <c r="AJ93" s="13"/>
      <c r="AK93" s="13"/>
      <c r="AL93" s="13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31"/>
      <c r="BI93" s="26"/>
      <c r="BJ93" s="26"/>
    </row>
    <row r="94" spans="1:62" s="19" customFormat="1">
      <c r="A94" s="33">
        <f>'1-συμβολαια'!A94</f>
        <v>0</v>
      </c>
      <c r="B94" s="130">
        <f>'1-συμβολαια'!C94</f>
        <v>0</v>
      </c>
      <c r="C94" s="16">
        <f>'4-πολλυπρ'!D94</f>
        <v>0</v>
      </c>
      <c r="D94" s="16">
        <f>'4-πολλυπρ'!I94</f>
        <v>0</v>
      </c>
      <c r="E94" s="16"/>
      <c r="F94" s="43">
        <f t="shared" si="6"/>
        <v>0</v>
      </c>
      <c r="G94" s="43">
        <v>10</v>
      </c>
      <c r="H94" s="43">
        <v>50</v>
      </c>
      <c r="I94" s="43">
        <f t="shared" si="4"/>
        <v>60</v>
      </c>
      <c r="J94" s="244" t="s">
        <v>222</v>
      </c>
      <c r="K94" s="244" t="s">
        <v>223</v>
      </c>
      <c r="L94" s="244" t="s">
        <v>353</v>
      </c>
      <c r="M94" s="65">
        <v>20</v>
      </c>
      <c r="N94" s="65">
        <v>20</v>
      </c>
      <c r="O94" s="65"/>
      <c r="P94" s="43">
        <f t="shared" si="5"/>
        <v>40</v>
      </c>
      <c r="Q94" s="16"/>
      <c r="R94" s="16"/>
      <c r="S94" s="16"/>
      <c r="T94" s="16"/>
      <c r="U94" s="31"/>
      <c r="V94" s="26"/>
      <c r="W94" s="26"/>
      <c r="X94" s="26"/>
      <c r="Y94" s="26"/>
      <c r="Z94" s="38"/>
      <c r="AA94" s="26"/>
      <c r="AB94" s="26"/>
      <c r="AC94" s="26"/>
      <c r="AD94" s="26"/>
      <c r="AE94" s="31"/>
      <c r="AF94" s="26"/>
      <c r="AG94" s="26"/>
      <c r="AH94" s="26"/>
      <c r="AI94" s="26"/>
      <c r="AJ94" s="13"/>
      <c r="AK94" s="13"/>
      <c r="AL94" s="13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31"/>
      <c r="BI94" s="26"/>
      <c r="BJ94" s="26"/>
    </row>
    <row r="95" spans="1:62" s="19" customFormat="1">
      <c r="A95" s="33">
        <f>'1-συμβολαια'!A95</f>
        <v>0</v>
      </c>
      <c r="B95" s="130">
        <f>'1-συμβολαια'!C95</f>
        <v>0</v>
      </c>
      <c r="C95" s="16">
        <f>'4-πολλυπρ'!D95</f>
        <v>0</v>
      </c>
      <c r="D95" s="16">
        <f>'4-πολλυπρ'!I95</f>
        <v>0</v>
      </c>
      <c r="E95" s="16"/>
      <c r="F95" s="43">
        <f t="shared" si="6"/>
        <v>0</v>
      </c>
      <c r="G95" s="43">
        <v>10</v>
      </c>
      <c r="H95" s="43">
        <v>50</v>
      </c>
      <c r="I95" s="43">
        <f t="shared" si="4"/>
        <v>60</v>
      </c>
      <c r="J95" s="244" t="s">
        <v>222</v>
      </c>
      <c r="K95" s="244" t="s">
        <v>223</v>
      </c>
      <c r="L95" s="244" t="s">
        <v>353</v>
      </c>
      <c r="M95" s="65">
        <v>20</v>
      </c>
      <c r="N95" s="65">
        <v>20</v>
      </c>
      <c r="O95" s="65"/>
      <c r="P95" s="43">
        <f t="shared" si="5"/>
        <v>40</v>
      </c>
      <c r="Q95" s="16"/>
      <c r="R95" s="16"/>
      <c r="S95" s="16"/>
      <c r="T95" s="16"/>
      <c r="U95" s="31"/>
      <c r="V95" s="26"/>
      <c r="W95" s="26"/>
      <c r="X95" s="26"/>
      <c r="Y95" s="26"/>
      <c r="Z95" s="38"/>
      <c r="AA95" s="26"/>
      <c r="AB95" s="26"/>
      <c r="AC95" s="26"/>
      <c r="AD95" s="26"/>
      <c r="AE95" s="31"/>
      <c r="AF95" s="26"/>
      <c r="AG95" s="26"/>
      <c r="AH95" s="26"/>
      <c r="AI95" s="26"/>
      <c r="AJ95" s="13"/>
      <c r="AK95" s="13"/>
      <c r="AL95" s="13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31"/>
      <c r="BI95" s="26"/>
      <c r="BJ95" s="26"/>
    </row>
    <row r="96" spans="1:62" s="19" customFormat="1">
      <c r="A96" s="33">
        <f>'1-συμβολαια'!A96</f>
        <v>0</v>
      </c>
      <c r="B96" s="130">
        <f>'1-συμβολαια'!C96</f>
        <v>0</v>
      </c>
      <c r="C96" s="16">
        <f>'4-πολλυπρ'!D96</f>
        <v>0</v>
      </c>
      <c r="D96" s="16">
        <f>'4-πολλυπρ'!I96</f>
        <v>0</v>
      </c>
      <c r="E96" s="16"/>
      <c r="F96" s="43">
        <f t="shared" si="6"/>
        <v>0</v>
      </c>
      <c r="G96" s="43">
        <v>10</v>
      </c>
      <c r="H96" s="43">
        <v>50</v>
      </c>
      <c r="I96" s="43">
        <f t="shared" si="4"/>
        <v>60</v>
      </c>
      <c r="J96" s="244" t="s">
        <v>222</v>
      </c>
      <c r="K96" s="244" t="s">
        <v>223</v>
      </c>
      <c r="L96" s="244" t="s">
        <v>353</v>
      </c>
      <c r="M96" s="65">
        <v>20</v>
      </c>
      <c r="N96" s="65">
        <v>20</v>
      </c>
      <c r="O96" s="65"/>
      <c r="P96" s="43">
        <f t="shared" si="5"/>
        <v>40</v>
      </c>
      <c r="Q96" s="16"/>
      <c r="R96" s="16"/>
      <c r="S96" s="16"/>
      <c r="T96" s="16"/>
      <c r="U96" s="31"/>
      <c r="V96" s="26"/>
      <c r="W96" s="26"/>
      <c r="X96" s="26"/>
      <c r="Y96" s="26"/>
      <c r="Z96" s="38"/>
      <c r="AA96" s="26"/>
      <c r="AB96" s="26"/>
      <c r="AC96" s="26"/>
      <c r="AD96" s="26"/>
      <c r="AE96" s="31"/>
      <c r="AF96" s="26"/>
      <c r="AG96" s="26"/>
      <c r="AH96" s="26"/>
      <c r="AI96" s="26"/>
      <c r="AJ96" s="13"/>
      <c r="AK96" s="13"/>
      <c r="AL96" s="13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31"/>
      <c r="BI96" s="26"/>
      <c r="BJ96" s="26"/>
    </row>
    <row r="97" spans="1:62" s="19" customFormat="1">
      <c r="A97" s="33">
        <f>'1-συμβολαια'!A97</f>
        <v>0</v>
      </c>
      <c r="B97" s="130">
        <f>'1-συμβολαια'!C97</f>
        <v>0</v>
      </c>
      <c r="C97" s="16">
        <f>'4-πολλυπρ'!D97</f>
        <v>0</v>
      </c>
      <c r="D97" s="16">
        <f>'4-πολλυπρ'!I97</f>
        <v>0</v>
      </c>
      <c r="E97" s="16"/>
      <c r="F97" s="43">
        <f t="shared" si="6"/>
        <v>0</v>
      </c>
      <c r="G97" s="43">
        <v>10</v>
      </c>
      <c r="H97" s="43">
        <v>50</v>
      </c>
      <c r="I97" s="43">
        <f t="shared" si="4"/>
        <v>60</v>
      </c>
      <c r="J97" s="244" t="s">
        <v>222</v>
      </c>
      <c r="K97" s="244" t="s">
        <v>223</v>
      </c>
      <c r="L97" s="244" t="s">
        <v>353</v>
      </c>
      <c r="M97" s="65">
        <v>20</v>
      </c>
      <c r="N97" s="65">
        <v>20</v>
      </c>
      <c r="O97" s="65"/>
      <c r="P97" s="43">
        <f t="shared" si="5"/>
        <v>40</v>
      </c>
      <c r="Q97" s="16"/>
      <c r="R97" s="16"/>
      <c r="S97" s="16"/>
      <c r="T97" s="16"/>
      <c r="U97" s="31"/>
      <c r="V97" s="26"/>
      <c r="W97" s="26"/>
      <c r="X97" s="26"/>
      <c r="Y97" s="26"/>
      <c r="Z97" s="38"/>
      <c r="AA97" s="26"/>
      <c r="AB97" s="26"/>
      <c r="AC97" s="26"/>
      <c r="AD97" s="26"/>
      <c r="AE97" s="31"/>
      <c r="AF97" s="26"/>
      <c r="AG97" s="26"/>
      <c r="AH97" s="26"/>
      <c r="AI97" s="26"/>
      <c r="AJ97" s="13"/>
      <c r="AK97" s="13"/>
      <c r="AL97" s="13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31"/>
      <c r="BI97" s="26"/>
      <c r="BJ97" s="26"/>
    </row>
    <row r="98" spans="1:62" s="19" customFormat="1">
      <c r="A98" s="33">
        <f>'1-συμβολαια'!A98</f>
        <v>0</v>
      </c>
      <c r="B98" s="130">
        <f>'1-συμβολαια'!C98</f>
        <v>0</v>
      </c>
      <c r="C98" s="16">
        <f>'4-πολλυπρ'!D98</f>
        <v>0</v>
      </c>
      <c r="D98" s="16">
        <f>'4-πολλυπρ'!I98</f>
        <v>0</v>
      </c>
      <c r="E98" s="16"/>
      <c r="F98" s="43">
        <f t="shared" si="6"/>
        <v>0</v>
      </c>
      <c r="G98" s="43">
        <v>10</v>
      </c>
      <c r="H98" s="43">
        <v>50</v>
      </c>
      <c r="I98" s="43">
        <f t="shared" si="4"/>
        <v>60</v>
      </c>
      <c r="J98" s="244" t="s">
        <v>222</v>
      </c>
      <c r="K98" s="244" t="s">
        <v>223</v>
      </c>
      <c r="L98" s="244" t="s">
        <v>353</v>
      </c>
      <c r="M98" s="65">
        <v>20</v>
      </c>
      <c r="N98" s="65">
        <v>20</v>
      </c>
      <c r="O98" s="65"/>
      <c r="P98" s="43">
        <f t="shared" si="5"/>
        <v>40</v>
      </c>
      <c r="Q98" s="16"/>
      <c r="R98" s="16"/>
      <c r="S98" s="16"/>
      <c r="T98" s="16"/>
      <c r="U98" s="31"/>
      <c r="V98" s="26"/>
      <c r="W98" s="26"/>
      <c r="X98" s="26"/>
      <c r="Y98" s="26"/>
      <c r="Z98" s="38"/>
      <c r="AA98" s="26"/>
      <c r="AB98" s="26"/>
      <c r="AC98" s="26"/>
      <c r="AD98" s="26"/>
      <c r="AE98" s="31"/>
      <c r="AF98" s="26"/>
      <c r="AG98" s="26"/>
      <c r="AH98" s="26"/>
      <c r="AI98" s="26"/>
      <c r="AJ98" s="13"/>
      <c r="AK98" s="13"/>
      <c r="AL98" s="13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31"/>
      <c r="BI98" s="26"/>
      <c r="BJ98" s="26"/>
    </row>
    <row r="99" spans="1:62" s="19" customFormat="1">
      <c r="A99" s="33">
        <f>'1-συμβολαια'!A99</f>
        <v>0</v>
      </c>
      <c r="B99" s="130">
        <f>'1-συμβολαια'!C99</f>
        <v>0</v>
      </c>
      <c r="C99" s="16">
        <f>'4-πολλυπρ'!D99</f>
        <v>0</v>
      </c>
      <c r="D99" s="16">
        <f>'4-πολλυπρ'!I99</f>
        <v>0</v>
      </c>
      <c r="E99" s="16"/>
      <c r="F99" s="43">
        <f t="shared" si="6"/>
        <v>0</v>
      </c>
      <c r="G99" s="43">
        <v>10</v>
      </c>
      <c r="H99" s="43">
        <v>50</v>
      </c>
      <c r="I99" s="43">
        <f t="shared" si="4"/>
        <v>60</v>
      </c>
      <c r="J99" s="244" t="s">
        <v>222</v>
      </c>
      <c r="K99" s="244" t="s">
        <v>223</v>
      </c>
      <c r="L99" s="244" t="s">
        <v>353</v>
      </c>
      <c r="M99" s="65">
        <v>20</v>
      </c>
      <c r="N99" s="65">
        <v>20</v>
      </c>
      <c r="O99" s="65"/>
      <c r="P99" s="43">
        <f t="shared" si="5"/>
        <v>40</v>
      </c>
      <c r="Q99" s="16"/>
      <c r="R99" s="16"/>
      <c r="S99" s="16"/>
      <c r="T99" s="16"/>
      <c r="U99" s="31"/>
      <c r="V99" s="26"/>
      <c r="W99" s="26"/>
      <c r="X99" s="26"/>
      <c r="Y99" s="26"/>
      <c r="Z99" s="38"/>
      <c r="AA99" s="26"/>
      <c r="AB99" s="26"/>
      <c r="AC99" s="26"/>
      <c r="AD99" s="26"/>
      <c r="AE99" s="31"/>
      <c r="AF99" s="26"/>
      <c r="AG99" s="26"/>
      <c r="AH99" s="26"/>
      <c r="AI99" s="26"/>
      <c r="AJ99" s="13"/>
      <c r="AK99" s="13"/>
      <c r="AL99" s="13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31"/>
      <c r="BI99" s="26"/>
      <c r="BJ99" s="26"/>
    </row>
    <row r="100" spans="1:62" s="19" customFormat="1">
      <c r="A100" s="33">
        <f>'1-συμβολαια'!A100</f>
        <v>0</v>
      </c>
      <c r="B100" s="130">
        <f>'1-συμβολαια'!C100</f>
        <v>0</v>
      </c>
      <c r="C100" s="16">
        <f>'4-πολλυπρ'!D100</f>
        <v>0</v>
      </c>
      <c r="D100" s="16">
        <f>'4-πολλυπρ'!I100</f>
        <v>0</v>
      </c>
      <c r="E100" s="16"/>
      <c r="F100" s="43">
        <f t="shared" si="6"/>
        <v>0</v>
      </c>
      <c r="G100" s="43">
        <v>10</v>
      </c>
      <c r="H100" s="43">
        <v>50</v>
      </c>
      <c r="I100" s="43">
        <f t="shared" si="4"/>
        <v>60</v>
      </c>
      <c r="J100" s="244" t="s">
        <v>222</v>
      </c>
      <c r="K100" s="244" t="s">
        <v>223</v>
      </c>
      <c r="L100" s="244" t="s">
        <v>353</v>
      </c>
      <c r="M100" s="65">
        <v>20</v>
      </c>
      <c r="N100" s="65">
        <v>20</v>
      </c>
      <c r="O100" s="65"/>
      <c r="P100" s="43">
        <f t="shared" si="5"/>
        <v>40</v>
      </c>
      <c r="Q100" s="16"/>
      <c r="R100" s="16"/>
      <c r="S100" s="16"/>
      <c r="T100" s="16"/>
      <c r="U100" s="31"/>
      <c r="V100" s="26"/>
      <c r="W100" s="26"/>
      <c r="X100" s="26"/>
      <c r="Y100" s="26"/>
      <c r="Z100" s="38"/>
      <c r="AA100" s="26"/>
      <c r="AB100" s="26"/>
      <c r="AC100" s="26"/>
      <c r="AD100" s="26"/>
      <c r="AE100" s="31"/>
      <c r="AF100" s="26"/>
      <c r="AG100" s="26"/>
      <c r="AH100" s="26"/>
      <c r="AI100" s="26"/>
      <c r="AJ100" s="13"/>
      <c r="AK100" s="13"/>
      <c r="AL100" s="13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31"/>
      <c r="BI100" s="26"/>
      <c r="BJ100" s="26"/>
    </row>
    <row r="101" spans="1:62" s="19" customFormat="1">
      <c r="A101" s="33">
        <f>'1-συμβολαια'!A101</f>
        <v>0</v>
      </c>
      <c r="B101" s="130">
        <f>'1-συμβολαια'!C101</f>
        <v>0</v>
      </c>
      <c r="C101" s="16">
        <f>'4-πολλυπρ'!D101</f>
        <v>0</v>
      </c>
      <c r="D101" s="16">
        <f>'4-πολλυπρ'!I101</f>
        <v>0</v>
      </c>
      <c r="E101" s="16"/>
      <c r="F101" s="43">
        <f t="shared" si="6"/>
        <v>0</v>
      </c>
      <c r="G101" s="43">
        <v>10</v>
      </c>
      <c r="H101" s="43">
        <v>50</v>
      </c>
      <c r="I101" s="43">
        <f t="shared" si="4"/>
        <v>60</v>
      </c>
      <c r="J101" s="244" t="s">
        <v>222</v>
      </c>
      <c r="K101" s="244" t="s">
        <v>223</v>
      </c>
      <c r="L101" s="244" t="s">
        <v>353</v>
      </c>
      <c r="M101" s="65">
        <v>20</v>
      </c>
      <c r="N101" s="65">
        <v>20</v>
      </c>
      <c r="O101" s="65"/>
      <c r="P101" s="43">
        <f t="shared" si="5"/>
        <v>40</v>
      </c>
      <c r="Q101" s="16"/>
      <c r="R101" s="16"/>
      <c r="S101" s="16"/>
      <c r="T101" s="16"/>
      <c r="U101" s="31"/>
      <c r="V101" s="26"/>
      <c r="W101" s="26"/>
      <c r="X101" s="26"/>
      <c r="Y101" s="26"/>
      <c r="Z101" s="38"/>
      <c r="AA101" s="26"/>
      <c r="AB101" s="26"/>
      <c r="AC101" s="26"/>
      <c r="AD101" s="26"/>
      <c r="AE101" s="31"/>
      <c r="AF101" s="26"/>
      <c r="AG101" s="26"/>
      <c r="AH101" s="26"/>
      <c r="AI101" s="26"/>
      <c r="AJ101" s="13"/>
      <c r="AK101" s="13"/>
      <c r="AL101" s="13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31"/>
      <c r="BI101" s="26"/>
      <c r="BJ101" s="26"/>
    </row>
    <row r="102" spans="1:62" s="19" customFormat="1">
      <c r="A102" s="33">
        <f>'1-συμβολαια'!A102</f>
        <v>0</v>
      </c>
      <c r="B102" s="130">
        <f>'1-συμβολαια'!C102</f>
        <v>0</v>
      </c>
      <c r="C102" s="16">
        <f>'4-πολλυπρ'!D102</f>
        <v>0</v>
      </c>
      <c r="D102" s="16">
        <f>'4-πολλυπρ'!I102</f>
        <v>0</v>
      </c>
      <c r="E102" s="16"/>
      <c r="F102" s="43">
        <f t="shared" si="6"/>
        <v>0</v>
      </c>
      <c r="G102" s="43">
        <v>10</v>
      </c>
      <c r="H102" s="43">
        <v>50</v>
      </c>
      <c r="I102" s="43">
        <f t="shared" si="4"/>
        <v>60</v>
      </c>
      <c r="J102" s="244" t="s">
        <v>222</v>
      </c>
      <c r="K102" s="244" t="s">
        <v>223</v>
      </c>
      <c r="L102" s="244" t="s">
        <v>353</v>
      </c>
      <c r="M102" s="65">
        <v>20</v>
      </c>
      <c r="N102" s="65">
        <v>20</v>
      </c>
      <c r="O102" s="65"/>
      <c r="P102" s="43">
        <f t="shared" si="5"/>
        <v>40</v>
      </c>
      <c r="Q102" s="16"/>
      <c r="R102" s="16"/>
      <c r="S102" s="16"/>
      <c r="T102" s="16"/>
      <c r="U102" s="31"/>
      <c r="V102" s="26"/>
      <c r="W102" s="26"/>
      <c r="X102" s="26"/>
      <c r="Y102" s="26"/>
      <c r="Z102" s="38"/>
      <c r="AA102" s="26"/>
      <c r="AB102" s="26"/>
      <c r="AC102" s="26"/>
      <c r="AD102" s="26"/>
      <c r="AE102" s="31"/>
      <c r="AF102" s="26"/>
      <c r="AG102" s="26"/>
      <c r="AH102" s="26"/>
      <c r="AI102" s="26"/>
      <c r="AJ102" s="13"/>
      <c r="AK102" s="13"/>
      <c r="AL102" s="13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31"/>
      <c r="BI102" s="26"/>
      <c r="BJ102" s="26"/>
    </row>
    <row r="103" spans="1:62" s="19" customFormat="1">
      <c r="A103" s="33">
        <f>'1-συμβολαια'!A103</f>
        <v>0</v>
      </c>
      <c r="B103" s="130">
        <f>'1-συμβολαια'!C103</f>
        <v>0</v>
      </c>
      <c r="C103" s="16">
        <f>'4-πολλυπρ'!D103</f>
        <v>0</v>
      </c>
      <c r="D103" s="16">
        <f>'4-πολλυπρ'!I103</f>
        <v>0</v>
      </c>
      <c r="E103" s="16"/>
      <c r="F103" s="43">
        <f t="shared" si="6"/>
        <v>0</v>
      </c>
      <c r="G103" s="43">
        <v>10</v>
      </c>
      <c r="H103" s="43">
        <v>50</v>
      </c>
      <c r="I103" s="43">
        <f t="shared" si="4"/>
        <v>60</v>
      </c>
      <c r="J103" s="244" t="s">
        <v>222</v>
      </c>
      <c r="K103" s="244" t="s">
        <v>223</v>
      </c>
      <c r="L103" s="244" t="s">
        <v>353</v>
      </c>
      <c r="M103" s="65">
        <v>20</v>
      </c>
      <c r="N103" s="65">
        <v>20</v>
      </c>
      <c r="O103" s="65"/>
      <c r="P103" s="43">
        <f t="shared" si="5"/>
        <v>40</v>
      </c>
      <c r="Q103" s="16"/>
      <c r="R103" s="16"/>
      <c r="S103" s="16"/>
      <c r="T103" s="16"/>
      <c r="U103" s="31"/>
      <c r="V103" s="26"/>
      <c r="W103" s="26"/>
      <c r="X103" s="26"/>
      <c r="Y103" s="26"/>
      <c r="Z103" s="38"/>
      <c r="AA103" s="26"/>
      <c r="AB103" s="26"/>
      <c r="AC103" s="26"/>
      <c r="AD103" s="26"/>
      <c r="AE103" s="31"/>
      <c r="AF103" s="26"/>
      <c r="AG103" s="26"/>
      <c r="AH103" s="26"/>
      <c r="AI103" s="26"/>
      <c r="AJ103" s="13"/>
      <c r="AK103" s="13"/>
      <c r="AL103" s="13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31"/>
      <c r="BI103" s="26"/>
      <c r="BJ103" s="26"/>
    </row>
    <row r="104" spans="1:62" s="19" customFormat="1">
      <c r="A104" s="33">
        <f>'1-συμβολαια'!A104</f>
        <v>0</v>
      </c>
      <c r="B104" s="130">
        <f>'1-συμβολαια'!C104</f>
        <v>0</v>
      </c>
      <c r="C104" s="16">
        <f>'4-πολλυπρ'!D104</f>
        <v>0</v>
      </c>
      <c r="D104" s="16">
        <f>'4-πολλυπρ'!I104</f>
        <v>0</v>
      </c>
      <c r="E104" s="16"/>
      <c r="F104" s="43">
        <f t="shared" si="6"/>
        <v>0</v>
      </c>
      <c r="G104" s="43">
        <v>10</v>
      </c>
      <c r="H104" s="43">
        <v>50</v>
      </c>
      <c r="I104" s="43">
        <f t="shared" si="4"/>
        <v>60</v>
      </c>
      <c r="J104" s="244" t="s">
        <v>222</v>
      </c>
      <c r="K104" s="244" t="s">
        <v>223</v>
      </c>
      <c r="L104" s="244" t="s">
        <v>353</v>
      </c>
      <c r="M104" s="65">
        <v>20</v>
      </c>
      <c r="N104" s="65">
        <v>20</v>
      </c>
      <c r="O104" s="65"/>
      <c r="P104" s="43">
        <f t="shared" si="5"/>
        <v>40</v>
      </c>
      <c r="Q104" s="16"/>
      <c r="R104" s="16"/>
      <c r="S104" s="16"/>
      <c r="T104" s="16"/>
      <c r="U104" s="31"/>
      <c r="V104" s="26"/>
      <c r="W104" s="26"/>
      <c r="X104" s="26"/>
      <c r="Y104" s="26"/>
      <c r="Z104" s="38"/>
      <c r="AA104" s="26"/>
      <c r="AB104" s="26"/>
      <c r="AC104" s="26"/>
      <c r="AD104" s="26"/>
      <c r="AE104" s="31"/>
      <c r="AF104" s="26"/>
      <c r="AG104" s="26"/>
      <c r="AH104" s="26"/>
      <c r="AI104" s="26"/>
      <c r="AJ104" s="13"/>
      <c r="AK104" s="13"/>
      <c r="AL104" s="13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31"/>
      <c r="BI104" s="26"/>
      <c r="BJ104" s="26"/>
    </row>
    <row r="105" spans="1:62" s="19" customFormat="1">
      <c r="A105" s="33">
        <f>'1-συμβολαια'!A105</f>
        <v>0</v>
      </c>
      <c r="B105" s="130">
        <f>'1-συμβολαια'!C105</f>
        <v>0</v>
      </c>
      <c r="C105" s="16">
        <f>'4-πολλυπρ'!D105</f>
        <v>0</v>
      </c>
      <c r="D105" s="16">
        <f>'4-πολλυπρ'!I105</f>
        <v>0</v>
      </c>
      <c r="E105" s="16"/>
      <c r="F105" s="43">
        <f t="shared" si="6"/>
        <v>0</v>
      </c>
      <c r="G105" s="43">
        <v>10</v>
      </c>
      <c r="H105" s="43">
        <v>50</v>
      </c>
      <c r="I105" s="43">
        <f t="shared" si="4"/>
        <v>60</v>
      </c>
      <c r="J105" s="244" t="s">
        <v>222</v>
      </c>
      <c r="K105" s="244" t="s">
        <v>223</v>
      </c>
      <c r="L105" s="244" t="s">
        <v>353</v>
      </c>
      <c r="M105" s="65">
        <v>20</v>
      </c>
      <c r="N105" s="65">
        <v>20</v>
      </c>
      <c r="O105" s="65"/>
      <c r="P105" s="43">
        <f t="shared" si="5"/>
        <v>40</v>
      </c>
      <c r="Q105" s="16"/>
      <c r="R105" s="16"/>
      <c r="S105" s="16"/>
      <c r="T105" s="16"/>
      <c r="U105" s="31"/>
      <c r="V105" s="26"/>
      <c r="W105" s="26"/>
      <c r="X105" s="26"/>
      <c r="Y105" s="26"/>
      <c r="Z105" s="38"/>
      <c r="AA105" s="26"/>
      <c r="AB105" s="26"/>
      <c r="AC105" s="26"/>
      <c r="AD105" s="26"/>
      <c r="AE105" s="31"/>
      <c r="AF105" s="26"/>
      <c r="AG105" s="26"/>
      <c r="AH105" s="26"/>
      <c r="AI105" s="26"/>
      <c r="AJ105" s="13"/>
      <c r="AK105" s="13"/>
      <c r="AL105" s="13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31"/>
      <c r="BI105" s="26"/>
      <c r="BJ105" s="26"/>
    </row>
    <row r="106" spans="1:62" s="19" customFormat="1">
      <c r="A106" s="33">
        <f>'1-συμβολαια'!A106</f>
        <v>0</v>
      </c>
      <c r="B106" s="130">
        <f>'1-συμβολαια'!C106</f>
        <v>0</v>
      </c>
      <c r="C106" s="16">
        <f>'4-πολλυπρ'!D106</f>
        <v>0</v>
      </c>
      <c r="D106" s="16">
        <f>'4-πολλυπρ'!I106</f>
        <v>0</v>
      </c>
      <c r="E106" s="16"/>
      <c r="F106" s="43">
        <f t="shared" si="6"/>
        <v>0</v>
      </c>
      <c r="G106" s="43">
        <v>10</v>
      </c>
      <c r="H106" s="43">
        <v>50</v>
      </c>
      <c r="I106" s="43">
        <f t="shared" si="4"/>
        <v>60</v>
      </c>
      <c r="J106" s="244" t="s">
        <v>222</v>
      </c>
      <c r="K106" s="244" t="s">
        <v>223</v>
      </c>
      <c r="L106" s="244" t="s">
        <v>353</v>
      </c>
      <c r="M106" s="65">
        <v>20</v>
      </c>
      <c r="N106" s="65">
        <v>20</v>
      </c>
      <c r="O106" s="65"/>
      <c r="P106" s="43">
        <f t="shared" si="5"/>
        <v>40</v>
      </c>
      <c r="Q106" s="16"/>
      <c r="R106" s="16"/>
      <c r="S106" s="16"/>
      <c r="T106" s="16"/>
      <c r="U106" s="31"/>
      <c r="V106" s="26"/>
      <c r="W106" s="26"/>
      <c r="X106" s="26"/>
      <c r="Y106" s="26"/>
      <c r="Z106" s="38"/>
      <c r="AA106" s="26"/>
      <c r="AB106" s="26"/>
      <c r="AC106" s="26"/>
      <c r="AD106" s="26"/>
      <c r="AE106" s="31"/>
      <c r="AF106" s="26"/>
      <c r="AG106" s="26"/>
      <c r="AH106" s="26"/>
      <c r="AI106" s="26"/>
      <c r="AJ106" s="13"/>
      <c r="AK106" s="13"/>
      <c r="AL106" s="13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31"/>
      <c r="BI106" s="26"/>
      <c r="BJ106" s="26"/>
    </row>
    <row r="107" spans="1:62" s="19" customFormat="1">
      <c r="A107" s="33">
        <f>'1-συμβολαια'!A107</f>
        <v>0</v>
      </c>
      <c r="B107" s="130">
        <f>'1-συμβολαια'!C107</f>
        <v>0</v>
      </c>
      <c r="C107" s="16">
        <f>'4-πολλυπρ'!D107</f>
        <v>0</v>
      </c>
      <c r="D107" s="16">
        <f>'4-πολλυπρ'!I107</f>
        <v>0</v>
      </c>
      <c r="E107" s="16"/>
      <c r="F107" s="43">
        <f t="shared" si="6"/>
        <v>0</v>
      </c>
      <c r="G107" s="43">
        <v>10</v>
      </c>
      <c r="H107" s="43">
        <v>50</v>
      </c>
      <c r="I107" s="43">
        <f t="shared" si="4"/>
        <v>60</v>
      </c>
      <c r="J107" s="244" t="s">
        <v>222</v>
      </c>
      <c r="K107" s="244" t="s">
        <v>223</v>
      </c>
      <c r="L107" s="244" t="s">
        <v>353</v>
      </c>
      <c r="M107" s="65">
        <v>20</v>
      </c>
      <c r="N107" s="65">
        <v>20</v>
      </c>
      <c r="O107" s="65"/>
      <c r="P107" s="43">
        <f t="shared" si="5"/>
        <v>40</v>
      </c>
      <c r="Q107" s="16"/>
      <c r="R107" s="16"/>
      <c r="S107" s="16"/>
      <c r="T107" s="16"/>
      <c r="U107" s="31"/>
      <c r="V107" s="26"/>
      <c r="W107" s="26"/>
      <c r="X107" s="26"/>
      <c r="Y107" s="26"/>
      <c r="Z107" s="38"/>
      <c r="AA107" s="26"/>
      <c r="AB107" s="26"/>
      <c r="AC107" s="26"/>
      <c r="AD107" s="26"/>
      <c r="AE107" s="31"/>
      <c r="AF107" s="26"/>
      <c r="AG107" s="26"/>
      <c r="AH107" s="26"/>
      <c r="AI107" s="26"/>
      <c r="AJ107" s="13"/>
      <c r="AK107" s="13"/>
      <c r="AL107" s="13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31"/>
      <c r="BI107" s="26"/>
      <c r="BJ107" s="26"/>
    </row>
    <row r="108" spans="1:62" s="19" customFormat="1">
      <c r="A108" s="33">
        <f>'1-συμβολαια'!A108</f>
        <v>0</v>
      </c>
      <c r="B108" s="130">
        <f>'1-συμβολαια'!C108</f>
        <v>0</v>
      </c>
      <c r="C108" s="16">
        <f>'4-πολλυπρ'!D108</f>
        <v>0</v>
      </c>
      <c r="D108" s="16">
        <f>'4-πολλυπρ'!I108</f>
        <v>0</v>
      </c>
      <c r="E108" s="16"/>
      <c r="F108" s="43">
        <f t="shared" si="6"/>
        <v>0</v>
      </c>
      <c r="G108" s="43">
        <v>10</v>
      </c>
      <c r="H108" s="43">
        <v>50</v>
      </c>
      <c r="I108" s="43">
        <f t="shared" si="4"/>
        <v>60</v>
      </c>
      <c r="J108" s="244" t="s">
        <v>222</v>
      </c>
      <c r="K108" s="244" t="s">
        <v>223</v>
      </c>
      <c r="L108" s="244" t="s">
        <v>353</v>
      </c>
      <c r="M108" s="65">
        <v>20</v>
      </c>
      <c r="N108" s="65">
        <v>20</v>
      </c>
      <c r="O108" s="65"/>
      <c r="P108" s="43">
        <f t="shared" si="5"/>
        <v>40</v>
      </c>
      <c r="Q108" s="16"/>
      <c r="R108" s="16"/>
      <c r="S108" s="16"/>
      <c r="T108" s="16"/>
      <c r="U108" s="31"/>
      <c r="V108" s="26"/>
      <c r="W108" s="26"/>
      <c r="X108" s="26"/>
      <c r="Y108" s="26"/>
      <c r="Z108" s="38"/>
      <c r="AA108" s="26"/>
      <c r="AB108" s="26"/>
      <c r="AC108" s="26"/>
      <c r="AD108" s="26"/>
      <c r="AE108" s="31"/>
      <c r="AF108" s="26"/>
      <c r="AG108" s="26"/>
      <c r="AH108" s="26"/>
      <c r="AI108" s="26"/>
      <c r="AJ108" s="13"/>
      <c r="AK108" s="13"/>
      <c r="AL108" s="13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31"/>
      <c r="BI108" s="26"/>
      <c r="BJ108" s="26"/>
    </row>
    <row r="109" spans="1:62" s="19" customFormat="1">
      <c r="A109" s="33">
        <f>'1-συμβολαια'!A109</f>
        <v>0</v>
      </c>
      <c r="B109" s="130">
        <f>'1-συμβολαια'!C109</f>
        <v>0</v>
      </c>
      <c r="C109" s="16">
        <f>'4-πολλυπρ'!D109</f>
        <v>0</v>
      </c>
      <c r="D109" s="16">
        <f>'4-πολλυπρ'!I109</f>
        <v>0</v>
      </c>
      <c r="E109" s="16"/>
      <c r="F109" s="43">
        <f t="shared" si="6"/>
        <v>0</v>
      </c>
      <c r="G109" s="43">
        <v>10</v>
      </c>
      <c r="H109" s="43">
        <v>50</v>
      </c>
      <c r="I109" s="43">
        <f t="shared" si="4"/>
        <v>60</v>
      </c>
      <c r="J109" s="244" t="s">
        <v>222</v>
      </c>
      <c r="K109" s="244" t="s">
        <v>223</v>
      </c>
      <c r="L109" s="244" t="s">
        <v>353</v>
      </c>
      <c r="M109" s="65">
        <v>20</v>
      </c>
      <c r="N109" s="65">
        <v>20</v>
      </c>
      <c r="O109" s="65"/>
      <c r="P109" s="43">
        <f t="shared" si="5"/>
        <v>40</v>
      </c>
      <c r="Q109" s="16"/>
      <c r="R109" s="16"/>
      <c r="S109" s="16"/>
      <c r="T109" s="16"/>
      <c r="U109" s="31"/>
      <c r="V109" s="26"/>
      <c r="W109" s="26"/>
      <c r="X109" s="26"/>
      <c r="Y109" s="26"/>
      <c r="Z109" s="38"/>
      <c r="AA109" s="26"/>
      <c r="AB109" s="26"/>
      <c r="AC109" s="26"/>
      <c r="AD109" s="26"/>
      <c r="AE109" s="31"/>
      <c r="AF109" s="26"/>
      <c r="AG109" s="26"/>
      <c r="AH109" s="26"/>
      <c r="AI109" s="26"/>
      <c r="AJ109" s="13"/>
      <c r="AK109" s="13"/>
      <c r="AL109" s="13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31"/>
      <c r="BI109" s="26"/>
      <c r="BJ109" s="26"/>
    </row>
    <row r="110" spans="1:62" s="19" customFormat="1">
      <c r="A110" s="33">
        <f>'1-συμβολαια'!A110</f>
        <v>0</v>
      </c>
      <c r="B110" s="130">
        <f>'1-συμβολαια'!C110</f>
        <v>0</v>
      </c>
      <c r="C110" s="16">
        <f>'4-πολλυπρ'!D110</f>
        <v>0</v>
      </c>
      <c r="D110" s="16">
        <f>'4-πολλυπρ'!I110</f>
        <v>0</v>
      </c>
      <c r="E110" s="16"/>
      <c r="F110" s="43">
        <f t="shared" si="6"/>
        <v>0</v>
      </c>
      <c r="G110" s="43">
        <v>10</v>
      </c>
      <c r="H110" s="43">
        <v>50</v>
      </c>
      <c r="I110" s="43">
        <f t="shared" si="4"/>
        <v>60</v>
      </c>
      <c r="J110" s="244" t="s">
        <v>222</v>
      </c>
      <c r="K110" s="244" t="s">
        <v>223</v>
      </c>
      <c r="L110" s="244" t="s">
        <v>353</v>
      </c>
      <c r="M110" s="65">
        <v>20</v>
      </c>
      <c r="N110" s="65">
        <v>20</v>
      </c>
      <c r="O110" s="65"/>
      <c r="P110" s="43">
        <f t="shared" si="5"/>
        <v>40</v>
      </c>
      <c r="Q110" s="16"/>
      <c r="R110" s="16"/>
      <c r="S110" s="16"/>
      <c r="T110" s="16"/>
      <c r="U110" s="31"/>
      <c r="V110" s="26"/>
      <c r="W110" s="26"/>
      <c r="X110" s="26"/>
      <c r="Y110" s="26"/>
      <c r="Z110" s="38"/>
      <c r="AA110" s="26"/>
      <c r="AB110" s="26"/>
      <c r="AC110" s="26"/>
      <c r="AD110" s="26"/>
      <c r="AE110" s="31"/>
      <c r="AF110" s="26"/>
      <c r="AG110" s="26"/>
      <c r="AH110" s="26"/>
      <c r="AI110" s="26"/>
      <c r="AJ110" s="13"/>
      <c r="AK110" s="13"/>
      <c r="AL110" s="13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31"/>
      <c r="BI110" s="26"/>
      <c r="BJ110" s="26"/>
    </row>
    <row r="111" spans="1:62" s="19" customFormat="1">
      <c r="A111" s="33">
        <f>'1-συμβολαια'!A111</f>
        <v>0</v>
      </c>
      <c r="B111" s="130">
        <f>'1-συμβολαια'!C111</f>
        <v>0</v>
      </c>
      <c r="C111" s="16">
        <f>'4-πολλυπρ'!D111</f>
        <v>0</v>
      </c>
      <c r="D111" s="16">
        <f>'4-πολλυπρ'!I111</f>
        <v>0</v>
      </c>
      <c r="E111" s="16"/>
      <c r="F111" s="43">
        <f t="shared" si="6"/>
        <v>0</v>
      </c>
      <c r="G111" s="43">
        <v>10</v>
      </c>
      <c r="H111" s="43">
        <v>50</v>
      </c>
      <c r="I111" s="43">
        <f t="shared" si="4"/>
        <v>60</v>
      </c>
      <c r="J111" s="244" t="s">
        <v>222</v>
      </c>
      <c r="K111" s="244" t="s">
        <v>223</v>
      </c>
      <c r="L111" s="244" t="s">
        <v>353</v>
      </c>
      <c r="M111" s="65">
        <v>20</v>
      </c>
      <c r="N111" s="65">
        <v>20</v>
      </c>
      <c r="O111" s="65"/>
      <c r="P111" s="43">
        <f t="shared" si="5"/>
        <v>40</v>
      </c>
      <c r="Q111" s="16"/>
      <c r="R111" s="16"/>
      <c r="S111" s="16"/>
      <c r="T111" s="16"/>
      <c r="U111" s="31"/>
      <c r="V111" s="26"/>
      <c r="W111" s="26"/>
      <c r="X111" s="26"/>
      <c r="Y111" s="26"/>
      <c r="Z111" s="38"/>
      <c r="AA111" s="26"/>
      <c r="AB111" s="26"/>
      <c r="AC111" s="26"/>
      <c r="AD111" s="26"/>
      <c r="AE111" s="31"/>
      <c r="AF111" s="26"/>
      <c r="AG111" s="26"/>
      <c r="AH111" s="26"/>
      <c r="AI111" s="26"/>
      <c r="AJ111" s="13"/>
      <c r="AK111" s="13"/>
      <c r="AL111" s="13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31"/>
      <c r="BI111" s="26"/>
      <c r="BJ111" s="26"/>
    </row>
    <row r="112" spans="1:62" s="19" customFormat="1">
      <c r="A112" s="33">
        <f>'1-συμβολαια'!A112</f>
        <v>0</v>
      </c>
      <c r="B112" s="130">
        <f>'1-συμβολαια'!C112</f>
        <v>0</v>
      </c>
      <c r="C112" s="16">
        <f>'4-πολλυπρ'!D112</f>
        <v>0</v>
      </c>
      <c r="D112" s="16">
        <f>'4-πολλυπρ'!I112</f>
        <v>0</v>
      </c>
      <c r="E112" s="16"/>
      <c r="F112" s="43">
        <f t="shared" si="6"/>
        <v>0</v>
      </c>
      <c r="G112" s="43">
        <v>10</v>
      </c>
      <c r="H112" s="43">
        <v>50</v>
      </c>
      <c r="I112" s="43">
        <f t="shared" si="4"/>
        <v>60</v>
      </c>
      <c r="J112" s="244" t="s">
        <v>222</v>
      </c>
      <c r="K112" s="244" t="s">
        <v>223</v>
      </c>
      <c r="L112" s="244" t="s">
        <v>353</v>
      </c>
      <c r="M112" s="65">
        <v>20</v>
      </c>
      <c r="N112" s="65">
        <v>20</v>
      </c>
      <c r="O112" s="65"/>
      <c r="P112" s="43">
        <f t="shared" si="5"/>
        <v>40</v>
      </c>
      <c r="Q112" s="16"/>
      <c r="R112" s="16"/>
      <c r="S112" s="16"/>
      <c r="T112" s="16"/>
      <c r="U112" s="31"/>
      <c r="V112" s="26"/>
      <c r="W112" s="26"/>
      <c r="X112" s="26"/>
      <c r="Y112" s="26"/>
      <c r="Z112" s="38"/>
      <c r="AA112" s="26"/>
      <c r="AB112" s="26"/>
      <c r="AC112" s="26"/>
      <c r="AD112" s="26"/>
      <c r="AE112" s="31"/>
      <c r="AF112" s="26"/>
      <c r="AG112" s="26"/>
      <c r="AH112" s="26"/>
      <c r="AI112" s="26"/>
      <c r="AJ112" s="13"/>
      <c r="AK112" s="13"/>
      <c r="AL112" s="13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31"/>
      <c r="BI112" s="26"/>
      <c r="BJ112" s="26"/>
    </row>
    <row r="113" spans="1:62" s="19" customFormat="1">
      <c r="A113" s="33">
        <f>'1-συμβολαια'!A113</f>
        <v>0</v>
      </c>
      <c r="B113" s="130">
        <f>'1-συμβολαια'!C113</f>
        <v>0</v>
      </c>
      <c r="C113" s="16">
        <f>'4-πολλυπρ'!D113</f>
        <v>0</v>
      </c>
      <c r="D113" s="16">
        <f>'4-πολλυπρ'!I113</f>
        <v>0</v>
      </c>
      <c r="E113" s="16"/>
      <c r="F113" s="43">
        <f t="shared" si="6"/>
        <v>0</v>
      </c>
      <c r="G113" s="43">
        <v>10</v>
      </c>
      <c r="H113" s="43">
        <v>50</v>
      </c>
      <c r="I113" s="43">
        <f t="shared" si="4"/>
        <v>60</v>
      </c>
      <c r="J113" s="244" t="s">
        <v>222</v>
      </c>
      <c r="K113" s="244" t="s">
        <v>223</v>
      </c>
      <c r="L113" s="244" t="s">
        <v>353</v>
      </c>
      <c r="M113" s="65">
        <v>20</v>
      </c>
      <c r="N113" s="65">
        <v>20</v>
      </c>
      <c r="O113" s="65"/>
      <c r="P113" s="43">
        <f t="shared" si="5"/>
        <v>40</v>
      </c>
      <c r="Q113" s="16"/>
      <c r="R113" s="16"/>
      <c r="S113" s="16"/>
      <c r="T113" s="16"/>
      <c r="U113" s="31"/>
      <c r="V113" s="26"/>
      <c r="W113" s="26"/>
      <c r="X113" s="26"/>
      <c r="Y113" s="26"/>
      <c r="Z113" s="38"/>
      <c r="AA113" s="26"/>
      <c r="AB113" s="26"/>
      <c r="AC113" s="26"/>
      <c r="AD113" s="26"/>
      <c r="AE113" s="31"/>
      <c r="AF113" s="26"/>
      <c r="AG113" s="26"/>
      <c r="AH113" s="26"/>
      <c r="AI113" s="26"/>
      <c r="AJ113" s="13"/>
      <c r="AK113" s="13"/>
      <c r="AL113" s="13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31"/>
      <c r="BI113" s="26"/>
      <c r="BJ113" s="26"/>
    </row>
    <row r="114" spans="1:62" s="19" customFormat="1">
      <c r="A114" s="33">
        <f>'1-συμβολαια'!A114</f>
        <v>0</v>
      </c>
      <c r="B114" s="130">
        <f>'1-συμβολαια'!C114</f>
        <v>0</v>
      </c>
      <c r="C114" s="16">
        <f>'4-πολλυπρ'!D114</f>
        <v>0</v>
      </c>
      <c r="D114" s="16">
        <f>'4-πολλυπρ'!I114</f>
        <v>0</v>
      </c>
      <c r="E114" s="16"/>
      <c r="F114" s="43">
        <f t="shared" si="6"/>
        <v>0</v>
      </c>
      <c r="G114" s="43">
        <v>10</v>
      </c>
      <c r="H114" s="43">
        <v>50</v>
      </c>
      <c r="I114" s="43">
        <f t="shared" si="4"/>
        <v>60</v>
      </c>
      <c r="J114" s="244" t="s">
        <v>222</v>
      </c>
      <c r="K114" s="244" t="s">
        <v>223</v>
      </c>
      <c r="L114" s="244" t="s">
        <v>353</v>
      </c>
      <c r="M114" s="65">
        <v>20</v>
      </c>
      <c r="N114" s="65">
        <v>20</v>
      </c>
      <c r="O114" s="65"/>
      <c r="P114" s="43">
        <f t="shared" si="5"/>
        <v>40</v>
      </c>
      <c r="Q114" s="16"/>
      <c r="R114" s="16"/>
      <c r="S114" s="16"/>
      <c r="T114" s="16"/>
      <c r="U114" s="31"/>
      <c r="V114" s="26"/>
      <c r="W114" s="26"/>
      <c r="X114" s="26"/>
      <c r="Y114" s="26"/>
      <c r="Z114" s="38"/>
      <c r="AA114" s="26"/>
      <c r="AB114" s="26"/>
      <c r="AC114" s="26"/>
      <c r="AD114" s="26"/>
      <c r="AE114" s="31"/>
      <c r="AF114" s="26"/>
      <c r="AG114" s="26"/>
      <c r="AH114" s="26"/>
      <c r="AI114" s="26"/>
      <c r="AJ114" s="13"/>
      <c r="AK114" s="13"/>
      <c r="AL114" s="13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31"/>
      <c r="BI114" s="26"/>
      <c r="BJ114" s="26"/>
    </row>
    <row r="115" spans="1:62" s="19" customFormat="1">
      <c r="A115" s="33">
        <f>'1-συμβολαια'!A115</f>
        <v>0</v>
      </c>
      <c r="B115" s="130">
        <f>'1-συμβολαια'!C115</f>
        <v>0</v>
      </c>
      <c r="C115" s="16">
        <f>'4-πολλυπρ'!D115</f>
        <v>0</v>
      </c>
      <c r="D115" s="16">
        <f>'4-πολλυπρ'!I115</f>
        <v>0</v>
      </c>
      <c r="E115" s="16"/>
      <c r="F115" s="43">
        <f t="shared" si="6"/>
        <v>0</v>
      </c>
      <c r="G115" s="43">
        <v>10</v>
      </c>
      <c r="H115" s="43">
        <v>50</v>
      </c>
      <c r="I115" s="43">
        <f t="shared" si="4"/>
        <v>60</v>
      </c>
      <c r="J115" s="244" t="s">
        <v>222</v>
      </c>
      <c r="K115" s="244" t="s">
        <v>223</v>
      </c>
      <c r="L115" s="244" t="s">
        <v>353</v>
      </c>
      <c r="M115" s="65">
        <v>20</v>
      </c>
      <c r="N115" s="65">
        <v>20</v>
      </c>
      <c r="O115" s="65"/>
      <c r="P115" s="43">
        <f t="shared" si="5"/>
        <v>40</v>
      </c>
      <c r="Q115" s="16"/>
      <c r="R115" s="16"/>
      <c r="S115" s="16"/>
      <c r="T115" s="16"/>
      <c r="U115" s="31"/>
      <c r="V115" s="26"/>
      <c r="W115" s="26"/>
      <c r="X115" s="26"/>
      <c r="Y115" s="26"/>
      <c r="Z115" s="38"/>
      <c r="AA115" s="26"/>
      <c r="AB115" s="26"/>
      <c r="AC115" s="26"/>
      <c r="AD115" s="26"/>
      <c r="AE115" s="31"/>
      <c r="AF115" s="26"/>
      <c r="AG115" s="26"/>
      <c r="AH115" s="26"/>
      <c r="AI115" s="26"/>
      <c r="AJ115" s="13"/>
      <c r="AK115" s="13"/>
      <c r="AL115" s="13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31"/>
      <c r="BI115" s="26"/>
      <c r="BJ115" s="26"/>
    </row>
    <row r="116" spans="1:62" s="19" customFormat="1">
      <c r="A116" s="33">
        <f>'1-συμβολαια'!A116</f>
        <v>0</v>
      </c>
      <c r="B116" s="130">
        <f>'1-συμβολαια'!C116</f>
        <v>0</v>
      </c>
      <c r="C116" s="16">
        <f>'4-πολλυπρ'!D116</f>
        <v>0</v>
      </c>
      <c r="D116" s="16">
        <f>'4-πολλυπρ'!I116</f>
        <v>0</v>
      </c>
      <c r="E116" s="16"/>
      <c r="F116" s="43">
        <f t="shared" si="6"/>
        <v>0</v>
      </c>
      <c r="G116" s="43">
        <v>10</v>
      </c>
      <c r="H116" s="43">
        <v>50</v>
      </c>
      <c r="I116" s="43">
        <f t="shared" si="4"/>
        <v>60</v>
      </c>
      <c r="J116" s="244" t="s">
        <v>222</v>
      </c>
      <c r="K116" s="244" t="s">
        <v>223</v>
      </c>
      <c r="L116" s="244" t="s">
        <v>353</v>
      </c>
      <c r="M116" s="65">
        <v>20</v>
      </c>
      <c r="N116" s="65">
        <v>20</v>
      </c>
      <c r="O116" s="65"/>
      <c r="P116" s="43">
        <f t="shared" si="5"/>
        <v>40</v>
      </c>
      <c r="Q116" s="16"/>
      <c r="R116" s="16"/>
      <c r="S116" s="16"/>
      <c r="T116" s="16"/>
      <c r="U116" s="31"/>
      <c r="V116" s="26"/>
      <c r="W116" s="26"/>
      <c r="X116" s="26"/>
      <c r="Y116" s="26"/>
      <c r="Z116" s="38"/>
      <c r="AA116" s="26"/>
      <c r="AB116" s="26"/>
      <c r="AC116" s="26"/>
      <c r="AD116" s="26"/>
      <c r="AE116" s="31"/>
      <c r="AF116" s="26"/>
      <c r="AG116" s="26"/>
      <c r="AH116" s="26"/>
      <c r="AI116" s="26"/>
      <c r="AJ116" s="13"/>
      <c r="AK116" s="13"/>
      <c r="AL116" s="13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31"/>
      <c r="BI116" s="26"/>
      <c r="BJ116" s="26"/>
    </row>
    <row r="117" spans="1:62" s="19" customFormat="1">
      <c r="A117" s="33">
        <f>'1-συμβολαια'!A117</f>
        <v>0</v>
      </c>
      <c r="B117" s="130">
        <f>'1-συμβολαια'!C117</f>
        <v>0</v>
      </c>
      <c r="C117" s="16">
        <f>'4-πολλυπρ'!D117</f>
        <v>0</v>
      </c>
      <c r="D117" s="16">
        <f>'4-πολλυπρ'!I117</f>
        <v>0</v>
      </c>
      <c r="E117" s="16"/>
      <c r="F117" s="43">
        <f t="shared" si="6"/>
        <v>0</v>
      </c>
      <c r="G117" s="43">
        <v>10</v>
      </c>
      <c r="H117" s="43">
        <v>50</v>
      </c>
      <c r="I117" s="43">
        <f t="shared" si="4"/>
        <v>60</v>
      </c>
      <c r="J117" s="244" t="s">
        <v>222</v>
      </c>
      <c r="K117" s="244" t="s">
        <v>223</v>
      </c>
      <c r="L117" s="244" t="s">
        <v>353</v>
      </c>
      <c r="M117" s="65">
        <v>20</v>
      </c>
      <c r="N117" s="65">
        <v>20</v>
      </c>
      <c r="O117" s="65"/>
      <c r="P117" s="43">
        <f t="shared" si="5"/>
        <v>40</v>
      </c>
      <c r="Q117" s="16"/>
      <c r="R117" s="16"/>
      <c r="S117" s="16"/>
      <c r="T117" s="16"/>
      <c r="U117" s="31"/>
      <c r="V117" s="26"/>
      <c r="W117" s="26"/>
      <c r="X117" s="26"/>
      <c r="Y117" s="26"/>
      <c r="Z117" s="38"/>
      <c r="AA117" s="26"/>
      <c r="AB117" s="26"/>
      <c r="AC117" s="26"/>
      <c r="AD117" s="26"/>
      <c r="AE117" s="31"/>
      <c r="AF117" s="26"/>
      <c r="AG117" s="26"/>
      <c r="AH117" s="26"/>
      <c r="AI117" s="26"/>
      <c r="AJ117" s="13"/>
      <c r="AK117" s="13"/>
      <c r="AL117" s="13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31"/>
      <c r="BI117" s="26"/>
      <c r="BJ117" s="26"/>
    </row>
    <row r="118" spans="1:62" s="19" customFormat="1">
      <c r="A118" s="33">
        <f>'1-συμβολαια'!A118</f>
        <v>0</v>
      </c>
      <c r="B118" s="130">
        <f>'1-συμβολαια'!C118</f>
        <v>0</v>
      </c>
      <c r="C118" s="16">
        <f>'4-πολλυπρ'!D118</f>
        <v>0</v>
      </c>
      <c r="D118" s="16">
        <f>'4-πολλυπρ'!I118</f>
        <v>0</v>
      </c>
      <c r="E118" s="16"/>
      <c r="F118" s="43">
        <f t="shared" si="6"/>
        <v>0</v>
      </c>
      <c r="G118" s="43">
        <v>10</v>
      </c>
      <c r="H118" s="43">
        <v>50</v>
      </c>
      <c r="I118" s="43">
        <f t="shared" si="4"/>
        <v>60</v>
      </c>
      <c r="J118" s="244" t="s">
        <v>222</v>
      </c>
      <c r="K118" s="244" t="s">
        <v>223</v>
      </c>
      <c r="L118" s="244" t="s">
        <v>353</v>
      </c>
      <c r="M118" s="65">
        <v>20</v>
      </c>
      <c r="N118" s="65">
        <v>20</v>
      </c>
      <c r="O118" s="65"/>
      <c r="P118" s="43">
        <f t="shared" si="5"/>
        <v>40</v>
      </c>
      <c r="Q118" s="16"/>
      <c r="R118" s="16"/>
      <c r="S118" s="16"/>
      <c r="T118" s="16"/>
      <c r="U118" s="31"/>
      <c r="V118" s="26"/>
      <c r="W118" s="26"/>
      <c r="X118" s="26"/>
      <c r="Y118" s="26"/>
      <c r="Z118" s="38"/>
      <c r="AA118" s="26"/>
      <c r="AB118" s="26"/>
      <c r="AC118" s="26"/>
      <c r="AD118" s="26"/>
      <c r="AE118" s="31"/>
      <c r="AF118" s="26"/>
      <c r="AG118" s="26"/>
      <c r="AH118" s="26"/>
      <c r="AI118" s="26"/>
      <c r="AJ118" s="13"/>
      <c r="AK118" s="13"/>
      <c r="AL118" s="13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31"/>
      <c r="BI118" s="26"/>
      <c r="BJ118" s="26"/>
    </row>
    <row r="119" spans="1:62" s="19" customFormat="1">
      <c r="A119" s="33">
        <f>'1-συμβολαια'!A119</f>
        <v>0</v>
      </c>
      <c r="B119" s="130">
        <f>'1-συμβολαια'!C119</f>
        <v>0</v>
      </c>
      <c r="C119" s="16">
        <f>'4-πολλυπρ'!D119</f>
        <v>0</v>
      </c>
      <c r="D119" s="16">
        <f>'4-πολλυπρ'!I119</f>
        <v>0</v>
      </c>
      <c r="E119" s="16"/>
      <c r="F119" s="43">
        <f t="shared" si="6"/>
        <v>0</v>
      </c>
      <c r="G119" s="43">
        <v>10</v>
      </c>
      <c r="H119" s="43">
        <v>50</v>
      </c>
      <c r="I119" s="43">
        <f t="shared" si="4"/>
        <v>60</v>
      </c>
      <c r="J119" s="244" t="s">
        <v>222</v>
      </c>
      <c r="K119" s="244" t="s">
        <v>223</v>
      </c>
      <c r="L119" s="244" t="s">
        <v>353</v>
      </c>
      <c r="M119" s="65">
        <v>20</v>
      </c>
      <c r="N119" s="65">
        <v>20</v>
      </c>
      <c r="O119" s="65"/>
      <c r="P119" s="43">
        <f t="shared" si="5"/>
        <v>40</v>
      </c>
      <c r="Q119" s="16"/>
      <c r="R119" s="16"/>
      <c r="S119" s="16"/>
      <c r="T119" s="16"/>
      <c r="U119" s="31"/>
      <c r="V119" s="26"/>
      <c r="W119" s="26"/>
      <c r="X119" s="26"/>
      <c r="Y119" s="26"/>
      <c r="Z119" s="38"/>
      <c r="AA119" s="26"/>
      <c r="AB119" s="26"/>
      <c r="AC119" s="26"/>
      <c r="AD119" s="26"/>
      <c r="AE119" s="31"/>
      <c r="AF119" s="26"/>
      <c r="AG119" s="26"/>
      <c r="AH119" s="26"/>
      <c r="AI119" s="26"/>
      <c r="AJ119" s="13"/>
      <c r="AK119" s="13"/>
      <c r="AL119" s="13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31"/>
      <c r="BI119" s="26"/>
      <c r="BJ119" s="26"/>
    </row>
    <row r="120" spans="1:62" s="19" customFormat="1">
      <c r="A120" s="33">
        <f>'1-συμβολαια'!A120</f>
        <v>0</v>
      </c>
      <c r="B120" s="130">
        <f>'1-συμβολαια'!C120</f>
        <v>0</v>
      </c>
      <c r="C120" s="16">
        <f>'4-πολλυπρ'!D120</f>
        <v>0</v>
      </c>
      <c r="D120" s="16">
        <f>'4-πολλυπρ'!I120</f>
        <v>0</v>
      </c>
      <c r="E120" s="16"/>
      <c r="F120" s="43">
        <f t="shared" si="6"/>
        <v>0</v>
      </c>
      <c r="G120" s="43">
        <v>10</v>
      </c>
      <c r="H120" s="43">
        <v>50</v>
      </c>
      <c r="I120" s="43">
        <f t="shared" si="4"/>
        <v>60</v>
      </c>
      <c r="J120" s="244" t="s">
        <v>222</v>
      </c>
      <c r="K120" s="244" t="s">
        <v>223</v>
      </c>
      <c r="L120" s="244" t="s">
        <v>353</v>
      </c>
      <c r="M120" s="65">
        <v>20</v>
      </c>
      <c r="N120" s="65">
        <v>20</v>
      </c>
      <c r="O120" s="65"/>
      <c r="P120" s="43">
        <f t="shared" si="5"/>
        <v>40</v>
      </c>
      <c r="Q120" s="16"/>
      <c r="R120" s="16"/>
      <c r="S120" s="16"/>
      <c r="T120" s="16"/>
      <c r="U120" s="31"/>
      <c r="V120" s="26"/>
      <c r="W120" s="26"/>
      <c r="X120" s="26"/>
      <c r="Y120" s="26"/>
      <c r="Z120" s="38"/>
      <c r="AA120" s="26"/>
      <c r="AB120" s="26"/>
      <c r="AC120" s="26"/>
      <c r="AD120" s="26"/>
      <c r="AE120" s="31"/>
      <c r="AF120" s="26"/>
      <c r="AG120" s="26"/>
      <c r="AH120" s="26"/>
      <c r="AI120" s="26"/>
      <c r="AJ120" s="13"/>
      <c r="AK120" s="13"/>
      <c r="AL120" s="13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31"/>
      <c r="BI120" s="26"/>
      <c r="BJ120" s="26"/>
    </row>
    <row r="121" spans="1:62" s="19" customFormat="1">
      <c r="A121" s="33">
        <f>'1-συμβολαια'!A121</f>
        <v>0</v>
      </c>
      <c r="B121" s="130">
        <f>'1-συμβολαια'!C121</f>
        <v>0</v>
      </c>
      <c r="C121" s="16">
        <f>'4-πολλυπρ'!D121</f>
        <v>0</v>
      </c>
      <c r="D121" s="16">
        <f>'4-πολλυπρ'!I121</f>
        <v>0</v>
      </c>
      <c r="E121" s="16"/>
      <c r="F121" s="43">
        <f t="shared" si="6"/>
        <v>0</v>
      </c>
      <c r="G121" s="43">
        <v>10</v>
      </c>
      <c r="H121" s="43">
        <v>50</v>
      </c>
      <c r="I121" s="43">
        <f t="shared" si="4"/>
        <v>60</v>
      </c>
      <c r="J121" s="244" t="s">
        <v>222</v>
      </c>
      <c r="K121" s="244" t="s">
        <v>223</v>
      </c>
      <c r="L121" s="244" t="s">
        <v>353</v>
      </c>
      <c r="M121" s="65">
        <v>20</v>
      </c>
      <c r="N121" s="65">
        <v>20</v>
      </c>
      <c r="O121" s="65"/>
      <c r="P121" s="43">
        <f t="shared" si="5"/>
        <v>40</v>
      </c>
      <c r="Q121" s="16"/>
      <c r="R121" s="16"/>
      <c r="S121" s="16"/>
      <c r="T121" s="16"/>
      <c r="U121" s="31"/>
      <c r="V121" s="26"/>
      <c r="W121" s="26"/>
      <c r="X121" s="26"/>
      <c r="Y121" s="26"/>
      <c r="Z121" s="38"/>
      <c r="AA121" s="26"/>
      <c r="AB121" s="26"/>
      <c r="AC121" s="26"/>
      <c r="AD121" s="26"/>
      <c r="AE121" s="31"/>
      <c r="AF121" s="26"/>
      <c r="AG121" s="26"/>
      <c r="AH121" s="26"/>
      <c r="AI121" s="26"/>
      <c r="AJ121" s="13"/>
      <c r="AK121" s="13"/>
      <c r="AL121" s="13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31"/>
      <c r="BI121" s="26"/>
      <c r="BJ121" s="26"/>
    </row>
    <row r="122" spans="1:62" s="19" customFormat="1">
      <c r="A122" s="33">
        <f>'1-συμβολαια'!A122</f>
        <v>0</v>
      </c>
      <c r="B122" s="130">
        <f>'1-συμβολαια'!C122</f>
        <v>0</v>
      </c>
      <c r="C122" s="16">
        <f>'4-πολλυπρ'!D122</f>
        <v>0</v>
      </c>
      <c r="D122" s="16">
        <f>'4-πολλυπρ'!I122</f>
        <v>0</v>
      </c>
      <c r="E122" s="16"/>
      <c r="F122" s="43">
        <f t="shared" si="6"/>
        <v>0</v>
      </c>
      <c r="G122" s="43">
        <v>10</v>
      </c>
      <c r="H122" s="43">
        <v>50</v>
      </c>
      <c r="I122" s="43">
        <f t="shared" si="4"/>
        <v>60</v>
      </c>
      <c r="J122" s="244" t="s">
        <v>222</v>
      </c>
      <c r="K122" s="244" t="s">
        <v>223</v>
      </c>
      <c r="L122" s="244" t="s">
        <v>353</v>
      </c>
      <c r="M122" s="65">
        <v>20</v>
      </c>
      <c r="N122" s="65">
        <v>20</v>
      </c>
      <c r="O122" s="65"/>
      <c r="P122" s="43">
        <f t="shared" si="5"/>
        <v>40</v>
      </c>
      <c r="Q122" s="16"/>
      <c r="R122" s="16"/>
      <c r="S122" s="16"/>
      <c r="T122" s="16"/>
      <c r="U122" s="31"/>
      <c r="V122" s="26"/>
      <c r="W122" s="26"/>
      <c r="X122" s="26"/>
      <c r="Y122" s="26"/>
      <c r="Z122" s="38"/>
      <c r="AA122" s="26"/>
      <c r="AB122" s="26"/>
      <c r="AC122" s="26"/>
      <c r="AD122" s="26"/>
      <c r="AE122" s="31"/>
      <c r="AF122" s="26"/>
      <c r="AG122" s="26"/>
      <c r="AH122" s="26"/>
      <c r="AI122" s="26"/>
      <c r="AJ122" s="13"/>
      <c r="AK122" s="13"/>
      <c r="AL122" s="13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31"/>
      <c r="BI122" s="26"/>
      <c r="BJ122" s="26"/>
    </row>
    <row r="123" spans="1:62" s="19" customFormat="1">
      <c r="A123" s="33">
        <f>'1-συμβολαια'!A123</f>
        <v>0</v>
      </c>
      <c r="B123" s="130">
        <f>'1-συμβολαια'!C123</f>
        <v>0</v>
      </c>
      <c r="C123" s="16">
        <f>'4-πολλυπρ'!D123</f>
        <v>0</v>
      </c>
      <c r="D123" s="16">
        <f>'4-πολλυπρ'!I123</f>
        <v>0</v>
      </c>
      <c r="E123" s="16"/>
      <c r="F123" s="43">
        <f t="shared" si="6"/>
        <v>0</v>
      </c>
      <c r="G123" s="43">
        <v>10</v>
      </c>
      <c r="H123" s="43">
        <v>50</v>
      </c>
      <c r="I123" s="43">
        <f t="shared" si="4"/>
        <v>60</v>
      </c>
      <c r="J123" s="244" t="s">
        <v>222</v>
      </c>
      <c r="K123" s="244" t="s">
        <v>223</v>
      </c>
      <c r="L123" s="244" t="s">
        <v>353</v>
      </c>
      <c r="M123" s="65">
        <v>20</v>
      </c>
      <c r="N123" s="65">
        <v>20</v>
      </c>
      <c r="O123" s="65"/>
      <c r="P123" s="43">
        <f t="shared" si="5"/>
        <v>40</v>
      </c>
      <c r="Q123" s="16"/>
      <c r="R123" s="16"/>
      <c r="S123" s="16"/>
      <c r="T123" s="16"/>
      <c r="U123" s="31"/>
      <c r="V123" s="26"/>
      <c r="W123" s="26"/>
      <c r="X123" s="26"/>
      <c r="Y123" s="26"/>
      <c r="Z123" s="38"/>
      <c r="AA123" s="26"/>
      <c r="AB123" s="26"/>
      <c r="AC123" s="26"/>
      <c r="AD123" s="26"/>
      <c r="AE123" s="31"/>
      <c r="AF123" s="26"/>
      <c r="AG123" s="26"/>
      <c r="AH123" s="26"/>
      <c r="AI123" s="26"/>
      <c r="AJ123" s="13"/>
      <c r="AK123" s="13"/>
      <c r="AL123" s="13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31"/>
      <c r="BI123" s="26"/>
      <c r="BJ123" s="26"/>
    </row>
    <row r="124" spans="1:62" s="19" customFormat="1">
      <c r="A124" s="33">
        <f>'1-συμβολαια'!A124</f>
        <v>0</v>
      </c>
      <c r="B124" s="130">
        <f>'1-συμβολαια'!C124</f>
        <v>0</v>
      </c>
      <c r="C124" s="16">
        <f>'4-πολλυπρ'!D124</f>
        <v>0</v>
      </c>
      <c r="D124" s="16">
        <f>'4-πολλυπρ'!I124</f>
        <v>0</v>
      </c>
      <c r="E124" s="16"/>
      <c r="F124" s="43">
        <f t="shared" si="6"/>
        <v>0</v>
      </c>
      <c r="G124" s="43">
        <v>10</v>
      </c>
      <c r="H124" s="43">
        <v>50</v>
      </c>
      <c r="I124" s="43">
        <f t="shared" si="4"/>
        <v>60</v>
      </c>
      <c r="J124" s="244" t="s">
        <v>222</v>
      </c>
      <c r="K124" s="244" t="s">
        <v>223</v>
      </c>
      <c r="L124" s="244" t="s">
        <v>353</v>
      </c>
      <c r="M124" s="65">
        <v>20</v>
      </c>
      <c r="N124" s="65">
        <v>20</v>
      </c>
      <c r="O124" s="65"/>
      <c r="P124" s="43">
        <f t="shared" si="5"/>
        <v>40</v>
      </c>
      <c r="Q124" s="16"/>
      <c r="R124" s="16"/>
      <c r="S124" s="16"/>
      <c r="T124" s="16"/>
      <c r="U124" s="31"/>
      <c r="V124" s="26"/>
      <c r="W124" s="26"/>
      <c r="X124" s="26"/>
      <c r="Y124" s="26"/>
      <c r="Z124" s="38"/>
      <c r="AA124" s="26"/>
      <c r="AB124" s="26"/>
      <c r="AC124" s="26"/>
      <c r="AD124" s="26"/>
      <c r="AE124" s="31"/>
      <c r="AF124" s="26"/>
      <c r="AG124" s="26"/>
      <c r="AH124" s="26"/>
      <c r="AI124" s="26"/>
      <c r="AJ124" s="13"/>
      <c r="AK124" s="13"/>
      <c r="AL124" s="13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31"/>
      <c r="BI124" s="26"/>
      <c r="BJ124" s="26"/>
    </row>
    <row r="125" spans="1:62" s="19" customFormat="1">
      <c r="A125" s="33">
        <f>'1-συμβολαια'!A125</f>
        <v>0</v>
      </c>
      <c r="B125" s="130">
        <f>'1-συμβολαια'!C125</f>
        <v>0</v>
      </c>
      <c r="C125" s="16">
        <f>'4-πολλυπρ'!D125</f>
        <v>0</v>
      </c>
      <c r="D125" s="16">
        <f>'4-πολλυπρ'!I125</f>
        <v>0</v>
      </c>
      <c r="E125" s="16"/>
      <c r="F125" s="43">
        <f t="shared" si="6"/>
        <v>0</v>
      </c>
      <c r="G125" s="43">
        <v>10</v>
      </c>
      <c r="H125" s="43">
        <v>50</v>
      </c>
      <c r="I125" s="43">
        <f t="shared" si="4"/>
        <v>60</v>
      </c>
      <c r="J125" s="244" t="s">
        <v>222</v>
      </c>
      <c r="K125" s="244" t="s">
        <v>223</v>
      </c>
      <c r="L125" s="244" t="s">
        <v>353</v>
      </c>
      <c r="M125" s="65">
        <v>20</v>
      </c>
      <c r="N125" s="65">
        <v>20</v>
      </c>
      <c r="O125" s="65"/>
      <c r="P125" s="43">
        <f t="shared" si="5"/>
        <v>40</v>
      </c>
      <c r="Q125" s="16"/>
      <c r="R125" s="16"/>
      <c r="S125" s="16"/>
      <c r="T125" s="16"/>
      <c r="U125" s="31"/>
      <c r="V125" s="26"/>
      <c r="W125" s="26"/>
      <c r="X125" s="26"/>
      <c r="Y125" s="26"/>
      <c r="Z125" s="38"/>
      <c r="AA125" s="26"/>
      <c r="AB125" s="26"/>
      <c r="AC125" s="26"/>
      <c r="AD125" s="26"/>
      <c r="AE125" s="31"/>
      <c r="AF125" s="26"/>
      <c r="AG125" s="26"/>
      <c r="AH125" s="26"/>
      <c r="AI125" s="26"/>
      <c r="AJ125" s="13"/>
      <c r="AK125" s="13"/>
      <c r="AL125" s="13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31"/>
      <c r="BI125" s="26"/>
      <c r="BJ125" s="26"/>
    </row>
    <row r="126" spans="1:62" s="19" customFormat="1">
      <c r="A126" s="33">
        <f>'1-συμβολαια'!A126</f>
        <v>0</v>
      </c>
      <c r="B126" s="130">
        <f>'1-συμβολαια'!C126</f>
        <v>0</v>
      </c>
      <c r="C126" s="16">
        <f>'4-πολλυπρ'!D126</f>
        <v>0</v>
      </c>
      <c r="D126" s="16">
        <f>'4-πολλυπρ'!I126</f>
        <v>0</v>
      </c>
      <c r="E126" s="16"/>
      <c r="F126" s="43">
        <f t="shared" si="6"/>
        <v>0</v>
      </c>
      <c r="G126" s="43">
        <v>10</v>
      </c>
      <c r="H126" s="43">
        <v>50</v>
      </c>
      <c r="I126" s="43">
        <f t="shared" si="4"/>
        <v>60</v>
      </c>
      <c r="J126" s="244" t="s">
        <v>222</v>
      </c>
      <c r="K126" s="244" t="s">
        <v>223</v>
      </c>
      <c r="L126" s="244" t="s">
        <v>353</v>
      </c>
      <c r="M126" s="65">
        <v>20</v>
      </c>
      <c r="N126" s="65">
        <v>20</v>
      </c>
      <c r="O126" s="65"/>
      <c r="P126" s="43">
        <f t="shared" si="5"/>
        <v>40</v>
      </c>
      <c r="Q126" s="16"/>
      <c r="R126" s="16"/>
      <c r="S126" s="16"/>
      <c r="T126" s="16"/>
      <c r="U126" s="31"/>
      <c r="V126" s="26"/>
      <c r="W126" s="26"/>
      <c r="X126" s="26"/>
      <c r="Y126" s="26"/>
      <c r="Z126" s="38"/>
      <c r="AA126" s="26"/>
      <c r="AB126" s="26"/>
      <c r="AC126" s="26"/>
      <c r="AD126" s="26"/>
      <c r="AE126" s="31"/>
      <c r="AF126" s="26"/>
      <c r="AG126" s="26"/>
      <c r="AH126" s="26"/>
      <c r="AI126" s="26"/>
      <c r="AJ126" s="13"/>
      <c r="AK126" s="13"/>
      <c r="AL126" s="13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31"/>
      <c r="BI126" s="26"/>
      <c r="BJ126" s="26"/>
    </row>
    <row r="127" spans="1:62" s="19" customFormat="1">
      <c r="A127" s="33">
        <f>'1-συμβολαια'!A127</f>
        <v>0</v>
      </c>
      <c r="B127" s="130">
        <f>'1-συμβολαια'!C127</f>
        <v>0</v>
      </c>
      <c r="C127" s="16">
        <f>'4-πολλυπρ'!D127</f>
        <v>0</v>
      </c>
      <c r="D127" s="16">
        <f>'4-πολλυπρ'!I127</f>
        <v>0</v>
      </c>
      <c r="E127" s="16"/>
      <c r="F127" s="43">
        <f t="shared" si="6"/>
        <v>0</v>
      </c>
      <c r="G127" s="43">
        <v>10</v>
      </c>
      <c r="H127" s="43">
        <v>50</v>
      </c>
      <c r="I127" s="43">
        <f t="shared" si="4"/>
        <v>60</v>
      </c>
      <c r="J127" s="244" t="s">
        <v>222</v>
      </c>
      <c r="K127" s="244" t="s">
        <v>223</v>
      </c>
      <c r="L127" s="244" t="s">
        <v>353</v>
      </c>
      <c r="M127" s="65">
        <v>20</v>
      </c>
      <c r="N127" s="65">
        <v>20</v>
      </c>
      <c r="O127" s="65"/>
      <c r="P127" s="43">
        <f t="shared" si="5"/>
        <v>40</v>
      </c>
      <c r="Q127" s="16"/>
      <c r="R127" s="16"/>
      <c r="S127" s="16"/>
      <c r="T127" s="16"/>
      <c r="U127" s="31"/>
      <c r="V127" s="26"/>
      <c r="W127" s="26"/>
      <c r="X127" s="26"/>
      <c r="Y127" s="26"/>
      <c r="Z127" s="38"/>
      <c r="AA127" s="26"/>
      <c r="AB127" s="26"/>
      <c r="AC127" s="26"/>
      <c r="AD127" s="26"/>
      <c r="AE127" s="31"/>
      <c r="AF127" s="26"/>
      <c r="AG127" s="26"/>
      <c r="AH127" s="26"/>
      <c r="AI127" s="26"/>
      <c r="AJ127" s="13"/>
      <c r="AK127" s="13"/>
      <c r="AL127" s="13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31"/>
      <c r="BI127" s="26"/>
      <c r="BJ127" s="26"/>
    </row>
    <row r="128" spans="1:62" s="19" customFormat="1">
      <c r="A128" s="33">
        <f>'1-συμβολαια'!A128</f>
        <v>0</v>
      </c>
      <c r="B128" s="130">
        <f>'1-συμβολαια'!C128</f>
        <v>0</v>
      </c>
      <c r="C128" s="16">
        <f>'4-πολλυπρ'!D128</f>
        <v>0</v>
      </c>
      <c r="D128" s="16">
        <f>'4-πολλυπρ'!I128</f>
        <v>0</v>
      </c>
      <c r="E128" s="16"/>
      <c r="F128" s="43">
        <f t="shared" si="6"/>
        <v>0</v>
      </c>
      <c r="G128" s="43">
        <v>10</v>
      </c>
      <c r="H128" s="43">
        <v>50</v>
      </c>
      <c r="I128" s="43">
        <f t="shared" si="4"/>
        <v>60</v>
      </c>
      <c r="J128" s="244" t="s">
        <v>222</v>
      </c>
      <c r="K128" s="244" t="s">
        <v>223</v>
      </c>
      <c r="L128" s="244" t="s">
        <v>353</v>
      </c>
      <c r="M128" s="65">
        <v>20</v>
      </c>
      <c r="N128" s="65">
        <v>20</v>
      </c>
      <c r="O128" s="65"/>
      <c r="P128" s="43">
        <f t="shared" si="5"/>
        <v>40</v>
      </c>
      <c r="Q128" s="16"/>
      <c r="R128" s="16"/>
      <c r="S128" s="16"/>
      <c r="T128" s="16"/>
      <c r="U128" s="31"/>
      <c r="V128" s="26"/>
      <c r="W128" s="26"/>
      <c r="X128" s="26"/>
      <c r="Y128" s="26"/>
      <c r="Z128" s="38"/>
      <c r="AA128" s="26"/>
      <c r="AB128" s="26"/>
      <c r="AC128" s="26"/>
      <c r="AD128" s="26"/>
      <c r="AE128" s="31"/>
      <c r="AF128" s="26"/>
      <c r="AG128" s="26"/>
      <c r="AH128" s="26"/>
      <c r="AI128" s="26"/>
      <c r="AJ128" s="13"/>
      <c r="AK128" s="13"/>
      <c r="AL128" s="13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31"/>
      <c r="BI128" s="26"/>
      <c r="BJ128" s="26"/>
    </row>
    <row r="129" spans="1:62" s="19" customFormat="1">
      <c r="A129" s="33">
        <f>'1-συμβολαια'!A129</f>
        <v>0</v>
      </c>
      <c r="B129" s="130">
        <f>'1-συμβολαια'!C129</f>
        <v>0</v>
      </c>
      <c r="C129" s="16">
        <f>'4-πολλυπρ'!D129</f>
        <v>0</v>
      </c>
      <c r="D129" s="16">
        <f>'4-πολλυπρ'!I129</f>
        <v>0</v>
      </c>
      <c r="E129" s="16"/>
      <c r="F129" s="43">
        <f t="shared" si="6"/>
        <v>0</v>
      </c>
      <c r="G129" s="43">
        <v>10</v>
      </c>
      <c r="H129" s="43">
        <v>50</v>
      </c>
      <c r="I129" s="43">
        <f t="shared" si="4"/>
        <v>60</v>
      </c>
      <c r="J129" s="244" t="s">
        <v>222</v>
      </c>
      <c r="K129" s="244" t="s">
        <v>223</v>
      </c>
      <c r="L129" s="244" t="s">
        <v>353</v>
      </c>
      <c r="M129" s="65">
        <v>20</v>
      </c>
      <c r="N129" s="65">
        <v>20</v>
      </c>
      <c r="O129" s="65"/>
      <c r="P129" s="43">
        <f t="shared" si="5"/>
        <v>40</v>
      </c>
      <c r="Q129" s="16"/>
      <c r="R129" s="16"/>
      <c r="S129" s="16"/>
      <c r="T129" s="16"/>
      <c r="U129" s="31"/>
      <c r="V129" s="26"/>
      <c r="W129" s="26"/>
      <c r="X129" s="26"/>
      <c r="Y129" s="26"/>
      <c r="Z129" s="38"/>
      <c r="AA129" s="26"/>
      <c r="AB129" s="26"/>
      <c r="AC129" s="26"/>
      <c r="AD129" s="26"/>
      <c r="AE129" s="31"/>
      <c r="AF129" s="26"/>
      <c r="AG129" s="26"/>
      <c r="AH129" s="26"/>
      <c r="AI129" s="26"/>
      <c r="AJ129" s="13"/>
      <c r="AK129" s="13"/>
      <c r="AL129" s="13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31"/>
      <c r="BI129" s="26"/>
      <c r="BJ129" s="26"/>
    </row>
    <row r="130" spans="1:62" s="19" customFormat="1">
      <c r="A130" s="33">
        <f>'1-συμβολαια'!A130</f>
        <v>0</v>
      </c>
      <c r="B130" s="130">
        <f>'1-συμβολαια'!C130</f>
        <v>0</v>
      </c>
      <c r="C130" s="16">
        <f>'4-πολλυπρ'!D130</f>
        <v>0</v>
      </c>
      <c r="D130" s="16">
        <f>'4-πολλυπρ'!I130</f>
        <v>0</v>
      </c>
      <c r="E130" s="16"/>
      <c r="F130" s="43">
        <f t="shared" si="6"/>
        <v>0</v>
      </c>
      <c r="G130" s="43">
        <v>10</v>
      </c>
      <c r="H130" s="43">
        <v>50</v>
      </c>
      <c r="I130" s="43">
        <f t="shared" si="4"/>
        <v>60</v>
      </c>
      <c r="J130" s="244" t="s">
        <v>222</v>
      </c>
      <c r="K130" s="244" t="s">
        <v>223</v>
      </c>
      <c r="L130" s="244" t="s">
        <v>353</v>
      </c>
      <c r="M130" s="65">
        <v>20</v>
      </c>
      <c r="N130" s="65">
        <v>20</v>
      </c>
      <c r="O130" s="65"/>
      <c r="P130" s="43">
        <f t="shared" si="5"/>
        <v>40</v>
      </c>
      <c r="Q130" s="16"/>
      <c r="R130" s="16"/>
      <c r="S130" s="16"/>
      <c r="T130" s="16"/>
      <c r="U130" s="31"/>
      <c r="V130" s="26"/>
      <c r="W130" s="26"/>
      <c r="X130" s="26"/>
      <c r="Y130" s="26"/>
      <c r="Z130" s="38"/>
      <c r="AA130" s="26"/>
      <c r="AB130" s="26"/>
      <c r="AC130" s="26"/>
      <c r="AD130" s="26"/>
      <c r="AE130" s="31"/>
      <c r="AF130" s="26"/>
      <c r="AG130" s="26"/>
      <c r="AH130" s="26"/>
      <c r="AI130" s="26"/>
      <c r="AJ130" s="13"/>
      <c r="AK130" s="13"/>
      <c r="AL130" s="13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31"/>
      <c r="BI130" s="26"/>
      <c r="BJ130" s="26"/>
    </row>
    <row r="131" spans="1:62" s="19" customFormat="1">
      <c r="A131" s="33">
        <f>'1-συμβολαια'!A131</f>
        <v>0</v>
      </c>
      <c r="B131" s="130">
        <f>'1-συμβολαια'!C131</f>
        <v>0</v>
      </c>
      <c r="C131" s="16">
        <f>'4-πολλυπρ'!D131</f>
        <v>0</v>
      </c>
      <c r="D131" s="16">
        <f>'4-πολλυπρ'!I131</f>
        <v>0</v>
      </c>
      <c r="E131" s="16"/>
      <c r="F131" s="43">
        <f t="shared" si="6"/>
        <v>0</v>
      </c>
      <c r="G131" s="43">
        <v>10</v>
      </c>
      <c r="H131" s="43">
        <v>50</v>
      </c>
      <c r="I131" s="43">
        <f t="shared" si="4"/>
        <v>60</v>
      </c>
      <c r="J131" s="244" t="s">
        <v>222</v>
      </c>
      <c r="K131" s="244" t="s">
        <v>223</v>
      </c>
      <c r="L131" s="244" t="s">
        <v>353</v>
      </c>
      <c r="M131" s="65">
        <v>20</v>
      </c>
      <c r="N131" s="65">
        <v>20</v>
      </c>
      <c r="O131" s="65"/>
      <c r="P131" s="43">
        <f t="shared" si="5"/>
        <v>40</v>
      </c>
      <c r="Q131" s="16"/>
      <c r="R131" s="16"/>
      <c r="S131" s="16"/>
      <c r="T131" s="16"/>
      <c r="U131" s="31"/>
      <c r="V131" s="26"/>
      <c r="W131" s="26"/>
      <c r="X131" s="26"/>
      <c r="Y131" s="26"/>
      <c r="Z131" s="38"/>
      <c r="AA131" s="26"/>
      <c r="AB131" s="26"/>
      <c r="AC131" s="26"/>
      <c r="AD131" s="26"/>
      <c r="AE131" s="31"/>
      <c r="AF131" s="26"/>
      <c r="AG131" s="26"/>
      <c r="AH131" s="26"/>
      <c r="AI131" s="26"/>
      <c r="AJ131" s="13"/>
      <c r="AK131" s="13"/>
      <c r="AL131" s="13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31"/>
      <c r="BI131" s="26"/>
      <c r="BJ131" s="26"/>
    </row>
    <row r="132" spans="1:62" s="19" customFormat="1">
      <c r="A132" s="33">
        <f>'1-συμβολαια'!A132</f>
        <v>0</v>
      </c>
      <c r="B132" s="130">
        <f>'1-συμβολαια'!C132</f>
        <v>0</v>
      </c>
      <c r="C132" s="16">
        <f>'4-πολλυπρ'!D132</f>
        <v>0</v>
      </c>
      <c r="D132" s="16">
        <f>'4-πολλυπρ'!I132</f>
        <v>0</v>
      </c>
      <c r="E132" s="16"/>
      <c r="F132" s="43">
        <f t="shared" si="6"/>
        <v>0</v>
      </c>
      <c r="G132" s="43">
        <v>10</v>
      </c>
      <c r="H132" s="43">
        <v>50</v>
      </c>
      <c r="I132" s="43">
        <f t="shared" ref="I132:I173" si="7">F132+G132+H132</f>
        <v>60</v>
      </c>
      <c r="J132" s="244" t="s">
        <v>222</v>
      </c>
      <c r="K132" s="244" t="s">
        <v>223</v>
      </c>
      <c r="L132" s="244" t="s">
        <v>353</v>
      </c>
      <c r="M132" s="65">
        <v>20</v>
      </c>
      <c r="N132" s="65">
        <v>20</v>
      </c>
      <c r="O132" s="65"/>
      <c r="P132" s="43">
        <f t="shared" ref="P132:P173" si="8">M132+N132+O132</f>
        <v>40</v>
      </c>
      <c r="Q132" s="16"/>
      <c r="R132" s="16"/>
      <c r="S132" s="16"/>
      <c r="T132" s="16"/>
      <c r="U132" s="31"/>
      <c r="V132" s="26"/>
      <c r="W132" s="26"/>
      <c r="X132" s="26"/>
      <c r="Y132" s="26"/>
      <c r="Z132" s="38"/>
      <c r="AA132" s="26"/>
      <c r="AB132" s="26"/>
      <c r="AC132" s="26"/>
      <c r="AD132" s="26"/>
      <c r="AE132" s="31"/>
      <c r="AF132" s="26"/>
      <c r="AG132" s="26"/>
      <c r="AH132" s="26"/>
      <c r="AI132" s="26"/>
      <c r="AJ132" s="13"/>
      <c r="AK132" s="13"/>
      <c r="AL132" s="13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31"/>
      <c r="BI132" s="26"/>
      <c r="BJ132" s="26"/>
    </row>
    <row r="133" spans="1:62" s="19" customFormat="1">
      <c r="A133" s="33">
        <f>'1-συμβολαια'!A133</f>
        <v>0</v>
      </c>
      <c r="B133" s="130">
        <f>'1-συμβολαια'!C133</f>
        <v>0</v>
      </c>
      <c r="C133" s="16">
        <f>'4-πολλυπρ'!D133</f>
        <v>0</v>
      </c>
      <c r="D133" s="16">
        <f>'4-πολλυπρ'!I133</f>
        <v>0</v>
      </c>
      <c r="E133" s="16"/>
      <c r="F133" s="43">
        <f t="shared" si="6"/>
        <v>0</v>
      </c>
      <c r="G133" s="43">
        <v>10</v>
      </c>
      <c r="H133" s="43">
        <v>50</v>
      </c>
      <c r="I133" s="43">
        <f t="shared" si="7"/>
        <v>60</v>
      </c>
      <c r="J133" s="244" t="s">
        <v>222</v>
      </c>
      <c r="K133" s="244" t="s">
        <v>223</v>
      </c>
      <c r="L133" s="244" t="s">
        <v>353</v>
      </c>
      <c r="M133" s="65">
        <v>20</v>
      </c>
      <c r="N133" s="65">
        <v>20</v>
      </c>
      <c r="O133" s="65"/>
      <c r="P133" s="43">
        <f t="shared" si="8"/>
        <v>40</v>
      </c>
      <c r="Q133" s="16"/>
      <c r="R133" s="16"/>
      <c r="S133" s="16"/>
      <c r="T133" s="16"/>
      <c r="U133" s="31"/>
      <c r="V133" s="26"/>
      <c r="W133" s="26"/>
      <c r="X133" s="26"/>
      <c r="Y133" s="26"/>
      <c r="Z133" s="38"/>
      <c r="AA133" s="26"/>
      <c r="AB133" s="26"/>
      <c r="AC133" s="26"/>
      <c r="AD133" s="26"/>
      <c r="AE133" s="31"/>
      <c r="AF133" s="26"/>
      <c r="AG133" s="26"/>
      <c r="AH133" s="26"/>
      <c r="AI133" s="26"/>
      <c r="AJ133" s="13"/>
      <c r="AK133" s="13"/>
      <c r="AL133" s="13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31"/>
      <c r="BI133" s="26"/>
      <c r="BJ133" s="26"/>
    </row>
    <row r="134" spans="1:62" s="19" customFormat="1">
      <c r="A134" s="33">
        <f>'1-συμβολαια'!A134</f>
        <v>0</v>
      </c>
      <c r="B134" s="130">
        <f>'1-συμβολαια'!C134</f>
        <v>0</v>
      </c>
      <c r="C134" s="16">
        <f>'4-πολλυπρ'!D134</f>
        <v>0</v>
      </c>
      <c r="D134" s="16">
        <f>'4-πολλυπρ'!I134</f>
        <v>0</v>
      </c>
      <c r="E134" s="16"/>
      <c r="F134" s="43">
        <f t="shared" si="6"/>
        <v>0</v>
      </c>
      <c r="G134" s="43">
        <v>10</v>
      </c>
      <c r="H134" s="43">
        <v>50</v>
      </c>
      <c r="I134" s="43">
        <f t="shared" si="7"/>
        <v>60</v>
      </c>
      <c r="J134" s="244" t="s">
        <v>222</v>
      </c>
      <c r="K134" s="244" t="s">
        <v>223</v>
      </c>
      <c r="L134" s="244" t="s">
        <v>353</v>
      </c>
      <c r="M134" s="65">
        <v>20</v>
      </c>
      <c r="N134" s="65">
        <v>20</v>
      </c>
      <c r="O134" s="65"/>
      <c r="P134" s="43">
        <f t="shared" si="8"/>
        <v>40</v>
      </c>
      <c r="Q134" s="16"/>
      <c r="R134" s="16"/>
      <c r="S134" s="16"/>
      <c r="T134" s="16"/>
      <c r="U134" s="31"/>
      <c r="V134" s="26"/>
      <c r="W134" s="26"/>
      <c r="X134" s="26"/>
      <c r="Y134" s="26"/>
      <c r="Z134" s="38"/>
      <c r="AA134" s="26"/>
      <c r="AB134" s="26"/>
      <c r="AC134" s="26"/>
      <c r="AD134" s="26"/>
      <c r="AE134" s="31"/>
      <c r="AF134" s="26"/>
      <c r="AG134" s="26"/>
      <c r="AH134" s="26"/>
      <c r="AI134" s="26"/>
      <c r="AJ134" s="13"/>
      <c r="AK134" s="13"/>
      <c r="AL134" s="13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31"/>
      <c r="BI134" s="26"/>
      <c r="BJ134" s="26"/>
    </row>
    <row r="135" spans="1:62" s="19" customFormat="1">
      <c r="A135" s="33">
        <f>'1-συμβολαια'!A135</f>
        <v>0</v>
      </c>
      <c r="B135" s="130">
        <f>'1-συμβολαια'!C135</f>
        <v>0</v>
      </c>
      <c r="C135" s="16">
        <f>'4-πολλυπρ'!D135</f>
        <v>0</v>
      </c>
      <c r="D135" s="16">
        <f>'4-πολλυπρ'!I135</f>
        <v>0</v>
      </c>
      <c r="E135" s="16"/>
      <c r="F135" s="43">
        <f t="shared" si="6"/>
        <v>0</v>
      </c>
      <c r="G135" s="43">
        <v>10</v>
      </c>
      <c r="H135" s="43">
        <v>50</v>
      </c>
      <c r="I135" s="43">
        <f t="shared" si="7"/>
        <v>60</v>
      </c>
      <c r="J135" s="244" t="s">
        <v>222</v>
      </c>
      <c r="K135" s="244" t="s">
        <v>223</v>
      </c>
      <c r="L135" s="244" t="s">
        <v>353</v>
      </c>
      <c r="M135" s="65">
        <v>20</v>
      </c>
      <c r="N135" s="65">
        <v>20</v>
      </c>
      <c r="O135" s="65"/>
      <c r="P135" s="43">
        <f t="shared" si="8"/>
        <v>40</v>
      </c>
      <c r="Q135" s="16"/>
      <c r="R135" s="16"/>
      <c r="S135" s="16"/>
      <c r="T135" s="16"/>
      <c r="U135" s="31"/>
      <c r="V135" s="26"/>
      <c r="W135" s="26"/>
      <c r="X135" s="26"/>
      <c r="Y135" s="26"/>
      <c r="Z135" s="38"/>
      <c r="AA135" s="26"/>
      <c r="AB135" s="26"/>
      <c r="AC135" s="26"/>
      <c r="AD135" s="26"/>
      <c r="AE135" s="31"/>
      <c r="AF135" s="26"/>
      <c r="AG135" s="26"/>
      <c r="AH135" s="26"/>
      <c r="AI135" s="26"/>
      <c r="AJ135" s="13"/>
      <c r="AK135" s="13"/>
      <c r="AL135" s="13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31"/>
      <c r="BI135" s="26"/>
      <c r="BJ135" s="26"/>
    </row>
    <row r="136" spans="1:62" s="19" customFormat="1">
      <c r="A136" s="33">
        <f>'1-συμβολαια'!A136</f>
        <v>0</v>
      </c>
      <c r="B136" s="130">
        <f>'1-συμβολαια'!C136</f>
        <v>0</v>
      </c>
      <c r="C136" s="16">
        <f>'4-πολλυπρ'!D136</f>
        <v>0</v>
      </c>
      <c r="D136" s="16">
        <f>'4-πολλυπρ'!I136</f>
        <v>0</v>
      </c>
      <c r="E136" s="16"/>
      <c r="F136" s="43">
        <f t="shared" ref="F136:F173" si="9">E136*6</f>
        <v>0</v>
      </c>
      <c r="G136" s="43">
        <v>10</v>
      </c>
      <c r="H136" s="43">
        <v>50</v>
      </c>
      <c r="I136" s="43">
        <f t="shared" si="7"/>
        <v>60</v>
      </c>
      <c r="J136" s="244" t="s">
        <v>222</v>
      </c>
      <c r="K136" s="244" t="s">
        <v>223</v>
      </c>
      <c r="L136" s="244" t="s">
        <v>353</v>
      </c>
      <c r="M136" s="65">
        <v>20</v>
      </c>
      <c r="N136" s="65">
        <v>20</v>
      </c>
      <c r="O136" s="65"/>
      <c r="P136" s="43">
        <f t="shared" si="8"/>
        <v>40</v>
      </c>
      <c r="Q136" s="16"/>
      <c r="R136" s="16"/>
      <c r="S136" s="16"/>
      <c r="T136" s="16"/>
      <c r="U136" s="31"/>
      <c r="V136" s="26"/>
      <c r="W136" s="26"/>
      <c r="X136" s="26"/>
      <c r="Y136" s="26"/>
      <c r="Z136" s="38"/>
      <c r="AA136" s="26"/>
      <c r="AB136" s="26"/>
      <c r="AC136" s="26"/>
      <c r="AD136" s="26"/>
      <c r="AE136" s="31"/>
      <c r="AF136" s="26"/>
      <c r="AG136" s="26"/>
      <c r="AH136" s="26"/>
      <c r="AI136" s="26"/>
      <c r="AJ136" s="13"/>
      <c r="AK136" s="13"/>
      <c r="AL136" s="13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31"/>
      <c r="BI136" s="26"/>
      <c r="BJ136" s="26"/>
    </row>
    <row r="137" spans="1:62" s="19" customFormat="1">
      <c r="A137" s="33">
        <f>'1-συμβολαια'!A137</f>
        <v>0</v>
      </c>
      <c r="B137" s="130">
        <f>'1-συμβολαια'!C137</f>
        <v>0</v>
      </c>
      <c r="C137" s="16">
        <f>'4-πολλυπρ'!D137</f>
        <v>0</v>
      </c>
      <c r="D137" s="16">
        <f>'4-πολλυπρ'!I137</f>
        <v>0</v>
      </c>
      <c r="E137" s="16"/>
      <c r="F137" s="43">
        <f t="shared" si="9"/>
        <v>0</v>
      </c>
      <c r="G137" s="43">
        <v>10</v>
      </c>
      <c r="H137" s="43">
        <v>50</v>
      </c>
      <c r="I137" s="43">
        <f t="shared" si="7"/>
        <v>60</v>
      </c>
      <c r="J137" s="244" t="s">
        <v>222</v>
      </c>
      <c r="K137" s="244" t="s">
        <v>223</v>
      </c>
      <c r="L137" s="244" t="s">
        <v>353</v>
      </c>
      <c r="M137" s="65">
        <v>20</v>
      </c>
      <c r="N137" s="65">
        <v>20</v>
      </c>
      <c r="O137" s="65"/>
      <c r="P137" s="43">
        <f t="shared" si="8"/>
        <v>40</v>
      </c>
      <c r="Q137" s="16"/>
      <c r="R137" s="16"/>
      <c r="S137" s="16"/>
      <c r="T137" s="16"/>
      <c r="U137" s="31"/>
      <c r="V137" s="26"/>
      <c r="W137" s="26"/>
      <c r="X137" s="26"/>
      <c r="Y137" s="26"/>
      <c r="Z137" s="38"/>
      <c r="AA137" s="26"/>
      <c r="AB137" s="26"/>
      <c r="AC137" s="26"/>
      <c r="AD137" s="26"/>
      <c r="AE137" s="31"/>
      <c r="AF137" s="26"/>
      <c r="AG137" s="26"/>
      <c r="AH137" s="26"/>
      <c r="AI137" s="26"/>
      <c r="AJ137" s="13"/>
      <c r="AK137" s="13"/>
      <c r="AL137" s="13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31"/>
      <c r="BI137" s="26"/>
      <c r="BJ137" s="26"/>
    </row>
    <row r="138" spans="1:62" s="19" customFormat="1">
      <c r="A138" s="33">
        <f>'1-συμβολαια'!A138</f>
        <v>0</v>
      </c>
      <c r="B138" s="130">
        <f>'1-συμβολαια'!C138</f>
        <v>0</v>
      </c>
      <c r="C138" s="16">
        <f>'4-πολλυπρ'!D138</f>
        <v>0</v>
      </c>
      <c r="D138" s="16">
        <f>'4-πολλυπρ'!I138</f>
        <v>0</v>
      </c>
      <c r="E138" s="16"/>
      <c r="F138" s="43">
        <f t="shared" si="9"/>
        <v>0</v>
      </c>
      <c r="G138" s="43">
        <v>10</v>
      </c>
      <c r="H138" s="43">
        <v>50</v>
      </c>
      <c r="I138" s="43">
        <f t="shared" si="7"/>
        <v>60</v>
      </c>
      <c r="J138" s="244" t="s">
        <v>222</v>
      </c>
      <c r="K138" s="244" t="s">
        <v>223</v>
      </c>
      <c r="L138" s="244" t="s">
        <v>353</v>
      </c>
      <c r="M138" s="65">
        <v>20</v>
      </c>
      <c r="N138" s="65">
        <v>20</v>
      </c>
      <c r="O138" s="65"/>
      <c r="P138" s="43">
        <f t="shared" si="8"/>
        <v>40</v>
      </c>
      <c r="Q138" s="16"/>
      <c r="R138" s="16"/>
      <c r="S138" s="16"/>
      <c r="T138" s="16"/>
      <c r="U138" s="31"/>
      <c r="V138" s="26"/>
      <c r="W138" s="26"/>
      <c r="X138" s="26"/>
      <c r="Y138" s="26"/>
      <c r="Z138" s="38"/>
      <c r="AA138" s="26"/>
      <c r="AB138" s="26"/>
      <c r="AC138" s="26"/>
      <c r="AD138" s="26"/>
      <c r="AE138" s="31"/>
      <c r="AF138" s="26"/>
      <c r="AG138" s="26"/>
      <c r="AH138" s="26"/>
      <c r="AI138" s="26"/>
      <c r="AJ138" s="13"/>
      <c r="AK138" s="13"/>
      <c r="AL138" s="13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31"/>
      <c r="BI138" s="26"/>
      <c r="BJ138" s="26"/>
    </row>
    <row r="139" spans="1:62" s="19" customFormat="1">
      <c r="A139" s="33">
        <f>'1-συμβολαια'!A139</f>
        <v>0</v>
      </c>
      <c r="B139" s="130">
        <f>'1-συμβολαια'!C139</f>
        <v>0</v>
      </c>
      <c r="C139" s="16">
        <f>'4-πολλυπρ'!D139</f>
        <v>0</v>
      </c>
      <c r="D139" s="16">
        <f>'4-πολλυπρ'!I139</f>
        <v>0</v>
      </c>
      <c r="E139" s="16"/>
      <c r="F139" s="43">
        <f t="shared" si="9"/>
        <v>0</v>
      </c>
      <c r="G139" s="43">
        <v>10</v>
      </c>
      <c r="H139" s="43">
        <v>50</v>
      </c>
      <c r="I139" s="43">
        <f t="shared" si="7"/>
        <v>60</v>
      </c>
      <c r="J139" s="244" t="s">
        <v>222</v>
      </c>
      <c r="K139" s="244" t="s">
        <v>223</v>
      </c>
      <c r="L139" s="244" t="s">
        <v>353</v>
      </c>
      <c r="M139" s="65">
        <v>20</v>
      </c>
      <c r="N139" s="65">
        <v>20</v>
      </c>
      <c r="O139" s="65"/>
      <c r="P139" s="43">
        <f t="shared" si="8"/>
        <v>40</v>
      </c>
      <c r="Q139" s="16"/>
      <c r="R139" s="16"/>
      <c r="S139" s="16"/>
      <c r="T139" s="16"/>
      <c r="U139" s="31"/>
      <c r="V139" s="26"/>
      <c r="W139" s="26"/>
      <c r="X139" s="26"/>
      <c r="Y139" s="26"/>
      <c r="Z139" s="38"/>
      <c r="AA139" s="26"/>
      <c r="AB139" s="26"/>
      <c r="AC139" s="26"/>
      <c r="AD139" s="26"/>
      <c r="AE139" s="31"/>
      <c r="AF139" s="26"/>
      <c r="AG139" s="26"/>
      <c r="AH139" s="26"/>
      <c r="AI139" s="26"/>
      <c r="AJ139" s="13"/>
      <c r="AK139" s="13"/>
      <c r="AL139" s="13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31"/>
      <c r="BI139" s="26"/>
      <c r="BJ139" s="26"/>
    </row>
    <row r="140" spans="1:62" s="19" customFormat="1">
      <c r="A140" s="33">
        <f>'1-συμβολαια'!A140</f>
        <v>0</v>
      </c>
      <c r="B140" s="130">
        <f>'1-συμβολαια'!C140</f>
        <v>0</v>
      </c>
      <c r="C140" s="16">
        <f>'4-πολλυπρ'!D140</f>
        <v>0</v>
      </c>
      <c r="D140" s="16">
        <f>'4-πολλυπρ'!I140</f>
        <v>0</v>
      </c>
      <c r="E140" s="16"/>
      <c r="F140" s="43">
        <f t="shared" si="9"/>
        <v>0</v>
      </c>
      <c r="G140" s="43">
        <v>10</v>
      </c>
      <c r="H140" s="43">
        <v>50</v>
      </c>
      <c r="I140" s="43">
        <f t="shared" si="7"/>
        <v>60</v>
      </c>
      <c r="J140" s="244" t="s">
        <v>222</v>
      </c>
      <c r="K140" s="244" t="s">
        <v>223</v>
      </c>
      <c r="L140" s="244" t="s">
        <v>353</v>
      </c>
      <c r="M140" s="65">
        <v>20</v>
      </c>
      <c r="N140" s="65">
        <v>20</v>
      </c>
      <c r="O140" s="65"/>
      <c r="P140" s="43">
        <f t="shared" si="8"/>
        <v>40</v>
      </c>
      <c r="Q140" s="16"/>
      <c r="R140" s="16"/>
      <c r="S140" s="16"/>
      <c r="T140" s="16"/>
      <c r="U140" s="31"/>
      <c r="V140" s="26"/>
      <c r="W140" s="26"/>
      <c r="X140" s="26"/>
      <c r="Y140" s="26"/>
      <c r="Z140" s="38"/>
      <c r="AA140" s="26"/>
      <c r="AB140" s="26"/>
      <c r="AC140" s="26"/>
      <c r="AD140" s="26"/>
      <c r="AE140" s="31"/>
      <c r="AF140" s="26"/>
      <c r="AG140" s="26"/>
      <c r="AH140" s="26"/>
      <c r="AI140" s="26"/>
      <c r="AJ140" s="13"/>
      <c r="AK140" s="13"/>
      <c r="AL140" s="13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31"/>
      <c r="BI140" s="26"/>
      <c r="BJ140" s="26"/>
    </row>
    <row r="141" spans="1:62" s="19" customFormat="1">
      <c r="A141" s="33">
        <f>'1-συμβολαια'!A141</f>
        <v>0</v>
      </c>
      <c r="B141" s="130">
        <f>'1-συμβολαια'!C141</f>
        <v>0</v>
      </c>
      <c r="C141" s="16">
        <f>'4-πολλυπρ'!D141</f>
        <v>0</v>
      </c>
      <c r="D141" s="16">
        <f>'4-πολλυπρ'!I141</f>
        <v>0</v>
      </c>
      <c r="E141" s="16"/>
      <c r="F141" s="43">
        <f t="shared" si="9"/>
        <v>0</v>
      </c>
      <c r="G141" s="43">
        <v>10</v>
      </c>
      <c r="H141" s="43">
        <v>50</v>
      </c>
      <c r="I141" s="43">
        <f t="shared" si="7"/>
        <v>60</v>
      </c>
      <c r="J141" s="244" t="s">
        <v>222</v>
      </c>
      <c r="K141" s="244" t="s">
        <v>223</v>
      </c>
      <c r="L141" s="244" t="s">
        <v>353</v>
      </c>
      <c r="M141" s="65">
        <v>20</v>
      </c>
      <c r="N141" s="65">
        <v>20</v>
      </c>
      <c r="O141" s="65"/>
      <c r="P141" s="43">
        <f t="shared" si="8"/>
        <v>40</v>
      </c>
      <c r="Q141" s="16"/>
      <c r="R141" s="16"/>
      <c r="S141" s="16"/>
      <c r="T141" s="16"/>
      <c r="U141" s="31"/>
      <c r="V141" s="26"/>
      <c r="W141" s="26"/>
      <c r="X141" s="26"/>
      <c r="Y141" s="26"/>
      <c r="Z141" s="38"/>
      <c r="AA141" s="26"/>
      <c r="AB141" s="26"/>
      <c r="AC141" s="26"/>
      <c r="AD141" s="26"/>
      <c r="AE141" s="31"/>
      <c r="AF141" s="26"/>
      <c r="AG141" s="26"/>
      <c r="AH141" s="26"/>
      <c r="AI141" s="26"/>
      <c r="AJ141" s="13"/>
      <c r="AK141" s="13"/>
      <c r="AL141" s="13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31"/>
      <c r="BI141" s="26"/>
      <c r="BJ141" s="26"/>
    </row>
    <row r="142" spans="1:62" s="19" customFormat="1">
      <c r="A142" s="33">
        <f>'1-συμβολαια'!A142</f>
        <v>0</v>
      </c>
      <c r="B142" s="130">
        <f>'1-συμβολαια'!C142</f>
        <v>0</v>
      </c>
      <c r="C142" s="16">
        <f>'4-πολλυπρ'!D142</f>
        <v>0</v>
      </c>
      <c r="D142" s="16">
        <f>'4-πολλυπρ'!I142</f>
        <v>0</v>
      </c>
      <c r="E142" s="16"/>
      <c r="F142" s="43">
        <f t="shared" si="9"/>
        <v>0</v>
      </c>
      <c r="G142" s="43">
        <v>10</v>
      </c>
      <c r="H142" s="43">
        <v>50</v>
      </c>
      <c r="I142" s="43">
        <f t="shared" si="7"/>
        <v>60</v>
      </c>
      <c r="J142" s="244" t="s">
        <v>222</v>
      </c>
      <c r="K142" s="244" t="s">
        <v>223</v>
      </c>
      <c r="L142" s="244" t="s">
        <v>353</v>
      </c>
      <c r="M142" s="65">
        <v>20</v>
      </c>
      <c r="N142" s="65">
        <v>20</v>
      </c>
      <c r="O142" s="65"/>
      <c r="P142" s="43">
        <f t="shared" si="8"/>
        <v>40</v>
      </c>
      <c r="Q142" s="16"/>
      <c r="R142" s="16"/>
      <c r="S142" s="16"/>
      <c r="T142" s="16"/>
      <c r="U142" s="31"/>
      <c r="V142" s="26"/>
      <c r="W142" s="26"/>
      <c r="X142" s="26"/>
      <c r="Y142" s="26"/>
      <c r="Z142" s="38"/>
      <c r="AA142" s="26"/>
      <c r="AB142" s="26"/>
      <c r="AC142" s="26"/>
      <c r="AD142" s="26"/>
      <c r="AE142" s="31"/>
      <c r="AF142" s="26"/>
      <c r="AG142" s="26"/>
      <c r="AH142" s="26"/>
      <c r="AI142" s="26"/>
      <c r="AJ142" s="13"/>
      <c r="AK142" s="13"/>
      <c r="AL142" s="13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31"/>
      <c r="BI142" s="26"/>
      <c r="BJ142" s="26"/>
    </row>
    <row r="143" spans="1:62" s="19" customFormat="1">
      <c r="A143" s="33">
        <f>'1-συμβολαια'!A143</f>
        <v>0</v>
      </c>
      <c r="B143" s="130">
        <f>'1-συμβολαια'!C143</f>
        <v>0</v>
      </c>
      <c r="C143" s="16">
        <f>'4-πολλυπρ'!D143</f>
        <v>0</v>
      </c>
      <c r="D143" s="16">
        <f>'4-πολλυπρ'!I143</f>
        <v>0</v>
      </c>
      <c r="E143" s="16"/>
      <c r="F143" s="43">
        <f t="shared" si="9"/>
        <v>0</v>
      </c>
      <c r="G143" s="43">
        <v>10</v>
      </c>
      <c r="H143" s="43">
        <v>50</v>
      </c>
      <c r="I143" s="43">
        <f t="shared" si="7"/>
        <v>60</v>
      </c>
      <c r="J143" s="244" t="s">
        <v>222</v>
      </c>
      <c r="K143" s="244" t="s">
        <v>223</v>
      </c>
      <c r="L143" s="244" t="s">
        <v>353</v>
      </c>
      <c r="M143" s="65">
        <v>20</v>
      </c>
      <c r="N143" s="65">
        <v>20</v>
      </c>
      <c r="O143" s="65"/>
      <c r="P143" s="43">
        <f t="shared" si="8"/>
        <v>40</v>
      </c>
      <c r="Q143" s="16"/>
      <c r="R143" s="16"/>
      <c r="S143" s="16"/>
      <c r="T143" s="16"/>
      <c r="U143" s="31"/>
      <c r="V143" s="26"/>
      <c r="W143" s="26"/>
      <c r="X143" s="26"/>
      <c r="Y143" s="26"/>
      <c r="Z143" s="38"/>
      <c r="AA143" s="26"/>
      <c r="AB143" s="26"/>
      <c r="AC143" s="26"/>
      <c r="AD143" s="26"/>
      <c r="AE143" s="31"/>
      <c r="AF143" s="26"/>
      <c r="AG143" s="26"/>
      <c r="AH143" s="26"/>
      <c r="AI143" s="26"/>
      <c r="AJ143" s="13"/>
      <c r="AK143" s="13"/>
      <c r="AL143" s="13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31"/>
      <c r="BI143" s="26"/>
      <c r="BJ143" s="26"/>
    </row>
    <row r="144" spans="1:62" s="19" customFormat="1">
      <c r="A144" s="33">
        <f>'1-συμβολαια'!A144</f>
        <v>0</v>
      </c>
      <c r="B144" s="130">
        <f>'1-συμβολαια'!C144</f>
        <v>0</v>
      </c>
      <c r="C144" s="16">
        <f>'4-πολλυπρ'!D144</f>
        <v>0</v>
      </c>
      <c r="D144" s="16">
        <f>'4-πολλυπρ'!I144</f>
        <v>0</v>
      </c>
      <c r="E144" s="16"/>
      <c r="F144" s="43">
        <f t="shared" si="9"/>
        <v>0</v>
      </c>
      <c r="G144" s="43">
        <v>10</v>
      </c>
      <c r="H144" s="43">
        <v>50</v>
      </c>
      <c r="I144" s="43">
        <f t="shared" si="7"/>
        <v>60</v>
      </c>
      <c r="J144" s="244" t="s">
        <v>222</v>
      </c>
      <c r="K144" s="244" t="s">
        <v>223</v>
      </c>
      <c r="L144" s="244" t="s">
        <v>353</v>
      </c>
      <c r="M144" s="65">
        <v>20</v>
      </c>
      <c r="N144" s="65">
        <v>20</v>
      </c>
      <c r="O144" s="65"/>
      <c r="P144" s="43">
        <f t="shared" si="8"/>
        <v>40</v>
      </c>
      <c r="Q144" s="16"/>
      <c r="R144" s="16"/>
      <c r="S144" s="16"/>
      <c r="T144" s="16"/>
      <c r="U144" s="31"/>
      <c r="V144" s="26"/>
      <c r="W144" s="26"/>
      <c r="X144" s="26"/>
      <c r="Y144" s="26"/>
      <c r="Z144" s="38"/>
      <c r="AA144" s="26"/>
      <c r="AB144" s="26"/>
      <c r="AC144" s="26"/>
      <c r="AD144" s="26"/>
      <c r="AE144" s="31"/>
      <c r="AF144" s="26"/>
      <c r="AG144" s="26"/>
      <c r="AH144" s="26"/>
      <c r="AI144" s="26"/>
      <c r="AJ144" s="13"/>
      <c r="AK144" s="13"/>
      <c r="AL144" s="13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31"/>
      <c r="BI144" s="26"/>
      <c r="BJ144" s="26"/>
    </row>
    <row r="145" spans="1:62" s="19" customFormat="1">
      <c r="A145" s="33">
        <f>'1-συμβολαια'!A145</f>
        <v>0</v>
      </c>
      <c r="B145" s="130">
        <f>'1-συμβολαια'!C145</f>
        <v>0</v>
      </c>
      <c r="C145" s="16">
        <f>'4-πολλυπρ'!D145</f>
        <v>0</v>
      </c>
      <c r="D145" s="16">
        <f>'4-πολλυπρ'!I145</f>
        <v>0</v>
      </c>
      <c r="E145" s="16"/>
      <c r="F145" s="43">
        <f t="shared" si="9"/>
        <v>0</v>
      </c>
      <c r="G145" s="43">
        <v>10</v>
      </c>
      <c r="H145" s="43">
        <v>50</v>
      </c>
      <c r="I145" s="43">
        <f t="shared" si="7"/>
        <v>60</v>
      </c>
      <c r="J145" s="244" t="s">
        <v>222</v>
      </c>
      <c r="K145" s="244" t="s">
        <v>223</v>
      </c>
      <c r="L145" s="244" t="s">
        <v>353</v>
      </c>
      <c r="M145" s="65">
        <v>20</v>
      </c>
      <c r="N145" s="65">
        <v>20</v>
      </c>
      <c r="O145" s="65"/>
      <c r="P145" s="43">
        <f t="shared" si="8"/>
        <v>40</v>
      </c>
      <c r="Q145" s="16"/>
      <c r="R145" s="16"/>
      <c r="S145" s="16"/>
      <c r="T145" s="16"/>
      <c r="U145" s="31"/>
      <c r="V145" s="26"/>
      <c r="W145" s="26"/>
      <c r="X145" s="26"/>
      <c r="Y145" s="26"/>
      <c r="Z145" s="38"/>
      <c r="AA145" s="26"/>
      <c r="AB145" s="26"/>
      <c r="AC145" s="26"/>
      <c r="AD145" s="26"/>
      <c r="AE145" s="31"/>
      <c r="AF145" s="26"/>
      <c r="AG145" s="26"/>
      <c r="AH145" s="26"/>
      <c r="AI145" s="26"/>
      <c r="AJ145" s="13"/>
      <c r="AK145" s="13"/>
      <c r="AL145" s="13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31"/>
      <c r="BI145" s="26"/>
      <c r="BJ145" s="26"/>
    </row>
    <row r="146" spans="1:62" s="19" customFormat="1">
      <c r="A146" s="33">
        <f>'1-συμβολαια'!A146</f>
        <v>0</v>
      </c>
      <c r="B146" s="130">
        <f>'1-συμβολαια'!C146</f>
        <v>0</v>
      </c>
      <c r="C146" s="16">
        <f>'4-πολλυπρ'!D146</f>
        <v>0</v>
      </c>
      <c r="D146" s="16">
        <f>'4-πολλυπρ'!I146</f>
        <v>0</v>
      </c>
      <c r="E146" s="16"/>
      <c r="F146" s="43">
        <f t="shared" si="9"/>
        <v>0</v>
      </c>
      <c r="G146" s="43">
        <v>10</v>
      </c>
      <c r="H146" s="43">
        <v>50</v>
      </c>
      <c r="I146" s="43">
        <f t="shared" si="7"/>
        <v>60</v>
      </c>
      <c r="J146" s="244" t="s">
        <v>222</v>
      </c>
      <c r="K146" s="244" t="s">
        <v>223</v>
      </c>
      <c r="L146" s="244" t="s">
        <v>353</v>
      </c>
      <c r="M146" s="65">
        <v>20</v>
      </c>
      <c r="N146" s="65">
        <v>20</v>
      </c>
      <c r="O146" s="65"/>
      <c r="P146" s="43">
        <f t="shared" si="8"/>
        <v>40</v>
      </c>
      <c r="Q146" s="16"/>
      <c r="R146" s="16"/>
      <c r="S146" s="16"/>
      <c r="T146" s="16"/>
      <c r="U146" s="31"/>
      <c r="V146" s="26"/>
      <c r="W146" s="26"/>
      <c r="X146" s="26"/>
      <c r="Y146" s="26"/>
      <c r="Z146" s="38"/>
      <c r="AA146" s="26"/>
      <c r="AB146" s="26"/>
      <c r="AC146" s="26"/>
      <c r="AD146" s="26"/>
      <c r="AE146" s="31"/>
      <c r="AF146" s="26"/>
      <c r="AG146" s="26"/>
      <c r="AH146" s="26"/>
      <c r="AI146" s="26"/>
      <c r="AJ146" s="13"/>
      <c r="AK146" s="13"/>
      <c r="AL146" s="13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31"/>
      <c r="BI146" s="26"/>
      <c r="BJ146" s="26"/>
    </row>
    <row r="147" spans="1:62" s="19" customFormat="1">
      <c r="A147" s="33">
        <f>'1-συμβολαια'!A147</f>
        <v>0</v>
      </c>
      <c r="B147" s="130">
        <f>'1-συμβολαια'!C147</f>
        <v>0</v>
      </c>
      <c r="C147" s="16">
        <f>'4-πολλυπρ'!D147</f>
        <v>0</v>
      </c>
      <c r="D147" s="16">
        <f>'4-πολλυπρ'!I147</f>
        <v>0</v>
      </c>
      <c r="E147" s="16"/>
      <c r="F147" s="43">
        <f t="shared" si="9"/>
        <v>0</v>
      </c>
      <c r="G147" s="43">
        <v>10</v>
      </c>
      <c r="H147" s="43">
        <v>50</v>
      </c>
      <c r="I147" s="43">
        <f t="shared" si="7"/>
        <v>60</v>
      </c>
      <c r="J147" s="244" t="s">
        <v>222</v>
      </c>
      <c r="K147" s="244" t="s">
        <v>223</v>
      </c>
      <c r="L147" s="244" t="s">
        <v>353</v>
      </c>
      <c r="M147" s="65">
        <v>20</v>
      </c>
      <c r="N147" s="65">
        <v>20</v>
      </c>
      <c r="O147" s="65"/>
      <c r="P147" s="43">
        <f t="shared" si="8"/>
        <v>40</v>
      </c>
      <c r="Q147" s="16"/>
      <c r="R147" s="16"/>
      <c r="S147" s="16"/>
      <c r="T147" s="16"/>
      <c r="U147" s="31"/>
      <c r="V147" s="26"/>
      <c r="W147" s="26"/>
      <c r="X147" s="26"/>
      <c r="Y147" s="26"/>
      <c r="Z147" s="38"/>
      <c r="AA147" s="26"/>
      <c r="AB147" s="26"/>
      <c r="AC147" s="26"/>
      <c r="AD147" s="26"/>
      <c r="AE147" s="31"/>
      <c r="AF147" s="26"/>
      <c r="AG147" s="26"/>
      <c r="AH147" s="26"/>
      <c r="AI147" s="26"/>
      <c r="AJ147" s="13"/>
      <c r="AK147" s="13"/>
      <c r="AL147" s="13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31"/>
      <c r="BI147" s="26"/>
      <c r="BJ147" s="26"/>
    </row>
    <row r="148" spans="1:62" s="19" customFormat="1">
      <c r="A148" s="33">
        <f>'1-συμβολαια'!A148</f>
        <v>0</v>
      </c>
      <c r="B148" s="130">
        <f>'1-συμβολαια'!C148</f>
        <v>0</v>
      </c>
      <c r="C148" s="16">
        <f>'4-πολλυπρ'!D148</f>
        <v>0</v>
      </c>
      <c r="D148" s="16">
        <f>'4-πολλυπρ'!I148</f>
        <v>0</v>
      </c>
      <c r="E148" s="16"/>
      <c r="F148" s="43">
        <f t="shared" si="9"/>
        <v>0</v>
      </c>
      <c r="G148" s="43">
        <v>10</v>
      </c>
      <c r="H148" s="43">
        <v>50</v>
      </c>
      <c r="I148" s="43">
        <f t="shared" si="7"/>
        <v>60</v>
      </c>
      <c r="J148" s="244" t="s">
        <v>222</v>
      </c>
      <c r="K148" s="244" t="s">
        <v>223</v>
      </c>
      <c r="L148" s="244" t="s">
        <v>353</v>
      </c>
      <c r="M148" s="65">
        <v>20</v>
      </c>
      <c r="N148" s="65">
        <v>20</v>
      </c>
      <c r="O148" s="65"/>
      <c r="P148" s="43">
        <f t="shared" si="8"/>
        <v>40</v>
      </c>
      <c r="Q148" s="16"/>
      <c r="R148" s="16"/>
      <c r="S148" s="16"/>
      <c r="T148" s="16"/>
      <c r="U148" s="31"/>
      <c r="V148" s="26"/>
      <c r="W148" s="26"/>
      <c r="X148" s="26"/>
      <c r="Y148" s="26"/>
      <c r="Z148" s="38"/>
      <c r="AA148" s="26"/>
      <c r="AB148" s="26"/>
      <c r="AC148" s="26"/>
      <c r="AD148" s="26"/>
      <c r="AE148" s="31"/>
      <c r="AF148" s="26"/>
      <c r="AG148" s="26"/>
      <c r="AH148" s="26"/>
      <c r="AI148" s="26"/>
      <c r="AJ148" s="13"/>
      <c r="AK148" s="13"/>
      <c r="AL148" s="13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31"/>
      <c r="BI148" s="26"/>
      <c r="BJ148" s="26"/>
    </row>
    <row r="149" spans="1:62" s="19" customFormat="1">
      <c r="A149" s="33">
        <f>'1-συμβολαια'!A149</f>
        <v>0</v>
      </c>
      <c r="B149" s="130">
        <f>'1-συμβολαια'!C149</f>
        <v>0</v>
      </c>
      <c r="C149" s="16">
        <f>'4-πολλυπρ'!D149</f>
        <v>0</v>
      </c>
      <c r="D149" s="16">
        <f>'4-πολλυπρ'!I149</f>
        <v>0</v>
      </c>
      <c r="E149" s="16"/>
      <c r="F149" s="43">
        <f t="shared" si="9"/>
        <v>0</v>
      </c>
      <c r="G149" s="43">
        <v>10</v>
      </c>
      <c r="H149" s="43">
        <v>50</v>
      </c>
      <c r="I149" s="43">
        <f t="shared" si="7"/>
        <v>60</v>
      </c>
      <c r="J149" s="244" t="s">
        <v>222</v>
      </c>
      <c r="K149" s="244" t="s">
        <v>223</v>
      </c>
      <c r="L149" s="244" t="s">
        <v>353</v>
      </c>
      <c r="M149" s="65">
        <v>20</v>
      </c>
      <c r="N149" s="65">
        <v>20</v>
      </c>
      <c r="O149" s="65"/>
      <c r="P149" s="43">
        <f t="shared" si="8"/>
        <v>40</v>
      </c>
      <c r="Q149" s="16"/>
      <c r="R149" s="16"/>
      <c r="S149" s="16"/>
      <c r="T149" s="16"/>
      <c r="U149" s="31"/>
      <c r="V149" s="26"/>
      <c r="W149" s="26"/>
      <c r="X149" s="26"/>
      <c r="Y149" s="26"/>
      <c r="Z149" s="38"/>
      <c r="AA149" s="26"/>
      <c r="AB149" s="26"/>
      <c r="AC149" s="26"/>
      <c r="AD149" s="26"/>
      <c r="AE149" s="31"/>
      <c r="AF149" s="26"/>
      <c r="AG149" s="26"/>
      <c r="AH149" s="26"/>
      <c r="AI149" s="26"/>
      <c r="AJ149" s="13"/>
      <c r="AK149" s="13"/>
      <c r="AL149" s="13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31"/>
      <c r="BI149" s="26"/>
      <c r="BJ149" s="26"/>
    </row>
    <row r="150" spans="1:62" s="19" customFormat="1">
      <c r="A150" s="33">
        <f>'1-συμβολαια'!A150</f>
        <v>0</v>
      </c>
      <c r="B150" s="130">
        <f>'1-συμβολαια'!C150</f>
        <v>0</v>
      </c>
      <c r="C150" s="16">
        <f>'4-πολλυπρ'!D150</f>
        <v>0</v>
      </c>
      <c r="D150" s="16">
        <f>'4-πολλυπρ'!I150</f>
        <v>0</v>
      </c>
      <c r="E150" s="16"/>
      <c r="F150" s="43">
        <f t="shared" si="9"/>
        <v>0</v>
      </c>
      <c r="G150" s="43">
        <v>10</v>
      </c>
      <c r="H150" s="43">
        <v>50</v>
      </c>
      <c r="I150" s="43">
        <f t="shared" si="7"/>
        <v>60</v>
      </c>
      <c r="J150" s="244" t="s">
        <v>222</v>
      </c>
      <c r="K150" s="244" t="s">
        <v>223</v>
      </c>
      <c r="L150" s="244" t="s">
        <v>353</v>
      </c>
      <c r="M150" s="65">
        <v>20</v>
      </c>
      <c r="N150" s="65">
        <v>20</v>
      </c>
      <c r="O150" s="65"/>
      <c r="P150" s="43">
        <f t="shared" si="8"/>
        <v>40</v>
      </c>
      <c r="Q150" s="16"/>
      <c r="R150" s="16"/>
      <c r="S150" s="16"/>
      <c r="T150" s="16"/>
      <c r="U150" s="31"/>
      <c r="V150" s="26"/>
      <c r="W150" s="26"/>
      <c r="X150" s="26"/>
      <c r="Y150" s="26"/>
      <c r="Z150" s="38"/>
      <c r="AA150" s="26"/>
      <c r="AB150" s="26"/>
      <c r="AC150" s="26"/>
      <c r="AD150" s="26"/>
      <c r="AE150" s="31"/>
      <c r="AF150" s="26"/>
      <c r="AG150" s="26"/>
      <c r="AH150" s="26"/>
      <c r="AI150" s="26"/>
      <c r="AJ150" s="13"/>
      <c r="AK150" s="13"/>
      <c r="AL150" s="13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31"/>
      <c r="BI150" s="26"/>
      <c r="BJ150" s="26"/>
    </row>
    <row r="151" spans="1:62" s="19" customFormat="1">
      <c r="A151" s="33">
        <f>'1-συμβολαια'!A151</f>
        <v>0</v>
      </c>
      <c r="B151" s="130">
        <f>'1-συμβολαια'!C151</f>
        <v>0</v>
      </c>
      <c r="C151" s="16">
        <f>'4-πολλυπρ'!D151</f>
        <v>0</v>
      </c>
      <c r="D151" s="16">
        <f>'4-πολλυπρ'!I151</f>
        <v>0</v>
      </c>
      <c r="E151" s="16"/>
      <c r="F151" s="43">
        <f t="shared" si="9"/>
        <v>0</v>
      </c>
      <c r="G151" s="43">
        <v>10</v>
      </c>
      <c r="H151" s="43">
        <v>50</v>
      </c>
      <c r="I151" s="43">
        <f t="shared" si="7"/>
        <v>60</v>
      </c>
      <c r="J151" s="244" t="s">
        <v>222</v>
      </c>
      <c r="K151" s="244" t="s">
        <v>223</v>
      </c>
      <c r="L151" s="244" t="s">
        <v>353</v>
      </c>
      <c r="M151" s="65">
        <v>20</v>
      </c>
      <c r="N151" s="65">
        <v>20</v>
      </c>
      <c r="O151" s="65"/>
      <c r="P151" s="43">
        <f t="shared" si="8"/>
        <v>40</v>
      </c>
      <c r="Q151" s="16"/>
      <c r="R151" s="16"/>
      <c r="S151" s="16"/>
      <c r="T151" s="16"/>
      <c r="U151" s="31"/>
      <c r="V151" s="26"/>
      <c r="W151" s="26"/>
      <c r="X151" s="26"/>
      <c r="Y151" s="26"/>
      <c r="Z151" s="38"/>
      <c r="AA151" s="26"/>
      <c r="AB151" s="26"/>
      <c r="AC151" s="26"/>
      <c r="AD151" s="26"/>
      <c r="AE151" s="31"/>
      <c r="AF151" s="26"/>
      <c r="AG151" s="26"/>
      <c r="AH151" s="26"/>
      <c r="AI151" s="26"/>
      <c r="AJ151" s="13"/>
      <c r="AK151" s="13"/>
      <c r="AL151" s="13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31"/>
      <c r="BI151" s="26"/>
      <c r="BJ151" s="26"/>
    </row>
    <row r="152" spans="1:62" s="19" customFormat="1">
      <c r="A152" s="33">
        <f>'1-συμβολαια'!A152</f>
        <v>0</v>
      </c>
      <c r="B152" s="130">
        <f>'1-συμβολαια'!C152</f>
        <v>0</v>
      </c>
      <c r="C152" s="16">
        <f>'4-πολλυπρ'!D152</f>
        <v>0</v>
      </c>
      <c r="D152" s="16">
        <f>'4-πολλυπρ'!I152</f>
        <v>0</v>
      </c>
      <c r="E152" s="16"/>
      <c r="F152" s="43">
        <f t="shared" si="9"/>
        <v>0</v>
      </c>
      <c r="G152" s="43">
        <v>10</v>
      </c>
      <c r="H152" s="43">
        <v>50</v>
      </c>
      <c r="I152" s="43">
        <f t="shared" si="7"/>
        <v>60</v>
      </c>
      <c r="J152" s="244" t="s">
        <v>222</v>
      </c>
      <c r="K152" s="244" t="s">
        <v>223</v>
      </c>
      <c r="L152" s="244" t="s">
        <v>353</v>
      </c>
      <c r="M152" s="65">
        <v>20</v>
      </c>
      <c r="N152" s="65">
        <v>20</v>
      </c>
      <c r="O152" s="65"/>
      <c r="P152" s="43">
        <f t="shared" si="8"/>
        <v>40</v>
      </c>
      <c r="Q152" s="16"/>
      <c r="R152" s="16"/>
      <c r="S152" s="16"/>
      <c r="T152" s="16"/>
      <c r="U152" s="31"/>
      <c r="V152" s="26"/>
      <c r="W152" s="26"/>
      <c r="X152" s="26"/>
      <c r="Y152" s="26"/>
      <c r="Z152" s="38"/>
      <c r="AA152" s="26"/>
      <c r="AB152" s="26"/>
      <c r="AC152" s="26"/>
      <c r="AD152" s="26"/>
      <c r="AE152" s="31"/>
      <c r="AF152" s="26"/>
      <c r="AG152" s="26"/>
      <c r="AH152" s="26"/>
      <c r="AI152" s="26"/>
      <c r="AJ152" s="13"/>
      <c r="AK152" s="13"/>
      <c r="AL152" s="13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31"/>
      <c r="BI152" s="26"/>
      <c r="BJ152" s="26"/>
    </row>
    <row r="153" spans="1:62" s="19" customFormat="1">
      <c r="A153" s="33">
        <f>'1-συμβολαια'!A153</f>
        <v>0</v>
      </c>
      <c r="B153" s="130">
        <f>'1-συμβολαια'!C153</f>
        <v>0</v>
      </c>
      <c r="C153" s="16">
        <f>'4-πολλυπρ'!D153</f>
        <v>0</v>
      </c>
      <c r="D153" s="16">
        <f>'4-πολλυπρ'!I153</f>
        <v>0</v>
      </c>
      <c r="E153" s="16"/>
      <c r="F153" s="43">
        <f t="shared" si="9"/>
        <v>0</v>
      </c>
      <c r="G153" s="43">
        <v>10</v>
      </c>
      <c r="H153" s="43">
        <v>50</v>
      </c>
      <c r="I153" s="43">
        <f t="shared" si="7"/>
        <v>60</v>
      </c>
      <c r="J153" s="244" t="s">
        <v>222</v>
      </c>
      <c r="K153" s="244" t="s">
        <v>223</v>
      </c>
      <c r="L153" s="244" t="s">
        <v>353</v>
      </c>
      <c r="M153" s="65">
        <v>20</v>
      </c>
      <c r="N153" s="65">
        <v>20</v>
      </c>
      <c r="O153" s="65"/>
      <c r="P153" s="43">
        <f t="shared" si="8"/>
        <v>40</v>
      </c>
      <c r="Q153" s="16"/>
      <c r="R153" s="16"/>
      <c r="S153" s="16"/>
      <c r="T153" s="16"/>
      <c r="U153" s="31"/>
      <c r="V153" s="26"/>
      <c r="W153" s="26"/>
      <c r="X153" s="26"/>
      <c r="Y153" s="26"/>
      <c r="Z153" s="38"/>
      <c r="AA153" s="26"/>
      <c r="AB153" s="26"/>
      <c r="AC153" s="26"/>
      <c r="AD153" s="26"/>
      <c r="AE153" s="31"/>
      <c r="AF153" s="26"/>
      <c r="AG153" s="26"/>
      <c r="AH153" s="26"/>
      <c r="AI153" s="26"/>
      <c r="AJ153" s="13"/>
      <c r="AK153" s="13"/>
      <c r="AL153" s="13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31"/>
      <c r="BI153" s="26"/>
      <c r="BJ153" s="26"/>
    </row>
    <row r="154" spans="1:62" s="19" customFormat="1">
      <c r="A154" s="33">
        <f>'1-συμβολαια'!A154</f>
        <v>0</v>
      </c>
      <c r="B154" s="130">
        <f>'1-συμβολαια'!C154</f>
        <v>0</v>
      </c>
      <c r="C154" s="16">
        <f>'4-πολλυπρ'!D154</f>
        <v>0</v>
      </c>
      <c r="D154" s="16">
        <f>'4-πολλυπρ'!I154</f>
        <v>0</v>
      </c>
      <c r="E154" s="16"/>
      <c r="F154" s="43">
        <f t="shared" si="9"/>
        <v>0</v>
      </c>
      <c r="G154" s="43">
        <v>10</v>
      </c>
      <c r="H154" s="43">
        <v>50</v>
      </c>
      <c r="I154" s="43">
        <f t="shared" si="7"/>
        <v>60</v>
      </c>
      <c r="J154" s="244" t="s">
        <v>222</v>
      </c>
      <c r="K154" s="244" t="s">
        <v>223</v>
      </c>
      <c r="L154" s="244" t="s">
        <v>353</v>
      </c>
      <c r="M154" s="65">
        <v>20</v>
      </c>
      <c r="N154" s="65">
        <v>20</v>
      </c>
      <c r="O154" s="65"/>
      <c r="P154" s="43">
        <f t="shared" si="8"/>
        <v>40</v>
      </c>
      <c r="Q154" s="16"/>
      <c r="R154" s="16"/>
      <c r="S154" s="16"/>
      <c r="T154" s="16"/>
      <c r="U154" s="31"/>
      <c r="V154" s="26"/>
      <c r="W154" s="26"/>
      <c r="X154" s="26"/>
      <c r="Y154" s="26"/>
      <c r="Z154" s="38"/>
      <c r="AA154" s="26"/>
      <c r="AB154" s="26"/>
      <c r="AC154" s="26"/>
      <c r="AD154" s="26"/>
      <c r="AE154" s="31"/>
      <c r="AF154" s="26"/>
      <c r="AG154" s="26"/>
      <c r="AH154" s="26"/>
      <c r="AI154" s="26"/>
      <c r="AJ154" s="13"/>
      <c r="AK154" s="13"/>
      <c r="AL154" s="13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31"/>
      <c r="BI154" s="26"/>
      <c r="BJ154" s="26"/>
    </row>
    <row r="155" spans="1:62" s="19" customFormat="1">
      <c r="A155" s="33">
        <f>'1-συμβολαια'!A155</f>
        <v>0</v>
      </c>
      <c r="B155" s="130">
        <f>'1-συμβολαια'!C155</f>
        <v>0</v>
      </c>
      <c r="C155" s="16">
        <f>'4-πολλυπρ'!D155</f>
        <v>0</v>
      </c>
      <c r="D155" s="16">
        <f>'4-πολλυπρ'!I155</f>
        <v>0</v>
      </c>
      <c r="E155" s="16"/>
      <c r="F155" s="43">
        <f t="shared" si="9"/>
        <v>0</v>
      </c>
      <c r="G155" s="43">
        <v>10</v>
      </c>
      <c r="H155" s="43">
        <v>50</v>
      </c>
      <c r="I155" s="43">
        <f t="shared" si="7"/>
        <v>60</v>
      </c>
      <c r="J155" s="244" t="s">
        <v>222</v>
      </c>
      <c r="K155" s="244" t="s">
        <v>223</v>
      </c>
      <c r="L155" s="244" t="s">
        <v>353</v>
      </c>
      <c r="M155" s="65">
        <v>20</v>
      </c>
      <c r="N155" s="65">
        <v>20</v>
      </c>
      <c r="O155" s="65"/>
      <c r="P155" s="43">
        <f t="shared" si="8"/>
        <v>40</v>
      </c>
      <c r="Q155" s="16"/>
      <c r="R155" s="16"/>
      <c r="S155" s="16"/>
      <c r="T155" s="16"/>
      <c r="U155" s="31"/>
      <c r="V155" s="26"/>
      <c r="W155" s="26"/>
      <c r="X155" s="26"/>
      <c r="Y155" s="26"/>
      <c r="Z155" s="38"/>
      <c r="AA155" s="26"/>
      <c r="AB155" s="26"/>
      <c r="AC155" s="26"/>
      <c r="AD155" s="26"/>
      <c r="AE155" s="31"/>
      <c r="AF155" s="26"/>
      <c r="AG155" s="26"/>
      <c r="AH155" s="26"/>
      <c r="AI155" s="26"/>
      <c r="AJ155" s="13"/>
      <c r="AK155" s="13"/>
      <c r="AL155" s="13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31"/>
      <c r="BI155" s="26"/>
      <c r="BJ155" s="26"/>
    </row>
    <row r="156" spans="1:62" s="19" customFormat="1">
      <c r="A156" s="33">
        <f>'1-συμβολαια'!A156</f>
        <v>0</v>
      </c>
      <c r="B156" s="130">
        <f>'1-συμβολαια'!C156</f>
        <v>0</v>
      </c>
      <c r="C156" s="16">
        <f>'4-πολλυπρ'!D156</f>
        <v>0</v>
      </c>
      <c r="D156" s="16">
        <f>'4-πολλυπρ'!I156</f>
        <v>0</v>
      </c>
      <c r="E156" s="16"/>
      <c r="F156" s="43">
        <f t="shared" si="9"/>
        <v>0</v>
      </c>
      <c r="G156" s="43">
        <v>10</v>
      </c>
      <c r="H156" s="43">
        <v>50</v>
      </c>
      <c r="I156" s="43">
        <f t="shared" si="7"/>
        <v>60</v>
      </c>
      <c r="J156" s="244" t="s">
        <v>222</v>
      </c>
      <c r="K156" s="244" t="s">
        <v>223</v>
      </c>
      <c r="L156" s="244" t="s">
        <v>353</v>
      </c>
      <c r="M156" s="65">
        <v>20</v>
      </c>
      <c r="N156" s="65">
        <v>20</v>
      </c>
      <c r="O156" s="65"/>
      <c r="P156" s="43">
        <f t="shared" si="8"/>
        <v>40</v>
      </c>
      <c r="Q156" s="16"/>
      <c r="R156" s="16"/>
      <c r="S156" s="16"/>
      <c r="T156" s="16"/>
      <c r="U156" s="31"/>
      <c r="V156" s="26"/>
      <c r="W156" s="26"/>
      <c r="X156" s="26"/>
      <c r="Y156" s="26"/>
      <c r="Z156" s="38"/>
      <c r="AA156" s="26"/>
      <c r="AB156" s="26"/>
      <c r="AC156" s="26"/>
      <c r="AD156" s="26"/>
      <c r="AE156" s="31"/>
      <c r="AF156" s="26"/>
      <c r="AG156" s="26"/>
      <c r="AH156" s="26"/>
      <c r="AI156" s="26"/>
      <c r="AJ156" s="13"/>
      <c r="AK156" s="13"/>
      <c r="AL156" s="13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31"/>
      <c r="BI156" s="26"/>
      <c r="BJ156" s="26"/>
    </row>
    <row r="157" spans="1:62" s="19" customFormat="1">
      <c r="A157" s="33">
        <f>'1-συμβολαια'!A157</f>
        <v>0</v>
      </c>
      <c r="B157" s="130">
        <f>'1-συμβολαια'!C157</f>
        <v>0</v>
      </c>
      <c r="C157" s="16">
        <f>'4-πολλυπρ'!D157</f>
        <v>0</v>
      </c>
      <c r="D157" s="16">
        <f>'4-πολλυπρ'!I157</f>
        <v>0</v>
      </c>
      <c r="E157" s="16"/>
      <c r="F157" s="43">
        <f t="shared" si="9"/>
        <v>0</v>
      </c>
      <c r="G157" s="43">
        <v>10</v>
      </c>
      <c r="H157" s="43">
        <v>50</v>
      </c>
      <c r="I157" s="43">
        <f t="shared" si="7"/>
        <v>60</v>
      </c>
      <c r="J157" s="244" t="s">
        <v>222</v>
      </c>
      <c r="K157" s="244" t="s">
        <v>223</v>
      </c>
      <c r="L157" s="244" t="s">
        <v>353</v>
      </c>
      <c r="M157" s="65">
        <v>20</v>
      </c>
      <c r="N157" s="65">
        <v>20</v>
      </c>
      <c r="O157" s="65"/>
      <c r="P157" s="43">
        <f t="shared" si="8"/>
        <v>40</v>
      </c>
      <c r="Q157" s="16"/>
      <c r="R157" s="16"/>
      <c r="S157" s="16"/>
      <c r="T157" s="16"/>
      <c r="U157" s="31"/>
      <c r="V157" s="26"/>
      <c r="W157" s="26"/>
      <c r="X157" s="26"/>
      <c r="Y157" s="26"/>
      <c r="Z157" s="38"/>
      <c r="AA157" s="26"/>
      <c r="AB157" s="26"/>
      <c r="AC157" s="26"/>
      <c r="AD157" s="26"/>
      <c r="AE157" s="31"/>
      <c r="AF157" s="26"/>
      <c r="AG157" s="26"/>
      <c r="AH157" s="26"/>
      <c r="AI157" s="26"/>
      <c r="AJ157" s="13"/>
      <c r="AK157" s="13"/>
      <c r="AL157" s="13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31"/>
      <c r="BI157" s="26"/>
      <c r="BJ157" s="26"/>
    </row>
    <row r="158" spans="1:62" s="19" customFormat="1">
      <c r="A158" s="33">
        <f>'1-συμβολαια'!A158</f>
        <v>0</v>
      </c>
      <c r="B158" s="130">
        <f>'1-συμβολαια'!C158</f>
        <v>0</v>
      </c>
      <c r="C158" s="16">
        <f>'4-πολλυπρ'!D158</f>
        <v>0</v>
      </c>
      <c r="D158" s="16">
        <f>'4-πολλυπρ'!I158</f>
        <v>0</v>
      </c>
      <c r="E158" s="16"/>
      <c r="F158" s="43">
        <f t="shared" si="9"/>
        <v>0</v>
      </c>
      <c r="G158" s="43">
        <v>10</v>
      </c>
      <c r="H158" s="43">
        <v>50</v>
      </c>
      <c r="I158" s="43">
        <f t="shared" si="7"/>
        <v>60</v>
      </c>
      <c r="J158" s="244" t="s">
        <v>222</v>
      </c>
      <c r="K158" s="244" t="s">
        <v>223</v>
      </c>
      <c r="L158" s="244" t="s">
        <v>353</v>
      </c>
      <c r="M158" s="65">
        <v>20</v>
      </c>
      <c r="N158" s="65">
        <v>20</v>
      </c>
      <c r="O158" s="65"/>
      <c r="P158" s="43">
        <f t="shared" si="8"/>
        <v>40</v>
      </c>
      <c r="Q158" s="16"/>
      <c r="R158" s="16"/>
      <c r="S158" s="16"/>
      <c r="T158" s="16"/>
      <c r="U158" s="31"/>
      <c r="V158" s="26"/>
      <c r="W158" s="26"/>
      <c r="X158" s="26"/>
      <c r="Y158" s="26"/>
      <c r="Z158" s="38"/>
      <c r="AA158" s="26"/>
      <c r="AB158" s="26"/>
      <c r="AC158" s="26"/>
      <c r="AD158" s="26"/>
      <c r="AE158" s="31"/>
      <c r="AF158" s="26"/>
      <c r="AG158" s="26"/>
      <c r="AH158" s="26"/>
      <c r="AI158" s="26"/>
      <c r="AJ158" s="13"/>
      <c r="AK158" s="13"/>
      <c r="AL158" s="13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31"/>
      <c r="BI158" s="26"/>
      <c r="BJ158" s="26"/>
    </row>
    <row r="159" spans="1:62" s="19" customFormat="1">
      <c r="A159" s="33">
        <f>'1-συμβολαια'!A159</f>
        <v>0</v>
      </c>
      <c r="B159" s="130">
        <f>'1-συμβολαια'!C159</f>
        <v>0</v>
      </c>
      <c r="C159" s="16">
        <f>'4-πολλυπρ'!D159</f>
        <v>0</v>
      </c>
      <c r="D159" s="16">
        <f>'4-πολλυπρ'!I159</f>
        <v>0</v>
      </c>
      <c r="E159" s="16"/>
      <c r="F159" s="43">
        <f t="shared" si="9"/>
        <v>0</v>
      </c>
      <c r="G159" s="43">
        <v>10</v>
      </c>
      <c r="H159" s="43">
        <v>50</v>
      </c>
      <c r="I159" s="43">
        <f t="shared" si="7"/>
        <v>60</v>
      </c>
      <c r="J159" s="244" t="s">
        <v>222</v>
      </c>
      <c r="K159" s="244" t="s">
        <v>223</v>
      </c>
      <c r="L159" s="244" t="s">
        <v>353</v>
      </c>
      <c r="M159" s="65">
        <v>20</v>
      </c>
      <c r="N159" s="65">
        <v>20</v>
      </c>
      <c r="O159" s="65"/>
      <c r="P159" s="43">
        <f t="shared" si="8"/>
        <v>40</v>
      </c>
      <c r="Q159" s="16"/>
      <c r="R159" s="16"/>
      <c r="S159" s="16"/>
      <c r="T159" s="16"/>
      <c r="U159" s="31"/>
      <c r="V159" s="26"/>
      <c r="W159" s="26"/>
      <c r="X159" s="26"/>
      <c r="Y159" s="26"/>
      <c r="Z159" s="38"/>
      <c r="AA159" s="26"/>
      <c r="AB159" s="26"/>
      <c r="AC159" s="26"/>
      <c r="AD159" s="26"/>
      <c r="AE159" s="31"/>
      <c r="AF159" s="26"/>
      <c r="AG159" s="26"/>
      <c r="AH159" s="26"/>
      <c r="AI159" s="26"/>
      <c r="AJ159" s="13"/>
      <c r="AK159" s="13"/>
      <c r="AL159" s="13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31"/>
      <c r="BI159" s="26"/>
      <c r="BJ159" s="26"/>
    </row>
    <row r="160" spans="1:62" s="19" customFormat="1">
      <c r="A160" s="33">
        <f>'1-συμβολαια'!A160</f>
        <v>0</v>
      </c>
      <c r="B160" s="130">
        <f>'1-συμβολαια'!C160</f>
        <v>0</v>
      </c>
      <c r="C160" s="16">
        <f>'4-πολλυπρ'!D160</f>
        <v>0</v>
      </c>
      <c r="D160" s="16">
        <f>'4-πολλυπρ'!I160</f>
        <v>0</v>
      </c>
      <c r="E160" s="16"/>
      <c r="F160" s="43">
        <f t="shared" si="9"/>
        <v>0</v>
      </c>
      <c r="G160" s="43">
        <v>10</v>
      </c>
      <c r="H160" s="43">
        <v>50</v>
      </c>
      <c r="I160" s="43">
        <f t="shared" si="7"/>
        <v>60</v>
      </c>
      <c r="J160" s="244" t="s">
        <v>222</v>
      </c>
      <c r="K160" s="244" t="s">
        <v>223</v>
      </c>
      <c r="L160" s="244" t="s">
        <v>353</v>
      </c>
      <c r="M160" s="65">
        <v>20</v>
      </c>
      <c r="N160" s="65">
        <v>20</v>
      </c>
      <c r="O160" s="65"/>
      <c r="P160" s="43">
        <f t="shared" si="8"/>
        <v>40</v>
      </c>
      <c r="Q160" s="16"/>
      <c r="R160" s="16"/>
      <c r="S160" s="16"/>
      <c r="T160" s="16"/>
      <c r="U160" s="31"/>
      <c r="V160" s="26"/>
      <c r="W160" s="26"/>
      <c r="X160" s="26"/>
      <c r="Y160" s="26"/>
      <c r="Z160" s="38"/>
      <c r="AA160" s="26"/>
      <c r="AB160" s="26"/>
      <c r="AC160" s="26"/>
      <c r="AD160" s="26"/>
      <c r="AE160" s="31"/>
      <c r="AF160" s="26"/>
      <c r="AG160" s="26"/>
      <c r="AH160" s="26"/>
      <c r="AI160" s="26"/>
      <c r="AJ160" s="13"/>
      <c r="AK160" s="13"/>
      <c r="AL160" s="13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31"/>
      <c r="BI160" s="26"/>
      <c r="BJ160" s="26"/>
    </row>
    <row r="161" spans="1:62" s="19" customFormat="1">
      <c r="A161" s="33">
        <f>'1-συμβολαια'!A161</f>
        <v>0</v>
      </c>
      <c r="B161" s="130">
        <f>'1-συμβολαια'!C161</f>
        <v>0</v>
      </c>
      <c r="C161" s="16">
        <f>'4-πολλυπρ'!D161</f>
        <v>0</v>
      </c>
      <c r="D161" s="16">
        <f>'4-πολλυπρ'!I161</f>
        <v>0</v>
      </c>
      <c r="E161" s="16"/>
      <c r="F161" s="43">
        <f t="shared" si="9"/>
        <v>0</v>
      </c>
      <c r="G161" s="43">
        <v>10</v>
      </c>
      <c r="H161" s="43">
        <v>50</v>
      </c>
      <c r="I161" s="43">
        <f t="shared" si="7"/>
        <v>60</v>
      </c>
      <c r="J161" s="244" t="s">
        <v>222</v>
      </c>
      <c r="K161" s="244" t="s">
        <v>223</v>
      </c>
      <c r="L161" s="244" t="s">
        <v>353</v>
      </c>
      <c r="M161" s="65">
        <v>20</v>
      </c>
      <c r="N161" s="65">
        <v>20</v>
      </c>
      <c r="O161" s="65"/>
      <c r="P161" s="43">
        <f t="shared" si="8"/>
        <v>40</v>
      </c>
      <c r="Q161" s="16"/>
      <c r="R161" s="16"/>
      <c r="S161" s="16"/>
      <c r="T161" s="16"/>
      <c r="U161" s="31"/>
      <c r="V161" s="26"/>
      <c r="W161" s="26"/>
      <c r="X161" s="26"/>
      <c r="Y161" s="26"/>
      <c r="Z161" s="38"/>
      <c r="AA161" s="26"/>
      <c r="AB161" s="26"/>
      <c r="AC161" s="26"/>
      <c r="AD161" s="26"/>
      <c r="AE161" s="31"/>
      <c r="AF161" s="26"/>
      <c r="AG161" s="26"/>
      <c r="AH161" s="26"/>
      <c r="AI161" s="26"/>
      <c r="AJ161" s="13"/>
      <c r="AK161" s="13"/>
      <c r="AL161" s="13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31"/>
      <c r="BI161" s="26"/>
      <c r="BJ161" s="26"/>
    </row>
    <row r="162" spans="1:62" s="19" customFormat="1">
      <c r="A162" s="33">
        <f>'1-συμβολαια'!A162</f>
        <v>0</v>
      </c>
      <c r="B162" s="130">
        <f>'1-συμβολαια'!C162</f>
        <v>0</v>
      </c>
      <c r="C162" s="16">
        <f>'4-πολλυπρ'!D162</f>
        <v>0</v>
      </c>
      <c r="D162" s="16">
        <f>'4-πολλυπρ'!I162</f>
        <v>0</v>
      </c>
      <c r="E162" s="16"/>
      <c r="F162" s="43">
        <f t="shared" si="9"/>
        <v>0</v>
      </c>
      <c r="G162" s="43">
        <v>10</v>
      </c>
      <c r="H162" s="43">
        <v>50</v>
      </c>
      <c r="I162" s="43">
        <f t="shared" si="7"/>
        <v>60</v>
      </c>
      <c r="J162" s="244" t="s">
        <v>222</v>
      </c>
      <c r="K162" s="244" t="s">
        <v>223</v>
      </c>
      <c r="L162" s="244" t="s">
        <v>353</v>
      </c>
      <c r="M162" s="65">
        <v>20</v>
      </c>
      <c r="N162" s="65">
        <v>20</v>
      </c>
      <c r="O162" s="65"/>
      <c r="P162" s="43">
        <f t="shared" si="8"/>
        <v>40</v>
      </c>
      <c r="Q162" s="16"/>
      <c r="R162" s="16"/>
      <c r="S162" s="16"/>
      <c r="T162" s="16"/>
      <c r="U162" s="31"/>
      <c r="V162" s="26"/>
      <c r="W162" s="26"/>
      <c r="X162" s="26"/>
      <c r="Y162" s="26"/>
      <c r="Z162" s="38"/>
      <c r="AA162" s="26"/>
      <c r="AB162" s="26"/>
      <c r="AC162" s="26"/>
      <c r="AD162" s="26"/>
      <c r="AE162" s="31"/>
      <c r="AF162" s="26"/>
      <c r="AG162" s="26"/>
      <c r="AH162" s="26"/>
      <c r="AI162" s="26"/>
      <c r="AJ162" s="13"/>
      <c r="AK162" s="13"/>
      <c r="AL162" s="13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31"/>
      <c r="BI162" s="26"/>
      <c r="BJ162" s="26"/>
    </row>
    <row r="163" spans="1:62" s="19" customFormat="1">
      <c r="A163" s="33">
        <f>'1-συμβολαια'!A163</f>
        <v>0</v>
      </c>
      <c r="B163" s="130">
        <f>'1-συμβολαια'!C163</f>
        <v>0</v>
      </c>
      <c r="C163" s="16">
        <f>'4-πολλυπρ'!D163</f>
        <v>0</v>
      </c>
      <c r="D163" s="16">
        <f>'4-πολλυπρ'!I163</f>
        <v>0</v>
      </c>
      <c r="E163" s="16"/>
      <c r="F163" s="43">
        <f t="shared" si="9"/>
        <v>0</v>
      </c>
      <c r="G163" s="43">
        <v>10</v>
      </c>
      <c r="H163" s="43">
        <v>50</v>
      </c>
      <c r="I163" s="43">
        <f t="shared" si="7"/>
        <v>60</v>
      </c>
      <c r="J163" s="244" t="s">
        <v>222</v>
      </c>
      <c r="K163" s="244" t="s">
        <v>223</v>
      </c>
      <c r="L163" s="244" t="s">
        <v>353</v>
      </c>
      <c r="M163" s="65">
        <v>20</v>
      </c>
      <c r="N163" s="65">
        <v>20</v>
      </c>
      <c r="O163" s="65"/>
      <c r="P163" s="43">
        <f t="shared" si="8"/>
        <v>40</v>
      </c>
      <c r="Q163" s="16"/>
      <c r="R163" s="16"/>
      <c r="S163" s="16"/>
      <c r="T163" s="16"/>
      <c r="U163" s="31"/>
      <c r="V163" s="26"/>
      <c r="W163" s="26"/>
      <c r="X163" s="26"/>
      <c r="Y163" s="26"/>
      <c r="Z163" s="38"/>
      <c r="AA163" s="26"/>
      <c r="AB163" s="26"/>
      <c r="AC163" s="26"/>
      <c r="AD163" s="26"/>
      <c r="AE163" s="31"/>
      <c r="AF163" s="26"/>
      <c r="AG163" s="26"/>
      <c r="AH163" s="26"/>
      <c r="AI163" s="26"/>
      <c r="AJ163" s="13"/>
      <c r="AK163" s="13"/>
      <c r="AL163" s="13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31"/>
      <c r="BI163" s="26"/>
      <c r="BJ163" s="26"/>
    </row>
    <row r="164" spans="1:62" s="19" customFormat="1">
      <c r="A164" s="33">
        <f>'1-συμβολαια'!A164</f>
        <v>0</v>
      </c>
      <c r="B164" s="130">
        <f>'1-συμβολαια'!C164</f>
        <v>0</v>
      </c>
      <c r="C164" s="16">
        <f>'4-πολλυπρ'!D164</f>
        <v>0</v>
      </c>
      <c r="D164" s="16">
        <f>'4-πολλυπρ'!I164</f>
        <v>0</v>
      </c>
      <c r="E164" s="16"/>
      <c r="F164" s="43">
        <f t="shared" si="9"/>
        <v>0</v>
      </c>
      <c r="G164" s="43">
        <v>10</v>
      </c>
      <c r="H164" s="43">
        <v>50</v>
      </c>
      <c r="I164" s="43">
        <f t="shared" si="7"/>
        <v>60</v>
      </c>
      <c r="J164" s="244" t="s">
        <v>222</v>
      </c>
      <c r="K164" s="244" t="s">
        <v>223</v>
      </c>
      <c r="L164" s="244" t="s">
        <v>353</v>
      </c>
      <c r="M164" s="65">
        <v>20</v>
      </c>
      <c r="N164" s="65">
        <v>20</v>
      </c>
      <c r="O164" s="65"/>
      <c r="P164" s="43">
        <f t="shared" si="8"/>
        <v>40</v>
      </c>
      <c r="Q164" s="16"/>
      <c r="R164" s="16"/>
      <c r="S164" s="16"/>
      <c r="T164" s="16"/>
      <c r="U164" s="31"/>
      <c r="V164" s="26"/>
      <c r="W164" s="26"/>
      <c r="X164" s="26"/>
      <c r="Y164" s="26"/>
      <c r="Z164" s="38"/>
      <c r="AA164" s="26"/>
      <c r="AB164" s="26"/>
      <c r="AC164" s="26"/>
      <c r="AD164" s="26"/>
      <c r="AE164" s="31"/>
      <c r="AF164" s="26"/>
      <c r="AG164" s="26"/>
      <c r="AH164" s="26"/>
      <c r="AI164" s="26"/>
      <c r="AJ164" s="13"/>
      <c r="AK164" s="13"/>
      <c r="AL164" s="13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31"/>
      <c r="BI164" s="26"/>
      <c r="BJ164" s="26"/>
    </row>
    <row r="165" spans="1:62" s="19" customFormat="1">
      <c r="A165" s="33">
        <f>'1-συμβολαια'!A165</f>
        <v>0</v>
      </c>
      <c r="B165" s="130">
        <f>'1-συμβολαια'!C165</f>
        <v>0</v>
      </c>
      <c r="C165" s="16">
        <f>'4-πολλυπρ'!D165</f>
        <v>0</v>
      </c>
      <c r="D165" s="16">
        <f>'4-πολλυπρ'!I165</f>
        <v>0</v>
      </c>
      <c r="E165" s="16"/>
      <c r="F165" s="43">
        <f t="shared" si="9"/>
        <v>0</v>
      </c>
      <c r="G165" s="43">
        <v>10</v>
      </c>
      <c r="H165" s="43">
        <v>50</v>
      </c>
      <c r="I165" s="43">
        <f t="shared" si="7"/>
        <v>60</v>
      </c>
      <c r="J165" s="244" t="s">
        <v>222</v>
      </c>
      <c r="K165" s="244" t="s">
        <v>223</v>
      </c>
      <c r="L165" s="244" t="s">
        <v>353</v>
      </c>
      <c r="M165" s="65">
        <v>20</v>
      </c>
      <c r="N165" s="65">
        <v>20</v>
      </c>
      <c r="O165" s="65"/>
      <c r="P165" s="43">
        <f t="shared" si="8"/>
        <v>40</v>
      </c>
      <c r="Q165" s="16"/>
      <c r="R165" s="16"/>
      <c r="S165" s="16"/>
      <c r="T165" s="16"/>
      <c r="U165" s="31"/>
      <c r="V165" s="26"/>
      <c r="W165" s="26"/>
      <c r="X165" s="26"/>
      <c r="Y165" s="26"/>
      <c r="Z165" s="38"/>
      <c r="AA165" s="26"/>
      <c r="AB165" s="26"/>
      <c r="AC165" s="26"/>
      <c r="AD165" s="26"/>
      <c r="AE165" s="31"/>
      <c r="AF165" s="26"/>
      <c r="AG165" s="26"/>
      <c r="AH165" s="26"/>
      <c r="AI165" s="26"/>
      <c r="AJ165" s="13"/>
      <c r="AK165" s="13"/>
      <c r="AL165" s="13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31"/>
      <c r="BI165" s="26"/>
      <c r="BJ165" s="26"/>
    </row>
    <row r="166" spans="1:62" s="19" customFormat="1">
      <c r="A166" s="33">
        <f>'1-συμβολαια'!A166</f>
        <v>0</v>
      </c>
      <c r="B166" s="130">
        <f>'1-συμβολαια'!C166</f>
        <v>0</v>
      </c>
      <c r="C166" s="16">
        <f>'4-πολλυπρ'!D166</f>
        <v>0</v>
      </c>
      <c r="D166" s="16">
        <f>'4-πολλυπρ'!I166</f>
        <v>0</v>
      </c>
      <c r="E166" s="16"/>
      <c r="F166" s="43">
        <f t="shared" si="9"/>
        <v>0</v>
      </c>
      <c r="G166" s="43">
        <v>10</v>
      </c>
      <c r="H166" s="43">
        <v>50</v>
      </c>
      <c r="I166" s="43">
        <f t="shared" si="7"/>
        <v>60</v>
      </c>
      <c r="J166" s="244" t="s">
        <v>222</v>
      </c>
      <c r="K166" s="244" t="s">
        <v>223</v>
      </c>
      <c r="L166" s="244" t="s">
        <v>353</v>
      </c>
      <c r="M166" s="65">
        <v>20</v>
      </c>
      <c r="N166" s="65">
        <v>20</v>
      </c>
      <c r="O166" s="65"/>
      <c r="P166" s="43">
        <f t="shared" si="8"/>
        <v>40</v>
      </c>
      <c r="Q166" s="16"/>
      <c r="R166" s="16"/>
      <c r="S166" s="16"/>
      <c r="T166" s="16"/>
      <c r="U166" s="31"/>
      <c r="V166" s="26"/>
      <c r="W166" s="26"/>
      <c r="X166" s="26"/>
      <c r="Y166" s="26"/>
      <c r="Z166" s="38"/>
      <c r="AA166" s="26"/>
      <c r="AB166" s="26"/>
      <c r="AC166" s="26"/>
      <c r="AD166" s="26"/>
      <c r="AE166" s="31"/>
      <c r="AF166" s="26"/>
      <c r="AG166" s="26"/>
      <c r="AH166" s="26"/>
      <c r="AI166" s="26"/>
      <c r="AJ166" s="13"/>
      <c r="AK166" s="13"/>
      <c r="AL166" s="13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31"/>
      <c r="BI166" s="26"/>
      <c r="BJ166" s="26"/>
    </row>
    <row r="167" spans="1:62" s="19" customFormat="1">
      <c r="A167" s="33">
        <f>'1-συμβολαια'!A167</f>
        <v>0</v>
      </c>
      <c r="B167" s="130">
        <f>'1-συμβολαια'!C167</f>
        <v>0</v>
      </c>
      <c r="C167" s="16">
        <f>'4-πολλυπρ'!D167</f>
        <v>0</v>
      </c>
      <c r="D167" s="16">
        <f>'4-πολλυπρ'!I167</f>
        <v>0</v>
      </c>
      <c r="E167" s="16"/>
      <c r="F167" s="43">
        <f t="shared" si="9"/>
        <v>0</v>
      </c>
      <c r="G167" s="43">
        <v>10</v>
      </c>
      <c r="H167" s="43">
        <v>50</v>
      </c>
      <c r="I167" s="43">
        <f t="shared" si="7"/>
        <v>60</v>
      </c>
      <c r="J167" s="244" t="s">
        <v>222</v>
      </c>
      <c r="K167" s="244" t="s">
        <v>223</v>
      </c>
      <c r="L167" s="244" t="s">
        <v>353</v>
      </c>
      <c r="M167" s="65">
        <v>20</v>
      </c>
      <c r="N167" s="65">
        <v>20</v>
      </c>
      <c r="O167" s="65"/>
      <c r="P167" s="43">
        <f t="shared" si="8"/>
        <v>40</v>
      </c>
      <c r="Q167" s="16"/>
      <c r="R167" s="16"/>
      <c r="S167" s="16"/>
      <c r="T167" s="16"/>
      <c r="U167" s="31"/>
      <c r="V167" s="26"/>
      <c r="W167" s="26"/>
      <c r="X167" s="26"/>
      <c r="Y167" s="26"/>
      <c r="Z167" s="38"/>
      <c r="AA167" s="26"/>
      <c r="AB167" s="26"/>
      <c r="AC167" s="26"/>
      <c r="AD167" s="26"/>
      <c r="AE167" s="31"/>
      <c r="AF167" s="26"/>
      <c r="AG167" s="26"/>
      <c r="AH167" s="26"/>
      <c r="AI167" s="26"/>
      <c r="AJ167" s="13"/>
      <c r="AK167" s="13"/>
      <c r="AL167" s="13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31"/>
      <c r="BI167" s="26"/>
      <c r="BJ167" s="26"/>
    </row>
    <row r="168" spans="1:62" s="19" customFormat="1">
      <c r="A168" s="33">
        <f>'1-συμβολαια'!A168</f>
        <v>0</v>
      </c>
      <c r="B168" s="130">
        <f>'1-συμβολαια'!C168</f>
        <v>0</v>
      </c>
      <c r="C168" s="16">
        <f>'4-πολλυπρ'!D168</f>
        <v>0</v>
      </c>
      <c r="D168" s="16">
        <f>'4-πολλυπρ'!I168</f>
        <v>0</v>
      </c>
      <c r="E168" s="16"/>
      <c r="F168" s="43">
        <f t="shared" si="9"/>
        <v>0</v>
      </c>
      <c r="G168" s="43">
        <v>10</v>
      </c>
      <c r="H168" s="43">
        <v>50</v>
      </c>
      <c r="I168" s="43">
        <f t="shared" si="7"/>
        <v>60</v>
      </c>
      <c r="J168" s="244" t="s">
        <v>222</v>
      </c>
      <c r="K168" s="244" t="s">
        <v>223</v>
      </c>
      <c r="L168" s="244" t="s">
        <v>353</v>
      </c>
      <c r="M168" s="65">
        <v>20</v>
      </c>
      <c r="N168" s="65">
        <v>20</v>
      </c>
      <c r="O168" s="65"/>
      <c r="P168" s="43">
        <f t="shared" si="8"/>
        <v>40</v>
      </c>
      <c r="Q168" s="16"/>
      <c r="R168" s="16"/>
      <c r="S168" s="16"/>
      <c r="T168" s="16"/>
      <c r="U168" s="31"/>
      <c r="V168" s="26"/>
      <c r="W168" s="26"/>
      <c r="X168" s="26"/>
      <c r="Y168" s="26"/>
      <c r="Z168" s="38"/>
      <c r="AA168" s="26"/>
      <c r="AB168" s="26"/>
      <c r="AC168" s="26"/>
      <c r="AD168" s="26"/>
      <c r="AE168" s="31"/>
      <c r="AF168" s="26"/>
      <c r="AG168" s="26"/>
      <c r="AH168" s="26"/>
      <c r="AI168" s="26"/>
      <c r="AJ168" s="13"/>
      <c r="AK168" s="13"/>
      <c r="AL168" s="13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31"/>
      <c r="BI168" s="26"/>
      <c r="BJ168" s="26"/>
    </row>
    <row r="169" spans="1:62" s="19" customFormat="1">
      <c r="A169" s="33">
        <f>'1-συμβολαια'!A169</f>
        <v>0</v>
      </c>
      <c r="B169" s="130">
        <f>'1-συμβολαια'!C169</f>
        <v>0</v>
      </c>
      <c r="C169" s="16">
        <f>'4-πολλυπρ'!D169</f>
        <v>0</v>
      </c>
      <c r="D169" s="16">
        <f>'4-πολλυπρ'!I169</f>
        <v>0</v>
      </c>
      <c r="E169" s="16"/>
      <c r="F169" s="43">
        <f t="shared" si="9"/>
        <v>0</v>
      </c>
      <c r="G169" s="43">
        <v>10</v>
      </c>
      <c r="H169" s="43">
        <v>50</v>
      </c>
      <c r="I169" s="43">
        <f t="shared" si="7"/>
        <v>60</v>
      </c>
      <c r="J169" s="244" t="s">
        <v>222</v>
      </c>
      <c r="K169" s="244" t="s">
        <v>223</v>
      </c>
      <c r="L169" s="244" t="s">
        <v>353</v>
      </c>
      <c r="M169" s="65">
        <v>20</v>
      </c>
      <c r="N169" s="65">
        <v>20</v>
      </c>
      <c r="O169" s="65"/>
      <c r="P169" s="43">
        <f t="shared" si="8"/>
        <v>40</v>
      </c>
      <c r="Q169" s="16"/>
      <c r="R169" s="16"/>
      <c r="S169" s="16"/>
      <c r="T169" s="16"/>
      <c r="U169" s="31"/>
      <c r="V169" s="26"/>
      <c r="W169" s="26"/>
      <c r="X169" s="26"/>
      <c r="Y169" s="26"/>
      <c r="Z169" s="38"/>
      <c r="AA169" s="26"/>
      <c r="AB169" s="26"/>
      <c r="AC169" s="26"/>
      <c r="AD169" s="26"/>
      <c r="AE169" s="31"/>
      <c r="AF169" s="26"/>
      <c r="AG169" s="26"/>
      <c r="AH169" s="26"/>
      <c r="AI169" s="26"/>
      <c r="AJ169" s="13"/>
      <c r="AK169" s="13"/>
      <c r="AL169" s="13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31"/>
      <c r="BI169" s="26"/>
      <c r="BJ169" s="26"/>
    </row>
    <row r="170" spans="1:62" s="19" customFormat="1">
      <c r="A170" s="33">
        <f>'1-συμβολαια'!A170</f>
        <v>0</v>
      </c>
      <c r="B170" s="130">
        <f>'1-συμβολαια'!C170</f>
        <v>0</v>
      </c>
      <c r="C170" s="16">
        <f>'4-πολλυπρ'!D170</f>
        <v>0</v>
      </c>
      <c r="D170" s="16">
        <f>'4-πολλυπρ'!I170</f>
        <v>0</v>
      </c>
      <c r="E170" s="16"/>
      <c r="F170" s="43">
        <f t="shared" si="9"/>
        <v>0</v>
      </c>
      <c r="G170" s="43">
        <v>10</v>
      </c>
      <c r="H170" s="43">
        <v>50</v>
      </c>
      <c r="I170" s="43">
        <f t="shared" si="7"/>
        <v>60</v>
      </c>
      <c r="J170" s="244" t="s">
        <v>222</v>
      </c>
      <c r="K170" s="244" t="s">
        <v>223</v>
      </c>
      <c r="L170" s="244" t="s">
        <v>353</v>
      </c>
      <c r="M170" s="65">
        <v>20</v>
      </c>
      <c r="N170" s="65">
        <v>20</v>
      </c>
      <c r="O170" s="65"/>
      <c r="P170" s="43">
        <f t="shared" si="8"/>
        <v>40</v>
      </c>
      <c r="Q170" s="16"/>
      <c r="R170" s="16"/>
      <c r="S170" s="16"/>
      <c r="T170" s="16"/>
      <c r="U170" s="31"/>
      <c r="V170" s="26"/>
      <c r="W170" s="26"/>
      <c r="X170" s="26"/>
      <c r="Y170" s="26"/>
      <c r="Z170" s="38"/>
      <c r="AA170" s="26"/>
      <c r="AB170" s="26"/>
      <c r="AC170" s="26"/>
      <c r="AD170" s="26"/>
      <c r="AE170" s="31"/>
      <c r="AF170" s="26"/>
      <c r="AG170" s="26"/>
      <c r="AH170" s="26"/>
      <c r="AI170" s="26"/>
      <c r="AJ170" s="13"/>
      <c r="AK170" s="13"/>
      <c r="AL170" s="13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31"/>
      <c r="BI170" s="26"/>
      <c r="BJ170" s="26"/>
    </row>
    <row r="171" spans="1:62" s="19" customFormat="1">
      <c r="A171" s="33">
        <f>'1-συμβολαια'!A171</f>
        <v>0</v>
      </c>
      <c r="B171" s="130">
        <f>'1-συμβολαια'!C171</f>
        <v>0</v>
      </c>
      <c r="C171" s="16">
        <f>'4-πολλυπρ'!D171</f>
        <v>0</v>
      </c>
      <c r="D171" s="16">
        <f>'4-πολλυπρ'!I171</f>
        <v>0</v>
      </c>
      <c r="E171" s="16"/>
      <c r="F171" s="43">
        <f t="shared" si="9"/>
        <v>0</v>
      </c>
      <c r="G171" s="43">
        <v>10</v>
      </c>
      <c r="H171" s="43">
        <v>50</v>
      </c>
      <c r="I171" s="43">
        <f t="shared" si="7"/>
        <v>60</v>
      </c>
      <c r="J171" s="244" t="s">
        <v>222</v>
      </c>
      <c r="K171" s="244" t="s">
        <v>223</v>
      </c>
      <c r="L171" s="244" t="s">
        <v>353</v>
      </c>
      <c r="M171" s="65">
        <v>20</v>
      </c>
      <c r="N171" s="65">
        <v>20</v>
      </c>
      <c r="O171" s="65"/>
      <c r="P171" s="43">
        <f t="shared" si="8"/>
        <v>40</v>
      </c>
      <c r="Q171" s="16"/>
      <c r="R171" s="16"/>
      <c r="S171" s="16"/>
      <c r="T171" s="16"/>
      <c r="U171" s="31"/>
      <c r="V171" s="26"/>
      <c r="W171" s="26"/>
      <c r="X171" s="26"/>
      <c r="Y171" s="26"/>
      <c r="Z171" s="38"/>
      <c r="AA171" s="26"/>
      <c r="AB171" s="26"/>
      <c r="AC171" s="26"/>
      <c r="AD171" s="26"/>
      <c r="AE171" s="31"/>
      <c r="AF171" s="26"/>
      <c r="AG171" s="26"/>
      <c r="AH171" s="26"/>
      <c r="AI171" s="26"/>
      <c r="AJ171" s="13"/>
      <c r="AK171" s="13"/>
      <c r="AL171" s="13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31"/>
      <c r="BI171" s="26"/>
      <c r="BJ171" s="26"/>
    </row>
    <row r="172" spans="1:62" s="19" customFormat="1">
      <c r="A172" s="33">
        <f>'1-συμβολαια'!A172</f>
        <v>0</v>
      </c>
      <c r="B172" s="130">
        <f>'1-συμβολαια'!C172</f>
        <v>0</v>
      </c>
      <c r="C172" s="16">
        <f>'4-πολλυπρ'!D172</f>
        <v>0</v>
      </c>
      <c r="D172" s="16">
        <f>'4-πολλυπρ'!I172</f>
        <v>0</v>
      </c>
      <c r="E172" s="16"/>
      <c r="F172" s="43">
        <f t="shared" si="9"/>
        <v>0</v>
      </c>
      <c r="G172" s="43">
        <v>10</v>
      </c>
      <c r="H172" s="43">
        <v>50</v>
      </c>
      <c r="I172" s="43">
        <f t="shared" si="7"/>
        <v>60</v>
      </c>
      <c r="J172" s="244" t="s">
        <v>222</v>
      </c>
      <c r="K172" s="244" t="s">
        <v>223</v>
      </c>
      <c r="L172" s="244" t="s">
        <v>353</v>
      </c>
      <c r="M172" s="65">
        <v>20</v>
      </c>
      <c r="N172" s="65">
        <v>20</v>
      </c>
      <c r="O172" s="65"/>
      <c r="P172" s="43">
        <f t="shared" si="8"/>
        <v>40</v>
      </c>
      <c r="Q172" s="16"/>
      <c r="R172" s="16"/>
      <c r="S172" s="16"/>
      <c r="T172" s="16"/>
      <c r="U172" s="31"/>
      <c r="V172" s="26"/>
      <c r="W172" s="26"/>
      <c r="X172" s="26"/>
      <c r="Y172" s="26"/>
      <c r="Z172" s="38"/>
      <c r="AA172" s="26"/>
      <c r="AB172" s="26"/>
      <c r="AC172" s="26"/>
      <c r="AD172" s="26"/>
      <c r="AE172" s="31"/>
      <c r="AF172" s="26"/>
      <c r="AG172" s="26"/>
      <c r="AH172" s="26"/>
      <c r="AI172" s="26"/>
      <c r="AJ172" s="13"/>
      <c r="AK172" s="13"/>
      <c r="AL172" s="13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31"/>
      <c r="BI172" s="26"/>
      <c r="BJ172" s="26"/>
    </row>
    <row r="173" spans="1:62" s="19" customFormat="1">
      <c r="A173" s="33">
        <f>'1-συμβολαια'!A173</f>
        <v>0</v>
      </c>
      <c r="B173" s="130">
        <f>'1-συμβολαια'!C173</f>
        <v>0</v>
      </c>
      <c r="C173" s="16">
        <f>'4-πολλυπρ'!D173</f>
        <v>0</v>
      </c>
      <c r="D173" s="16">
        <f>'4-πολλυπρ'!I173</f>
        <v>0</v>
      </c>
      <c r="E173" s="16"/>
      <c r="F173" s="43">
        <f t="shared" si="9"/>
        <v>0</v>
      </c>
      <c r="G173" s="43">
        <v>10</v>
      </c>
      <c r="H173" s="43">
        <v>50</v>
      </c>
      <c r="I173" s="43">
        <f t="shared" si="7"/>
        <v>60</v>
      </c>
      <c r="J173" s="244" t="s">
        <v>222</v>
      </c>
      <c r="K173" s="244" t="s">
        <v>223</v>
      </c>
      <c r="L173" s="244" t="s">
        <v>353</v>
      </c>
      <c r="M173" s="65">
        <v>20</v>
      </c>
      <c r="N173" s="65">
        <v>20</v>
      </c>
      <c r="O173" s="65"/>
      <c r="P173" s="43">
        <f t="shared" si="8"/>
        <v>40</v>
      </c>
      <c r="Q173" s="16"/>
      <c r="R173" s="16"/>
      <c r="S173" s="16"/>
      <c r="T173" s="16"/>
      <c r="U173" s="31"/>
      <c r="V173" s="26"/>
      <c r="W173" s="26"/>
      <c r="X173" s="26"/>
      <c r="Y173" s="26"/>
      <c r="Z173" s="38"/>
      <c r="AA173" s="26"/>
      <c r="AB173" s="26"/>
      <c r="AC173" s="26"/>
      <c r="AD173" s="26"/>
      <c r="AE173" s="31"/>
      <c r="AF173" s="26"/>
      <c r="AG173" s="26"/>
      <c r="AH173" s="26"/>
      <c r="AI173" s="26"/>
      <c r="AJ173" s="13"/>
      <c r="AK173" s="13"/>
      <c r="AL173" s="13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31"/>
      <c r="BI173" s="26"/>
      <c r="BJ173" s="26"/>
    </row>
    <row r="174" spans="1:62">
      <c r="A174" s="402" t="s">
        <v>35</v>
      </c>
      <c r="B174" s="403"/>
      <c r="C174" s="403"/>
      <c r="D174" s="404"/>
      <c r="E174" s="95">
        <f>SUM(E3:E173)</f>
        <v>0</v>
      </c>
      <c r="F174" s="95">
        <f>SUM(F3:F173)</f>
        <v>0</v>
      </c>
      <c r="G174" s="95">
        <f>SUM(G3:G173)</f>
        <v>1710</v>
      </c>
      <c r="H174" s="95">
        <f>SUM(H3:H173)</f>
        <v>8550</v>
      </c>
      <c r="I174" s="95">
        <f>SUM(I3:I173)</f>
        <v>10260</v>
      </c>
      <c r="J174" s="95"/>
      <c r="K174" s="95"/>
      <c r="L174" s="95"/>
      <c r="M174" s="95">
        <f t="shared" ref="M174:S174" si="10">SUM(M3:M173)</f>
        <v>3420</v>
      </c>
      <c r="N174" s="95">
        <f t="shared" si="10"/>
        <v>3420</v>
      </c>
      <c r="O174" s="95">
        <f t="shared" si="10"/>
        <v>0</v>
      </c>
      <c r="P174" s="95">
        <f t="shared" si="10"/>
        <v>6840</v>
      </c>
      <c r="Q174" s="95">
        <f t="shared" si="10"/>
        <v>0</v>
      </c>
      <c r="R174" s="95">
        <f t="shared" si="10"/>
        <v>0</v>
      </c>
      <c r="S174" s="95">
        <f t="shared" si="10"/>
        <v>0</v>
      </c>
      <c r="T174" s="95"/>
      <c r="U174" s="236"/>
      <c r="V174" s="95">
        <f t="shared" ref="V174:AK174" si="11">SUM(V3:V173)</f>
        <v>0</v>
      </c>
      <c r="W174" s="95">
        <f t="shared" si="11"/>
        <v>0</v>
      </c>
      <c r="X174" s="95">
        <f t="shared" si="11"/>
        <v>0</v>
      </c>
      <c r="Y174" s="95">
        <f t="shared" si="11"/>
        <v>0</v>
      </c>
      <c r="Z174" s="95">
        <f t="shared" si="11"/>
        <v>0</v>
      </c>
      <c r="AA174" s="95">
        <f t="shared" si="11"/>
        <v>0</v>
      </c>
      <c r="AB174" s="95">
        <f t="shared" si="11"/>
        <v>0</v>
      </c>
      <c r="AC174" s="95">
        <f t="shared" si="11"/>
        <v>0</v>
      </c>
      <c r="AD174" s="95">
        <f t="shared" si="11"/>
        <v>0</v>
      </c>
      <c r="AE174" s="236">
        <f t="shared" si="11"/>
        <v>0</v>
      </c>
      <c r="AF174" s="95">
        <f t="shared" si="11"/>
        <v>0</v>
      </c>
      <c r="AG174" s="95">
        <f t="shared" si="11"/>
        <v>0</v>
      </c>
      <c r="AH174" s="95">
        <f t="shared" si="11"/>
        <v>0</v>
      </c>
      <c r="AI174" s="95">
        <f t="shared" si="11"/>
        <v>0</v>
      </c>
      <c r="AJ174" s="100">
        <f t="shared" si="11"/>
        <v>0</v>
      </c>
      <c r="AK174" s="100">
        <f t="shared" si="11"/>
        <v>0</v>
      </c>
      <c r="AL174" s="100"/>
      <c r="AM174" s="95">
        <f t="shared" ref="AM174:BJ174" si="12">SUM(AM3:AM173)</f>
        <v>0</v>
      </c>
      <c r="AN174" s="95">
        <f t="shared" si="12"/>
        <v>0</v>
      </c>
      <c r="AO174" s="95">
        <f t="shared" si="12"/>
        <v>0</v>
      </c>
      <c r="AP174" s="95">
        <f t="shared" si="12"/>
        <v>0</v>
      </c>
      <c r="AQ174" s="95">
        <f t="shared" si="12"/>
        <v>0</v>
      </c>
      <c r="AR174" s="95">
        <f t="shared" si="12"/>
        <v>0</v>
      </c>
      <c r="AS174" s="95">
        <f t="shared" si="12"/>
        <v>0</v>
      </c>
      <c r="AT174" s="95">
        <f t="shared" si="12"/>
        <v>0</v>
      </c>
      <c r="AU174" s="95">
        <f t="shared" si="12"/>
        <v>0</v>
      </c>
      <c r="AV174" s="95">
        <f t="shared" si="12"/>
        <v>0</v>
      </c>
      <c r="AW174" s="95">
        <f t="shared" si="12"/>
        <v>0</v>
      </c>
      <c r="AX174" s="95">
        <f t="shared" si="12"/>
        <v>0</v>
      </c>
      <c r="AY174" s="95">
        <f t="shared" si="12"/>
        <v>0</v>
      </c>
      <c r="AZ174" s="95">
        <f t="shared" si="12"/>
        <v>0</v>
      </c>
      <c r="BA174" s="95">
        <f t="shared" si="12"/>
        <v>0</v>
      </c>
      <c r="BB174" s="95">
        <f t="shared" si="12"/>
        <v>0</v>
      </c>
      <c r="BC174" s="95">
        <f t="shared" si="12"/>
        <v>0</v>
      </c>
      <c r="BD174" s="95">
        <f t="shared" si="12"/>
        <v>0</v>
      </c>
      <c r="BE174" s="95">
        <f t="shared" si="12"/>
        <v>0</v>
      </c>
      <c r="BF174" s="95">
        <f t="shared" si="12"/>
        <v>0</v>
      </c>
      <c r="BG174" s="95">
        <f t="shared" si="12"/>
        <v>0</v>
      </c>
      <c r="BH174" s="95">
        <f t="shared" si="12"/>
        <v>0</v>
      </c>
      <c r="BI174" s="95">
        <f t="shared" si="12"/>
        <v>0</v>
      </c>
      <c r="BJ174" s="95">
        <f t="shared" si="12"/>
        <v>0</v>
      </c>
    </row>
    <row r="176" spans="1:62">
      <c r="G176" s="240">
        <v>10</v>
      </c>
      <c r="H176" s="240">
        <v>50</v>
      </c>
      <c r="I176" s="240"/>
      <c r="J176" s="240"/>
      <c r="K176" s="240"/>
      <c r="L176" s="240"/>
      <c r="M176" s="198" t="s">
        <v>179</v>
      </c>
      <c r="N176" s="198" t="s">
        <v>179</v>
      </c>
      <c r="O176" s="198"/>
      <c r="T176" s="322" t="s">
        <v>225</v>
      </c>
      <c r="AA176" s="2"/>
    </row>
    <row r="177" spans="2:21">
      <c r="F177" s="3"/>
      <c r="G177" s="3"/>
      <c r="H177" s="3"/>
      <c r="I177" s="3"/>
      <c r="J177" s="276" t="s">
        <v>218</v>
      </c>
      <c r="K177" s="200"/>
      <c r="L177" s="200"/>
      <c r="N177" s="3"/>
      <c r="O177" s="3"/>
      <c r="P177" s="3"/>
      <c r="Q177" s="276" t="s">
        <v>226</v>
      </c>
      <c r="T177" s="9"/>
    </row>
    <row r="178" spans="2:21">
      <c r="E178" s="199"/>
      <c r="F178" s="3"/>
      <c r="G178" s="3"/>
      <c r="H178" s="3"/>
      <c r="I178" s="3"/>
      <c r="J178" s="200" t="s">
        <v>219</v>
      </c>
      <c r="K178" s="200"/>
      <c r="L178" s="323"/>
      <c r="N178" s="3"/>
      <c r="O178" s="3"/>
      <c r="P178" s="3"/>
      <c r="R178" s="200" t="s">
        <v>227</v>
      </c>
      <c r="T178" s="9"/>
    </row>
    <row r="179" spans="2:21">
      <c r="H179" s="3"/>
      <c r="J179" s="200"/>
      <c r="K179" s="276" t="s">
        <v>220</v>
      </c>
      <c r="L179" s="200"/>
      <c r="O179" s="265" t="s">
        <v>354</v>
      </c>
      <c r="T179" s="9"/>
    </row>
    <row r="180" spans="2:21">
      <c r="H180" s="3"/>
      <c r="K180" s="200" t="s">
        <v>221</v>
      </c>
      <c r="L180" s="200"/>
      <c r="T180" s="9"/>
    </row>
    <row r="181" spans="2:21">
      <c r="H181" s="3"/>
      <c r="L181" s="276" t="s">
        <v>363</v>
      </c>
      <c r="T181" s="9"/>
    </row>
    <row r="182" spans="2:21">
      <c r="L182" s="200" t="s">
        <v>364</v>
      </c>
      <c r="T182" s="9"/>
    </row>
    <row r="183" spans="2:21">
      <c r="B183" s="232" t="s">
        <v>244</v>
      </c>
      <c r="T183" s="9"/>
    </row>
    <row r="184" spans="2:21">
      <c r="B184" s="233" t="s">
        <v>245</v>
      </c>
    </row>
    <row r="186" spans="2:21">
      <c r="Q186" s="2"/>
      <c r="R186" s="2"/>
      <c r="S186" s="2"/>
      <c r="T186" s="2"/>
      <c r="U186" s="237"/>
    </row>
  </sheetData>
  <mergeCells count="15">
    <mergeCell ref="AN1:AW1"/>
    <mergeCell ref="AX1:BE1"/>
    <mergeCell ref="BF1:BJ1"/>
    <mergeCell ref="U1:AD1"/>
    <mergeCell ref="BI2:BJ2"/>
    <mergeCell ref="AV2:AW2"/>
    <mergeCell ref="A174:D174"/>
    <mergeCell ref="A1:D1"/>
    <mergeCell ref="AE1:AM1"/>
    <mergeCell ref="E1:R1"/>
    <mergeCell ref="S1:S2"/>
    <mergeCell ref="AC2:AD2"/>
    <mergeCell ref="AL2:AM2"/>
    <mergeCell ref="J2:L2"/>
    <mergeCell ref="T1:T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82"/>
  <sheetViews>
    <sheetView workbookViewId="0">
      <pane ySplit="2" topLeftCell="A150" activePane="bottomLeft" state="frozen"/>
      <selection pane="bottomLeft" activeCell="V178" sqref="V178"/>
    </sheetView>
  </sheetViews>
  <sheetFormatPr defaultRowHeight="11.25"/>
  <cols>
    <col min="1" max="1" width="10.5703125" style="8" bestFit="1" customWidth="1"/>
    <col min="2" max="2" width="52.28515625" style="131" customWidth="1"/>
    <col min="3" max="4" width="5.7109375" style="3" bestFit="1" customWidth="1"/>
    <col min="5" max="5" width="9.42578125" style="2" bestFit="1" customWidth="1"/>
    <col min="6" max="6" width="9.85546875" style="2" bestFit="1" customWidth="1"/>
    <col min="7" max="7" width="7.28515625" style="2" bestFit="1" customWidth="1"/>
    <col min="8" max="9" width="6.42578125" style="2" customWidth="1"/>
    <col min="10" max="12" width="5.85546875" style="2" customWidth="1"/>
    <col min="13" max="13" width="6.140625" style="2" customWidth="1"/>
    <col min="14" max="14" width="9.28515625" style="2" customWidth="1"/>
    <col min="15" max="15" width="7.5703125" style="2" customWidth="1"/>
    <col min="16" max="16" width="8.85546875" style="2" customWidth="1"/>
    <col min="17" max="17" width="7.85546875" style="2" customWidth="1"/>
    <col min="18" max="20" width="8.85546875" style="2" customWidth="1"/>
    <col min="21" max="21" width="12" style="2" customWidth="1"/>
    <col min="22" max="22" width="11.85546875" style="2" bestFit="1" customWidth="1"/>
    <col min="23" max="24" width="7.42578125" style="117" customWidth="1"/>
    <col min="25" max="25" width="11.42578125" style="117" bestFit="1" customWidth="1"/>
    <col min="26" max="26" width="13" style="117" customWidth="1"/>
    <col min="27" max="16384" width="9.140625" style="3"/>
  </cols>
  <sheetData>
    <row r="1" spans="1:26" s="4" customFormat="1" ht="15.75" customHeight="1">
      <c r="A1" s="431" t="s">
        <v>31</v>
      </c>
      <c r="B1" s="432"/>
      <c r="C1" s="432"/>
      <c r="D1" s="433"/>
      <c r="E1" s="434" t="s">
        <v>230</v>
      </c>
      <c r="F1" s="435"/>
      <c r="G1" s="435"/>
      <c r="H1" s="435"/>
      <c r="I1" s="435"/>
      <c r="J1" s="435"/>
      <c r="K1" s="435"/>
      <c r="L1" s="435"/>
      <c r="M1" s="435"/>
      <c r="N1" s="426" t="s">
        <v>224</v>
      </c>
      <c r="O1" s="426"/>
      <c r="P1" s="426"/>
      <c r="Q1" s="426"/>
      <c r="R1" s="426"/>
      <c r="S1" s="426"/>
      <c r="T1" s="426"/>
      <c r="U1" s="426"/>
      <c r="V1" s="426"/>
      <c r="W1" s="427" t="s">
        <v>29</v>
      </c>
      <c r="X1" s="428"/>
      <c r="Y1" s="428"/>
      <c r="Z1" s="428"/>
    </row>
    <row r="2" spans="1:26" s="4" customFormat="1" ht="23.25" thickBot="1">
      <c r="A2" s="10" t="s">
        <v>19</v>
      </c>
      <c r="B2" s="261" t="s">
        <v>0</v>
      </c>
      <c r="C2" s="72" t="s">
        <v>11</v>
      </c>
      <c r="D2" s="262" t="s">
        <v>12</v>
      </c>
      <c r="E2" s="50" t="s">
        <v>118</v>
      </c>
      <c r="F2" s="50" t="s">
        <v>231</v>
      </c>
      <c r="G2" s="50" t="s">
        <v>48</v>
      </c>
      <c r="H2" s="417" t="s">
        <v>29</v>
      </c>
      <c r="I2" s="418"/>
      <c r="J2" s="418"/>
      <c r="K2" s="418"/>
      <c r="L2" s="418"/>
      <c r="M2" s="419"/>
      <c r="N2" s="50" t="s">
        <v>107</v>
      </c>
      <c r="O2" s="72" t="s">
        <v>108</v>
      </c>
      <c r="P2" s="72" t="s">
        <v>112</v>
      </c>
      <c r="Q2" s="72" t="s">
        <v>313</v>
      </c>
      <c r="R2" s="72" t="s">
        <v>314</v>
      </c>
      <c r="S2" s="72" t="s">
        <v>315</v>
      </c>
      <c r="T2" s="72"/>
      <c r="U2" s="72" t="s">
        <v>48</v>
      </c>
      <c r="V2" s="50" t="s">
        <v>236</v>
      </c>
      <c r="W2" s="429"/>
      <c r="X2" s="430"/>
      <c r="Y2" s="430"/>
      <c r="Z2" s="430"/>
    </row>
    <row r="3" spans="1:26" s="37" customFormat="1">
      <c r="A3" s="33">
        <f>'1-συμβολαια'!A3</f>
        <v>0</v>
      </c>
      <c r="B3" s="130">
        <f>'1-συμβολαια'!C3</f>
        <v>0</v>
      </c>
      <c r="C3" s="16">
        <f>'4-πολλυπρ'!D3</f>
        <v>0</v>
      </c>
      <c r="D3" s="16">
        <f>'4-πολλυπρ'!I3</f>
        <v>0</v>
      </c>
      <c r="E3" s="43">
        <v>50</v>
      </c>
      <c r="F3" s="43"/>
      <c r="G3" s="43">
        <f t="shared" ref="G3:G66" si="0">E3+F3</f>
        <v>50</v>
      </c>
      <c r="H3" s="244" t="s">
        <v>232</v>
      </c>
      <c r="I3" s="244" t="s">
        <v>233</v>
      </c>
      <c r="J3" s="43"/>
      <c r="K3" s="43"/>
      <c r="L3" s="43"/>
      <c r="M3" s="43"/>
      <c r="N3" s="43">
        <v>25</v>
      </c>
      <c r="O3" s="43">
        <v>25</v>
      </c>
      <c r="P3" s="43"/>
      <c r="Q3" s="43"/>
      <c r="R3" s="43"/>
      <c r="S3" s="43"/>
      <c r="T3" s="43"/>
      <c r="U3" s="21">
        <f t="shared" ref="U3:U7" si="1">SUM(N3:T3)</f>
        <v>50</v>
      </c>
      <c r="V3" s="43">
        <v>200</v>
      </c>
      <c r="W3" s="223"/>
      <c r="X3" s="223"/>
      <c r="Y3" s="263"/>
      <c r="Z3" s="247"/>
    </row>
    <row r="4" spans="1:26" s="37" customFormat="1">
      <c r="A4" s="33">
        <f>'1-συμβολαια'!A4</f>
        <v>0</v>
      </c>
      <c r="B4" s="130">
        <f>'1-συμβολαια'!C4</f>
        <v>0</v>
      </c>
      <c r="C4" s="16">
        <f>'4-πολλυπρ'!D4</f>
        <v>0</v>
      </c>
      <c r="D4" s="16">
        <f>'4-πολλυπρ'!I4</f>
        <v>0</v>
      </c>
      <c r="E4" s="43">
        <v>50</v>
      </c>
      <c r="F4" s="43"/>
      <c r="G4" s="43">
        <f t="shared" si="0"/>
        <v>50</v>
      </c>
      <c r="H4" s="244" t="s">
        <v>232</v>
      </c>
      <c r="I4" s="244" t="s">
        <v>233</v>
      </c>
      <c r="J4" s="43"/>
      <c r="K4" s="43"/>
      <c r="L4" s="43"/>
      <c r="M4" s="43"/>
      <c r="N4" s="43">
        <v>25</v>
      </c>
      <c r="O4" s="43">
        <v>25</v>
      </c>
      <c r="P4" s="43"/>
      <c r="Q4" s="43"/>
      <c r="R4" s="43"/>
      <c r="S4" s="43"/>
      <c r="T4" s="43"/>
      <c r="U4" s="21">
        <f t="shared" si="1"/>
        <v>50</v>
      </c>
      <c r="V4" s="43">
        <v>200</v>
      </c>
      <c r="W4" s="223"/>
      <c r="X4" s="223"/>
      <c r="Y4" s="263"/>
      <c r="Z4" s="247"/>
    </row>
    <row r="5" spans="1:26" s="37" customFormat="1">
      <c r="A5" s="33">
        <f>'1-συμβολαια'!A5</f>
        <v>0</v>
      </c>
      <c r="B5" s="130">
        <f>'1-συμβολαια'!C5</f>
        <v>0</v>
      </c>
      <c r="C5" s="16">
        <f>'4-πολλυπρ'!D5</f>
        <v>0</v>
      </c>
      <c r="D5" s="16">
        <f>'4-πολλυπρ'!I5</f>
        <v>0</v>
      </c>
      <c r="E5" s="43">
        <v>50</v>
      </c>
      <c r="F5" s="43"/>
      <c r="G5" s="43">
        <f t="shared" si="0"/>
        <v>50</v>
      </c>
      <c r="H5" s="244" t="s">
        <v>232</v>
      </c>
      <c r="I5" s="244" t="s">
        <v>233</v>
      </c>
      <c r="J5" s="43"/>
      <c r="K5" s="43"/>
      <c r="L5" s="43"/>
      <c r="M5" s="43"/>
      <c r="N5" s="43">
        <v>25</v>
      </c>
      <c r="O5" s="43">
        <v>25</v>
      </c>
      <c r="P5" s="43"/>
      <c r="Q5" s="43"/>
      <c r="R5" s="43"/>
      <c r="S5" s="43"/>
      <c r="T5" s="43"/>
      <c r="U5" s="21">
        <f t="shared" si="1"/>
        <v>50</v>
      </c>
      <c r="V5" s="43">
        <v>200</v>
      </c>
      <c r="W5" s="223"/>
      <c r="X5" s="223"/>
      <c r="Y5" s="263"/>
      <c r="Z5" s="247"/>
    </row>
    <row r="6" spans="1:26" s="37" customFormat="1">
      <c r="A6" s="33">
        <f>'1-συμβολαια'!A6</f>
        <v>0</v>
      </c>
      <c r="B6" s="130">
        <f>'1-συμβολαια'!C6</f>
        <v>0</v>
      </c>
      <c r="C6" s="16">
        <f>'4-πολλυπρ'!D6</f>
        <v>0</v>
      </c>
      <c r="D6" s="16">
        <f>'4-πολλυπρ'!I6</f>
        <v>0</v>
      </c>
      <c r="E6" s="43">
        <v>50</v>
      </c>
      <c r="F6" s="43"/>
      <c r="G6" s="43">
        <f t="shared" si="0"/>
        <v>50</v>
      </c>
      <c r="H6" s="244" t="s">
        <v>232</v>
      </c>
      <c r="I6" s="244" t="s">
        <v>233</v>
      </c>
      <c r="J6" s="43"/>
      <c r="K6" s="43"/>
      <c r="L6" s="43"/>
      <c r="M6" s="43"/>
      <c r="N6" s="43">
        <v>25</v>
      </c>
      <c r="O6" s="43">
        <v>25</v>
      </c>
      <c r="P6" s="43"/>
      <c r="Q6" s="43"/>
      <c r="R6" s="43"/>
      <c r="S6" s="43"/>
      <c r="T6" s="43"/>
      <c r="U6" s="21">
        <f t="shared" si="1"/>
        <v>50</v>
      </c>
      <c r="V6" s="43">
        <v>200</v>
      </c>
      <c r="W6" s="223"/>
      <c r="X6" s="223"/>
      <c r="Y6" s="263"/>
      <c r="Z6" s="247"/>
    </row>
    <row r="7" spans="1:26" s="37" customFormat="1">
      <c r="A7" s="33">
        <f>'1-συμβολαια'!A7</f>
        <v>0</v>
      </c>
      <c r="B7" s="130">
        <f>'1-συμβολαια'!C7</f>
        <v>0</v>
      </c>
      <c r="C7" s="16">
        <f>'4-πολλυπρ'!D7</f>
        <v>0</v>
      </c>
      <c r="D7" s="16">
        <f>'4-πολλυπρ'!I7</f>
        <v>0</v>
      </c>
      <c r="E7" s="43">
        <v>50</v>
      </c>
      <c r="F7" s="43"/>
      <c r="G7" s="43">
        <f t="shared" si="0"/>
        <v>50</v>
      </c>
      <c r="H7" s="244" t="s">
        <v>232</v>
      </c>
      <c r="I7" s="244" t="s">
        <v>233</v>
      </c>
      <c r="J7" s="43"/>
      <c r="K7" s="43"/>
      <c r="L7" s="43"/>
      <c r="M7" s="43"/>
      <c r="N7" s="43">
        <v>25</v>
      </c>
      <c r="O7" s="43">
        <v>25</v>
      </c>
      <c r="P7" s="43"/>
      <c r="Q7" s="43"/>
      <c r="R7" s="43"/>
      <c r="S7" s="43"/>
      <c r="T7" s="43"/>
      <c r="U7" s="21">
        <f t="shared" si="1"/>
        <v>50</v>
      </c>
      <c r="V7" s="43">
        <v>200</v>
      </c>
      <c r="W7" s="223"/>
      <c r="X7" s="223"/>
      <c r="Y7" s="263"/>
      <c r="Z7" s="247"/>
    </row>
    <row r="8" spans="1:26" s="37" customFormat="1">
      <c r="A8" s="33">
        <f>'1-συμβολαια'!A8</f>
        <v>0</v>
      </c>
      <c r="B8" s="130">
        <f>'1-συμβολαια'!C8</f>
        <v>0</v>
      </c>
      <c r="C8" s="16">
        <f>'4-πολλυπρ'!D8</f>
        <v>0</v>
      </c>
      <c r="D8" s="16">
        <f>'4-πολλυπρ'!I8</f>
        <v>0</v>
      </c>
      <c r="E8" s="43">
        <v>50</v>
      </c>
      <c r="F8" s="43"/>
      <c r="G8" s="43">
        <f t="shared" si="0"/>
        <v>50</v>
      </c>
      <c r="H8" s="244" t="s">
        <v>232</v>
      </c>
      <c r="I8" s="244" t="s">
        <v>233</v>
      </c>
      <c r="J8" s="43"/>
      <c r="K8" s="43"/>
      <c r="L8" s="43"/>
      <c r="M8" s="43"/>
      <c r="N8" s="43">
        <v>25</v>
      </c>
      <c r="O8" s="43">
        <v>25</v>
      </c>
      <c r="P8" s="43"/>
      <c r="Q8" s="43"/>
      <c r="R8" s="43"/>
      <c r="S8" s="43"/>
      <c r="T8" s="43"/>
      <c r="U8" s="21">
        <f t="shared" ref="U8:U71" si="2">SUM(N8:T8)</f>
        <v>50</v>
      </c>
      <c r="V8" s="43">
        <v>200</v>
      </c>
      <c r="W8" s="223"/>
      <c r="X8" s="223"/>
      <c r="Y8" s="263"/>
      <c r="Z8" s="247"/>
    </row>
    <row r="9" spans="1:26" s="37" customFormat="1">
      <c r="A9" s="33">
        <f>'1-συμβολαια'!A9</f>
        <v>0</v>
      </c>
      <c r="B9" s="130">
        <f>'1-συμβολαια'!C9</f>
        <v>0</v>
      </c>
      <c r="C9" s="16">
        <f>'4-πολλυπρ'!D9</f>
        <v>0</v>
      </c>
      <c r="D9" s="16">
        <f>'4-πολλυπρ'!I9</f>
        <v>0</v>
      </c>
      <c r="E9" s="43">
        <v>50</v>
      </c>
      <c r="F9" s="43"/>
      <c r="G9" s="43">
        <f t="shared" si="0"/>
        <v>50</v>
      </c>
      <c r="H9" s="244" t="s">
        <v>232</v>
      </c>
      <c r="I9" s="244" t="s">
        <v>233</v>
      </c>
      <c r="J9" s="43"/>
      <c r="K9" s="43"/>
      <c r="L9" s="43"/>
      <c r="M9" s="43"/>
      <c r="N9" s="43">
        <v>25</v>
      </c>
      <c r="O9" s="43">
        <v>25</v>
      </c>
      <c r="P9" s="43"/>
      <c r="Q9" s="43"/>
      <c r="R9" s="43"/>
      <c r="S9" s="43"/>
      <c r="T9" s="43"/>
      <c r="U9" s="21">
        <f t="shared" si="2"/>
        <v>50</v>
      </c>
      <c r="V9" s="43">
        <v>200</v>
      </c>
      <c r="W9" s="223"/>
      <c r="X9" s="223"/>
      <c r="Y9" s="263"/>
      <c r="Z9" s="247"/>
    </row>
    <row r="10" spans="1:26" s="37" customFormat="1">
      <c r="A10" s="33">
        <f>'1-συμβολαια'!A10</f>
        <v>0</v>
      </c>
      <c r="B10" s="130">
        <f>'1-συμβολαια'!C10</f>
        <v>0</v>
      </c>
      <c r="C10" s="16">
        <f>'4-πολλυπρ'!D10</f>
        <v>0</v>
      </c>
      <c r="D10" s="16">
        <f>'4-πολλυπρ'!I10</f>
        <v>0</v>
      </c>
      <c r="E10" s="43">
        <v>50</v>
      </c>
      <c r="F10" s="43"/>
      <c r="G10" s="43">
        <f t="shared" si="0"/>
        <v>50</v>
      </c>
      <c r="H10" s="244" t="s">
        <v>232</v>
      </c>
      <c r="I10" s="244" t="s">
        <v>233</v>
      </c>
      <c r="J10" s="43"/>
      <c r="K10" s="43"/>
      <c r="L10" s="43"/>
      <c r="M10" s="43"/>
      <c r="N10" s="43">
        <v>25</v>
      </c>
      <c r="O10" s="43">
        <v>25</v>
      </c>
      <c r="P10" s="43"/>
      <c r="Q10" s="43"/>
      <c r="R10" s="43"/>
      <c r="S10" s="43"/>
      <c r="T10" s="43"/>
      <c r="U10" s="21">
        <f t="shared" si="2"/>
        <v>50</v>
      </c>
      <c r="V10" s="43">
        <v>200</v>
      </c>
      <c r="W10" s="223"/>
      <c r="X10" s="223"/>
      <c r="Y10" s="263"/>
      <c r="Z10" s="247"/>
    </row>
    <row r="11" spans="1:26" s="37" customFormat="1">
      <c r="A11" s="33">
        <f>'1-συμβολαια'!A11</f>
        <v>0</v>
      </c>
      <c r="B11" s="130">
        <f>'1-συμβολαια'!C11</f>
        <v>0</v>
      </c>
      <c r="C11" s="16">
        <f>'4-πολλυπρ'!D11</f>
        <v>0</v>
      </c>
      <c r="D11" s="16">
        <f>'4-πολλυπρ'!I11</f>
        <v>0</v>
      </c>
      <c r="E11" s="43">
        <v>50</v>
      </c>
      <c r="F11" s="43"/>
      <c r="G11" s="43">
        <f t="shared" si="0"/>
        <v>50</v>
      </c>
      <c r="H11" s="244" t="s">
        <v>232</v>
      </c>
      <c r="I11" s="244" t="s">
        <v>233</v>
      </c>
      <c r="J11" s="43"/>
      <c r="K11" s="43"/>
      <c r="L11" s="43"/>
      <c r="M11" s="43"/>
      <c r="N11" s="43">
        <v>25</v>
      </c>
      <c r="O11" s="43">
        <v>25</v>
      </c>
      <c r="P11" s="43"/>
      <c r="Q11" s="43"/>
      <c r="R11" s="43"/>
      <c r="S11" s="43"/>
      <c r="T11" s="43"/>
      <c r="U11" s="21">
        <f t="shared" si="2"/>
        <v>50</v>
      </c>
      <c r="V11" s="43">
        <v>200</v>
      </c>
      <c r="W11" s="223"/>
      <c r="X11" s="223"/>
      <c r="Y11" s="263"/>
      <c r="Z11" s="247"/>
    </row>
    <row r="12" spans="1:26" s="37" customFormat="1">
      <c r="A12" s="33">
        <f>'1-συμβολαια'!A12</f>
        <v>0</v>
      </c>
      <c r="B12" s="130">
        <f>'1-συμβολαια'!C12</f>
        <v>0</v>
      </c>
      <c r="C12" s="16">
        <f>'4-πολλυπρ'!D12</f>
        <v>0</v>
      </c>
      <c r="D12" s="16">
        <f>'4-πολλυπρ'!I12</f>
        <v>0</v>
      </c>
      <c r="E12" s="43">
        <v>50</v>
      </c>
      <c r="F12" s="43"/>
      <c r="G12" s="43">
        <f t="shared" si="0"/>
        <v>50</v>
      </c>
      <c r="H12" s="244" t="s">
        <v>232</v>
      </c>
      <c r="I12" s="244" t="s">
        <v>233</v>
      </c>
      <c r="J12" s="43"/>
      <c r="K12" s="43"/>
      <c r="L12" s="43"/>
      <c r="M12" s="43"/>
      <c r="N12" s="43">
        <v>25</v>
      </c>
      <c r="O12" s="43">
        <v>25</v>
      </c>
      <c r="P12" s="43"/>
      <c r="Q12" s="43"/>
      <c r="R12" s="43"/>
      <c r="S12" s="43"/>
      <c r="T12" s="43"/>
      <c r="U12" s="21">
        <f t="shared" si="2"/>
        <v>50</v>
      </c>
      <c r="V12" s="43">
        <v>200</v>
      </c>
      <c r="W12" s="223"/>
      <c r="X12" s="223"/>
      <c r="Y12" s="263"/>
      <c r="Z12" s="247"/>
    </row>
    <row r="13" spans="1:26">
      <c r="A13" s="33">
        <f>'1-συμβολαια'!A13</f>
        <v>0</v>
      </c>
      <c r="B13" s="130">
        <f>'1-συμβολαια'!C13</f>
        <v>0</v>
      </c>
      <c r="C13" s="16">
        <f>'4-πολλυπρ'!D13</f>
        <v>0</v>
      </c>
      <c r="D13" s="16">
        <f>'4-πολλυπρ'!I13</f>
        <v>0</v>
      </c>
      <c r="E13" s="43">
        <v>50</v>
      </c>
      <c r="F13" s="43"/>
      <c r="G13" s="43">
        <f t="shared" si="0"/>
        <v>50</v>
      </c>
      <c r="H13" s="244" t="s">
        <v>232</v>
      </c>
      <c r="I13" s="244" t="s">
        <v>233</v>
      </c>
      <c r="J13" s="43"/>
      <c r="K13" s="43"/>
      <c r="L13" s="43"/>
      <c r="M13" s="43"/>
      <c r="N13" s="43">
        <v>25</v>
      </c>
      <c r="O13" s="43">
        <v>25</v>
      </c>
      <c r="P13" s="43"/>
      <c r="Q13" s="43"/>
      <c r="R13" s="43"/>
      <c r="S13" s="43"/>
      <c r="T13" s="43"/>
      <c r="U13" s="21">
        <f t="shared" si="2"/>
        <v>50</v>
      </c>
      <c r="V13" s="43">
        <v>200</v>
      </c>
      <c r="W13" s="223"/>
      <c r="X13" s="223"/>
      <c r="Y13" s="263"/>
      <c r="Z13" s="116"/>
    </row>
    <row r="14" spans="1:26">
      <c r="A14" s="33">
        <f>'1-συμβολαια'!A14</f>
        <v>0</v>
      </c>
      <c r="B14" s="130">
        <f>'1-συμβολαια'!C14</f>
        <v>0</v>
      </c>
      <c r="C14" s="16">
        <f>'4-πολλυπρ'!D14</f>
        <v>0</v>
      </c>
      <c r="D14" s="16">
        <f>'4-πολλυπρ'!I14</f>
        <v>0</v>
      </c>
      <c r="E14" s="43">
        <v>50</v>
      </c>
      <c r="F14" s="43"/>
      <c r="G14" s="43">
        <f t="shared" si="0"/>
        <v>50</v>
      </c>
      <c r="H14" s="244" t="s">
        <v>232</v>
      </c>
      <c r="I14" s="244" t="s">
        <v>233</v>
      </c>
      <c r="J14" s="43"/>
      <c r="K14" s="43"/>
      <c r="L14" s="43"/>
      <c r="M14" s="43"/>
      <c r="N14" s="43">
        <v>25</v>
      </c>
      <c r="O14" s="43">
        <v>25</v>
      </c>
      <c r="P14" s="43"/>
      <c r="Q14" s="43"/>
      <c r="R14" s="43"/>
      <c r="S14" s="43"/>
      <c r="T14" s="43"/>
      <c r="U14" s="21">
        <f t="shared" si="2"/>
        <v>50</v>
      </c>
      <c r="V14" s="43">
        <v>200</v>
      </c>
      <c r="W14" s="223"/>
      <c r="X14" s="223"/>
      <c r="Y14" s="263"/>
      <c r="Z14" s="116"/>
    </row>
    <row r="15" spans="1:26">
      <c r="A15" s="33">
        <f>'1-συμβολαια'!A15</f>
        <v>0</v>
      </c>
      <c r="B15" s="130">
        <f>'1-συμβολαια'!C15</f>
        <v>0</v>
      </c>
      <c r="C15" s="16">
        <f>'4-πολλυπρ'!D15</f>
        <v>0</v>
      </c>
      <c r="D15" s="16">
        <f>'4-πολλυπρ'!I15</f>
        <v>0</v>
      </c>
      <c r="E15" s="43">
        <v>50</v>
      </c>
      <c r="F15" s="43"/>
      <c r="G15" s="43">
        <f t="shared" si="0"/>
        <v>50</v>
      </c>
      <c r="H15" s="244" t="s">
        <v>232</v>
      </c>
      <c r="I15" s="244" t="s">
        <v>233</v>
      </c>
      <c r="J15" s="43"/>
      <c r="K15" s="43"/>
      <c r="L15" s="43"/>
      <c r="M15" s="43"/>
      <c r="N15" s="43">
        <v>25</v>
      </c>
      <c r="O15" s="43">
        <v>25</v>
      </c>
      <c r="P15" s="43"/>
      <c r="Q15" s="43"/>
      <c r="R15" s="43"/>
      <c r="S15" s="43"/>
      <c r="T15" s="43"/>
      <c r="U15" s="21">
        <f t="shared" si="2"/>
        <v>50</v>
      </c>
      <c r="V15" s="43">
        <v>200</v>
      </c>
      <c r="W15" s="223"/>
      <c r="X15" s="223"/>
      <c r="Y15" s="263"/>
      <c r="Z15" s="116"/>
    </row>
    <row r="16" spans="1:26">
      <c r="A16" s="33">
        <f>'1-συμβολαια'!A16</f>
        <v>0</v>
      </c>
      <c r="B16" s="130">
        <f>'1-συμβολαια'!C16</f>
        <v>0</v>
      </c>
      <c r="C16" s="16">
        <f>'4-πολλυπρ'!D16</f>
        <v>0</v>
      </c>
      <c r="D16" s="16">
        <f>'4-πολλυπρ'!I16</f>
        <v>0</v>
      </c>
      <c r="E16" s="43">
        <v>50</v>
      </c>
      <c r="F16" s="43"/>
      <c r="G16" s="43">
        <f t="shared" si="0"/>
        <v>50</v>
      </c>
      <c r="H16" s="244" t="s">
        <v>232</v>
      </c>
      <c r="I16" s="244" t="s">
        <v>233</v>
      </c>
      <c r="J16" s="43"/>
      <c r="K16" s="43"/>
      <c r="L16" s="43"/>
      <c r="M16" s="43"/>
      <c r="N16" s="43">
        <v>25</v>
      </c>
      <c r="O16" s="43">
        <v>25</v>
      </c>
      <c r="P16" s="43"/>
      <c r="Q16" s="43"/>
      <c r="R16" s="43"/>
      <c r="S16" s="43"/>
      <c r="T16" s="43"/>
      <c r="U16" s="21">
        <f t="shared" si="2"/>
        <v>50</v>
      </c>
      <c r="V16" s="43">
        <v>200</v>
      </c>
      <c r="W16" s="223"/>
      <c r="X16" s="223"/>
      <c r="Y16" s="263"/>
      <c r="Z16" s="116"/>
    </row>
    <row r="17" spans="1:26">
      <c r="A17" s="33">
        <f>'1-συμβολαια'!A17</f>
        <v>0</v>
      </c>
      <c r="B17" s="130">
        <f>'1-συμβολαια'!C17</f>
        <v>0</v>
      </c>
      <c r="C17" s="16">
        <f>'4-πολλυπρ'!D17</f>
        <v>0</v>
      </c>
      <c r="D17" s="16">
        <f>'4-πολλυπρ'!I17</f>
        <v>0</v>
      </c>
      <c r="E17" s="43">
        <v>50</v>
      </c>
      <c r="F17" s="43"/>
      <c r="G17" s="43">
        <f t="shared" si="0"/>
        <v>50</v>
      </c>
      <c r="H17" s="244" t="s">
        <v>232</v>
      </c>
      <c r="I17" s="244" t="s">
        <v>233</v>
      </c>
      <c r="J17" s="43"/>
      <c r="K17" s="43"/>
      <c r="L17" s="43"/>
      <c r="M17" s="43"/>
      <c r="N17" s="43">
        <v>25</v>
      </c>
      <c r="O17" s="43">
        <v>25</v>
      </c>
      <c r="P17" s="43"/>
      <c r="Q17" s="43"/>
      <c r="R17" s="43"/>
      <c r="S17" s="43"/>
      <c r="T17" s="43"/>
      <c r="U17" s="21">
        <f t="shared" si="2"/>
        <v>50</v>
      </c>
      <c r="V17" s="43">
        <v>200</v>
      </c>
      <c r="W17" s="223"/>
      <c r="X17" s="223"/>
      <c r="Y17" s="263"/>
      <c r="Z17" s="116"/>
    </row>
    <row r="18" spans="1:26">
      <c r="A18" s="33">
        <f>'1-συμβολαια'!A18</f>
        <v>0</v>
      </c>
      <c r="B18" s="130">
        <f>'1-συμβολαια'!C18</f>
        <v>0</v>
      </c>
      <c r="C18" s="16">
        <f>'4-πολλυπρ'!D18</f>
        <v>0</v>
      </c>
      <c r="D18" s="16">
        <f>'4-πολλυπρ'!I18</f>
        <v>0</v>
      </c>
      <c r="E18" s="43">
        <v>50</v>
      </c>
      <c r="F18" s="43"/>
      <c r="G18" s="43">
        <f t="shared" si="0"/>
        <v>50</v>
      </c>
      <c r="H18" s="244" t="s">
        <v>232</v>
      </c>
      <c r="I18" s="244" t="s">
        <v>233</v>
      </c>
      <c r="J18" s="43"/>
      <c r="K18" s="43"/>
      <c r="L18" s="43"/>
      <c r="M18" s="43"/>
      <c r="N18" s="43">
        <v>25</v>
      </c>
      <c r="O18" s="43">
        <v>25</v>
      </c>
      <c r="P18" s="43"/>
      <c r="Q18" s="43"/>
      <c r="R18" s="43"/>
      <c r="S18" s="43"/>
      <c r="T18" s="43"/>
      <c r="U18" s="21">
        <f t="shared" si="2"/>
        <v>50</v>
      </c>
      <c r="V18" s="43">
        <v>200</v>
      </c>
      <c r="W18" s="223"/>
      <c r="X18" s="223"/>
      <c r="Y18" s="263"/>
      <c r="Z18" s="116"/>
    </row>
    <row r="19" spans="1:26">
      <c r="A19" s="33">
        <f>'1-συμβολαια'!A19</f>
        <v>0</v>
      </c>
      <c r="B19" s="130">
        <f>'1-συμβολαια'!C19</f>
        <v>0</v>
      </c>
      <c r="C19" s="16">
        <f>'4-πολλυπρ'!D19</f>
        <v>0</v>
      </c>
      <c r="D19" s="16">
        <f>'4-πολλυπρ'!I19</f>
        <v>0</v>
      </c>
      <c r="E19" s="43">
        <v>50</v>
      </c>
      <c r="F19" s="43"/>
      <c r="G19" s="43">
        <f t="shared" si="0"/>
        <v>50</v>
      </c>
      <c r="H19" s="244" t="s">
        <v>232</v>
      </c>
      <c r="I19" s="244" t="s">
        <v>233</v>
      </c>
      <c r="J19" s="43"/>
      <c r="K19" s="43"/>
      <c r="L19" s="43"/>
      <c r="M19" s="43"/>
      <c r="N19" s="43">
        <v>25</v>
      </c>
      <c r="O19" s="43">
        <v>25</v>
      </c>
      <c r="P19" s="43"/>
      <c r="Q19" s="43"/>
      <c r="R19" s="43"/>
      <c r="S19" s="43"/>
      <c r="T19" s="43"/>
      <c r="U19" s="21">
        <f t="shared" si="2"/>
        <v>50</v>
      </c>
      <c r="V19" s="43">
        <v>200</v>
      </c>
      <c r="W19" s="223"/>
      <c r="X19" s="223"/>
      <c r="Y19" s="263"/>
      <c r="Z19" s="116"/>
    </row>
    <row r="20" spans="1:26">
      <c r="A20" s="33">
        <f>'1-συμβολαια'!A20</f>
        <v>0</v>
      </c>
      <c r="B20" s="130">
        <f>'1-συμβολαια'!C20</f>
        <v>0</v>
      </c>
      <c r="C20" s="16">
        <f>'4-πολλυπρ'!D20</f>
        <v>0</v>
      </c>
      <c r="D20" s="16">
        <f>'4-πολλυπρ'!I20</f>
        <v>0</v>
      </c>
      <c r="E20" s="43">
        <v>50</v>
      </c>
      <c r="F20" s="43"/>
      <c r="G20" s="43">
        <f t="shared" si="0"/>
        <v>50</v>
      </c>
      <c r="H20" s="244" t="s">
        <v>232</v>
      </c>
      <c r="I20" s="244" t="s">
        <v>233</v>
      </c>
      <c r="J20" s="43"/>
      <c r="K20" s="43"/>
      <c r="L20" s="43"/>
      <c r="M20" s="43"/>
      <c r="N20" s="43">
        <v>25</v>
      </c>
      <c r="O20" s="43">
        <v>25</v>
      </c>
      <c r="P20" s="43"/>
      <c r="Q20" s="43"/>
      <c r="R20" s="43"/>
      <c r="S20" s="43"/>
      <c r="T20" s="43"/>
      <c r="U20" s="21">
        <f t="shared" si="2"/>
        <v>50</v>
      </c>
      <c r="V20" s="43">
        <v>200</v>
      </c>
      <c r="W20" s="223"/>
      <c r="X20" s="223"/>
      <c r="Y20" s="263"/>
      <c r="Z20" s="116"/>
    </row>
    <row r="21" spans="1:26">
      <c r="A21" s="33">
        <f>'1-συμβολαια'!A21</f>
        <v>0</v>
      </c>
      <c r="B21" s="130">
        <f>'1-συμβολαια'!C21</f>
        <v>0</v>
      </c>
      <c r="C21" s="16">
        <f>'4-πολλυπρ'!D21</f>
        <v>0</v>
      </c>
      <c r="D21" s="16">
        <f>'4-πολλυπρ'!I21</f>
        <v>0</v>
      </c>
      <c r="E21" s="43">
        <v>50</v>
      </c>
      <c r="F21" s="43"/>
      <c r="G21" s="43">
        <f t="shared" si="0"/>
        <v>50</v>
      </c>
      <c r="H21" s="244" t="s">
        <v>232</v>
      </c>
      <c r="I21" s="244" t="s">
        <v>233</v>
      </c>
      <c r="J21" s="43"/>
      <c r="K21" s="43"/>
      <c r="L21" s="43"/>
      <c r="M21" s="43"/>
      <c r="N21" s="43">
        <v>25</v>
      </c>
      <c r="O21" s="43">
        <v>25</v>
      </c>
      <c r="P21" s="43"/>
      <c r="Q21" s="43"/>
      <c r="R21" s="43"/>
      <c r="S21" s="43"/>
      <c r="T21" s="43"/>
      <c r="U21" s="21">
        <f t="shared" si="2"/>
        <v>50</v>
      </c>
      <c r="V21" s="43">
        <v>200</v>
      </c>
      <c r="W21" s="223"/>
      <c r="X21" s="223"/>
      <c r="Y21" s="263"/>
      <c r="Z21" s="116"/>
    </row>
    <row r="22" spans="1:26">
      <c r="A22" s="33">
        <f>'1-συμβολαια'!A22</f>
        <v>0</v>
      </c>
      <c r="B22" s="130">
        <f>'1-συμβολαια'!C22</f>
        <v>0</v>
      </c>
      <c r="C22" s="16">
        <f>'4-πολλυπρ'!D22</f>
        <v>0</v>
      </c>
      <c r="D22" s="16">
        <f>'4-πολλυπρ'!I22</f>
        <v>0</v>
      </c>
      <c r="E22" s="43">
        <v>50</v>
      </c>
      <c r="F22" s="43"/>
      <c r="G22" s="43">
        <f t="shared" si="0"/>
        <v>50</v>
      </c>
      <c r="H22" s="244" t="s">
        <v>232</v>
      </c>
      <c r="I22" s="244" t="s">
        <v>233</v>
      </c>
      <c r="J22" s="43"/>
      <c r="K22" s="43"/>
      <c r="L22" s="43"/>
      <c r="M22" s="43"/>
      <c r="N22" s="43">
        <v>25</v>
      </c>
      <c r="O22" s="43">
        <v>25</v>
      </c>
      <c r="P22" s="43"/>
      <c r="Q22" s="43"/>
      <c r="R22" s="43"/>
      <c r="S22" s="43"/>
      <c r="T22" s="43"/>
      <c r="U22" s="21">
        <f t="shared" si="2"/>
        <v>50</v>
      </c>
      <c r="V22" s="43">
        <v>200</v>
      </c>
      <c r="W22" s="223"/>
      <c r="X22" s="223"/>
      <c r="Y22" s="263"/>
      <c r="Z22" s="116"/>
    </row>
    <row r="23" spans="1:26">
      <c r="A23" s="33">
        <f>'1-συμβολαια'!A23</f>
        <v>0</v>
      </c>
      <c r="B23" s="130">
        <f>'1-συμβολαια'!C23</f>
        <v>0</v>
      </c>
      <c r="C23" s="16">
        <f>'4-πολλυπρ'!D23</f>
        <v>0</v>
      </c>
      <c r="D23" s="16">
        <f>'4-πολλυπρ'!I23</f>
        <v>0</v>
      </c>
      <c r="E23" s="43">
        <v>50</v>
      </c>
      <c r="F23" s="43"/>
      <c r="G23" s="43">
        <f t="shared" si="0"/>
        <v>50</v>
      </c>
      <c r="H23" s="244" t="s">
        <v>232</v>
      </c>
      <c r="I23" s="244" t="s">
        <v>233</v>
      </c>
      <c r="J23" s="43"/>
      <c r="K23" s="43"/>
      <c r="L23" s="43"/>
      <c r="M23" s="43"/>
      <c r="N23" s="43">
        <v>25</v>
      </c>
      <c r="O23" s="43">
        <v>25</v>
      </c>
      <c r="P23" s="43"/>
      <c r="Q23" s="43"/>
      <c r="R23" s="43"/>
      <c r="S23" s="43"/>
      <c r="T23" s="43"/>
      <c r="U23" s="21">
        <f t="shared" si="2"/>
        <v>50</v>
      </c>
      <c r="V23" s="43">
        <v>200</v>
      </c>
      <c r="W23" s="223"/>
      <c r="X23" s="223"/>
      <c r="Y23" s="263"/>
      <c r="Z23" s="116"/>
    </row>
    <row r="24" spans="1:26">
      <c r="A24" s="33">
        <f>'1-συμβολαια'!A24</f>
        <v>0</v>
      </c>
      <c r="B24" s="130">
        <f>'1-συμβολαια'!C24</f>
        <v>0</v>
      </c>
      <c r="C24" s="16">
        <f>'4-πολλυπρ'!D24</f>
        <v>0</v>
      </c>
      <c r="D24" s="16">
        <f>'4-πολλυπρ'!I24</f>
        <v>0</v>
      </c>
      <c r="E24" s="43">
        <v>50</v>
      </c>
      <c r="F24" s="43"/>
      <c r="G24" s="43">
        <f t="shared" si="0"/>
        <v>50</v>
      </c>
      <c r="H24" s="244" t="s">
        <v>232</v>
      </c>
      <c r="I24" s="244" t="s">
        <v>233</v>
      </c>
      <c r="J24" s="43"/>
      <c r="K24" s="43"/>
      <c r="L24" s="43"/>
      <c r="M24" s="43"/>
      <c r="N24" s="43">
        <v>25</v>
      </c>
      <c r="O24" s="43">
        <v>25</v>
      </c>
      <c r="P24" s="43"/>
      <c r="Q24" s="43"/>
      <c r="R24" s="43"/>
      <c r="S24" s="43"/>
      <c r="T24" s="43"/>
      <c r="U24" s="21">
        <f t="shared" si="2"/>
        <v>50</v>
      </c>
      <c r="V24" s="43">
        <v>200</v>
      </c>
      <c r="W24" s="223"/>
      <c r="X24" s="223"/>
      <c r="Y24" s="263"/>
      <c r="Z24" s="116"/>
    </row>
    <row r="25" spans="1:26">
      <c r="A25" s="33">
        <f>'1-συμβολαια'!A25</f>
        <v>0</v>
      </c>
      <c r="B25" s="130">
        <f>'1-συμβολαια'!C25</f>
        <v>0</v>
      </c>
      <c r="C25" s="16">
        <f>'4-πολλυπρ'!D25</f>
        <v>0</v>
      </c>
      <c r="D25" s="16">
        <f>'4-πολλυπρ'!I25</f>
        <v>0</v>
      </c>
      <c r="E25" s="43">
        <v>50</v>
      </c>
      <c r="F25" s="43"/>
      <c r="G25" s="43">
        <f t="shared" si="0"/>
        <v>50</v>
      </c>
      <c r="H25" s="244" t="s">
        <v>232</v>
      </c>
      <c r="I25" s="244" t="s">
        <v>233</v>
      </c>
      <c r="J25" s="43"/>
      <c r="K25" s="43"/>
      <c r="L25" s="43"/>
      <c r="M25" s="43"/>
      <c r="N25" s="43">
        <v>25</v>
      </c>
      <c r="O25" s="43">
        <v>25</v>
      </c>
      <c r="P25" s="43"/>
      <c r="Q25" s="43"/>
      <c r="R25" s="43"/>
      <c r="S25" s="43"/>
      <c r="T25" s="43"/>
      <c r="U25" s="21">
        <f t="shared" si="2"/>
        <v>50</v>
      </c>
      <c r="V25" s="43">
        <v>200</v>
      </c>
      <c r="W25" s="223"/>
      <c r="X25" s="223"/>
      <c r="Y25" s="263"/>
      <c r="Z25" s="116"/>
    </row>
    <row r="26" spans="1:26">
      <c r="A26" s="33">
        <f>'1-συμβολαια'!A26</f>
        <v>0</v>
      </c>
      <c r="B26" s="130">
        <f>'1-συμβολαια'!C26</f>
        <v>0</v>
      </c>
      <c r="C26" s="16">
        <f>'4-πολλυπρ'!D26</f>
        <v>0</v>
      </c>
      <c r="D26" s="16">
        <f>'4-πολλυπρ'!I26</f>
        <v>0</v>
      </c>
      <c r="E26" s="43">
        <v>50</v>
      </c>
      <c r="F26" s="43"/>
      <c r="G26" s="43">
        <f t="shared" si="0"/>
        <v>50</v>
      </c>
      <c r="H26" s="244" t="s">
        <v>232</v>
      </c>
      <c r="I26" s="244" t="s">
        <v>233</v>
      </c>
      <c r="J26" s="43"/>
      <c r="K26" s="43"/>
      <c r="L26" s="43"/>
      <c r="M26" s="43"/>
      <c r="N26" s="43">
        <v>25</v>
      </c>
      <c r="O26" s="43">
        <v>25</v>
      </c>
      <c r="P26" s="43"/>
      <c r="Q26" s="43"/>
      <c r="R26" s="43"/>
      <c r="S26" s="43"/>
      <c r="T26" s="43"/>
      <c r="U26" s="21">
        <f t="shared" si="2"/>
        <v>50</v>
      </c>
      <c r="V26" s="43">
        <v>200</v>
      </c>
      <c r="W26" s="223"/>
      <c r="X26" s="223"/>
      <c r="Y26" s="263"/>
      <c r="Z26" s="116"/>
    </row>
    <row r="27" spans="1:26">
      <c r="A27" s="33">
        <f>'1-συμβολαια'!A27</f>
        <v>0</v>
      </c>
      <c r="B27" s="130">
        <f>'1-συμβολαια'!C27</f>
        <v>0</v>
      </c>
      <c r="C27" s="16">
        <f>'4-πολλυπρ'!D27</f>
        <v>0</v>
      </c>
      <c r="D27" s="16">
        <f>'4-πολλυπρ'!I27</f>
        <v>0</v>
      </c>
      <c r="E27" s="43">
        <v>50</v>
      </c>
      <c r="F27" s="43"/>
      <c r="G27" s="43">
        <f t="shared" si="0"/>
        <v>50</v>
      </c>
      <c r="H27" s="244" t="s">
        <v>232</v>
      </c>
      <c r="I27" s="244" t="s">
        <v>233</v>
      </c>
      <c r="J27" s="43"/>
      <c r="K27" s="43"/>
      <c r="L27" s="43"/>
      <c r="M27" s="43"/>
      <c r="N27" s="43">
        <v>25</v>
      </c>
      <c r="O27" s="43">
        <v>25</v>
      </c>
      <c r="P27" s="43"/>
      <c r="Q27" s="43"/>
      <c r="R27" s="43"/>
      <c r="S27" s="43"/>
      <c r="T27" s="43"/>
      <c r="U27" s="21">
        <f t="shared" si="2"/>
        <v>50</v>
      </c>
      <c r="V27" s="43">
        <v>200</v>
      </c>
      <c r="W27" s="223"/>
      <c r="X27" s="223"/>
      <c r="Y27" s="263"/>
      <c r="Z27" s="116"/>
    </row>
    <row r="28" spans="1:26">
      <c r="A28" s="33">
        <f>'1-συμβολαια'!A28</f>
        <v>0</v>
      </c>
      <c r="B28" s="130">
        <f>'1-συμβολαια'!C28</f>
        <v>0</v>
      </c>
      <c r="C28" s="16">
        <f>'4-πολλυπρ'!D28</f>
        <v>0</v>
      </c>
      <c r="D28" s="16">
        <f>'4-πολλυπρ'!I28</f>
        <v>0</v>
      </c>
      <c r="E28" s="43">
        <v>50</v>
      </c>
      <c r="F28" s="43"/>
      <c r="G28" s="43">
        <f t="shared" si="0"/>
        <v>50</v>
      </c>
      <c r="H28" s="244" t="s">
        <v>232</v>
      </c>
      <c r="I28" s="244" t="s">
        <v>233</v>
      </c>
      <c r="J28" s="43"/>
      <c r="K28" s="43"/>
      <c r="L28" s="43"/>
      <c r="M28" s="43"/>
      <c r="N28" s="43">
        <v>25</v>
      </c>
      <c r="O28" s="43">
        <v>25</v>
      </c>
      <c r="P28" s="43"/>
      <c r="Q28" s="43"/>
      <c r="R28" s="43"/>
      <c r="S28" s="43"/>
      <c r="T28" s="43"/>
      <c r="U28" s="21">
        <f t="shared" si="2"/>
        <v>50</v>
      </c>
      <c r="V28" s="43">
        <v>200</v>
      </c>
      <c r="W28" s="223"/>
      <c r="X28" s="223"/>
      <c r="Y28" s="263"/>
      <c r="Z28" s="116"/>
    </row>
    <row r="29" spans="1:26">
      <c r="A29" s="33">
        <f>'1-συμβολαια'!A29</f>
        <v>0</v>
      </c>
      <c r="B29" s="130">
        <f>'1-συμβολαια'!C29</f>
        <v>0</v>
      </c>
      <c r="C29" s="16">
        <f>'4-πολλυπρ'!D29</f>
        <v>0</v>
      </c>
      <c r="D29" s="16">
        <f>'4-πολλυπρ'!I29</f>
        <v>0</v>
      </c>
      <c r="E29" s="43">
        <v>50</v>
      </c>
      <c r="F29" s="43"/>
      <c r="G29" s="43">
        <f t="shared" si="0"/>
        <v>50</v>
      </c>
      <c r="H29" s="244" t="s">
        <v>232</v>
      </c>
      <c r="I29" s="244" t="s">
        <v>233</v>
      </c>
      <c r="J29" s="43"/>
      <c r="K29" s="43"/>
      <c r="L29" s="43"/>
      <c r="M29" s="43"/>
      <c r="N29" s="43">
        <v>25</v>
      </c>
      <c r="O29" s="43">
        <v>25</v>
      </c>
      <c r="P29" s="43"/>
      <c r="Q29" s="43"/>
      <c r="R29" s="43"/>
      <c r="S29" s="43"/>
      <c r="T29" s="43"/>
      <c r="U29" s="21">
        <f t="shared" si="2"/>
        <v>50</v>
      </c>
      <c r="V29" s="43">
        <v>200</v>
      </c>
      <c r="W29" s="223"/>
      <c r="X29" s="223"/>
      <c r="Y29" s="263"/>
      <c r="Z29" s="116"/>
    </row>
    <row r="30" spans="1:26">
      <c r="A30" s="33">
        <f>'1-συμβολαια'!A30</f>
        <v>0</v>
      </c>
      <c r="B30" s="130">
        <f>'1-συμβολαια'!C30</f>
        <v>0</v>
      </c>
      <c r="C30" s="16">
        <f>'4-πολλυπρ'!D30</f>
        <v>0</v>
      </c>
      <c r="D30" s="16">
        <f>'4-πολλυπρ'!I30</f>
        <v>0</v>
      </c>
      <c r="E30" s="43">
        <v>50</v>
      </c>
      <c r="F30" s="43"/>
      <c r="G30" s="43">
        <f t="shared" si="0"/>
        <v>50</v>
      </c>
      <c r="H30" s="244" t="s">
        <v>232</v>
      </c>
      <c r="I30" s="244" t="s">
        <v>233</v>
      </c>
      <c r="J30" s="43"/>
      <c r="K30" s="43"/>
      <c r="L30" s="43"/>
      <c r="M30" s="43"/>
      <c r="N30" s="43">
        <v>25</v>
      </c>
      <c r="O30" s="43">
        <v>25</v>
      </c>
      <c r="P30" s="43"/>
      <c r="Q30" s="43"/>
      <c r="R30" s="43"/>
      <c r="S30" s="43"/>
      <c r="T30" s="43"/>
      <c r="U30" s="21">
        <f t="shared" si="2"/>
        <v>50</v>
      </c>
      <c r="V30" s="43">
        <v>200</v>
      </c>
      <c r="W30" s="223"/>
      <c r="X30" s="223"/>
      <c r="Y30" s="263"/>
      <c r="Z30" s="116"/>
    </row>
    <row r="31" spans="1:26">
      <c r="A31" s="33">
        <f>'1-συμβολαια'!A31</f>
        <v>0</v>
      </c>
      <c r="B31" s="130">
        <f>'1-συμβολαια'!C31</f>
        <v>0</v>
      </c>
      <c r="C31" s="16">
        <f>'4-πολλυπρ'!D31</f>
        <v>0</v>
      </c>
      <c r="D31" s="16">
        <f>'4-πολλυπρ'!I31</f>
        <v>0</v>
      </c>
      <c r="E31" s="43">
        <v>50</v>
      </c>
      <c r="F31" s="43"/>
      <c r="G31" s="43">
        <f t="shared" si="0"/>
        <v>50</v>
      </c>
      <c r="H31" s="244" t="s">
        <v>232</v>
      </c>
      <c r="I31" s="244" t="s">
        <v>233</v>
      </c>
      <c r="J31" s="43"/>
      <c r="K31" s="43"/>
      <c r="L31" s="43"/>
      <c r="M31" s="43"/>
      <c r="N31" s="43">
        <v>25</v>
      </c>
      <c r="O31" s="43">
        <v>25</v>
      </c>
      <c r="P31" s="43"/>
      <c r="Q31" s="43"/>
      <c r="R31" s="43"/>
      <c r="S31" s="43"/>
      <c r="T31" s="43"/>
      <c r="U31" s="21">
        <f t="shared" si="2"/>
        <v>50</v>
      </c>
      <c r="V31" s="43">
        <v>200</v>
      </c>
      <c r="W31" s="223"/>
      <c r="X31" s="223"/>
      <c r="Y31" s="263"/>
      <c r="Z31" s="116"/>
    </row>
    <row r="32" spans="1:26">
      <c r="A32" s="33">
        <f>'1-συμβολαια'!A32</f>
        <v>0</v>
      </c>
      <c r="B32" s="130">
        <f>'1-συμβολαια'!C32</f>
        <v>0</v>
      </c>
      <c r="C32" s="16">
        <f>'4-πολλυπρ'!D32</f>
        <v>0</v>
      </c>
      <c r="D32" s="16">
        <f>'4-πολλυπρ'!I32</f>
        <v>0</v>
      </c>
      <c r="E32" s="43">
        <v>50</v>
      </c>
      <c r="F32" s="43"/>
      <c r="G32" s="43">
        <f t="shared" si="0"/>
        <v>50</v>
      </c>
      <c r="H32" s="244" t="s">
        <v>232</v>
      </c>
      <c r="I32" s="244" t="s">
        <v>233</v>
      </c>
      <c r="J32" s="43"/>
      <c r="K32" s="43"/>
      <c r="L32" s="43"/>
      <c r="M32" s="43"/>
      <c r="N32" s="43">
        <v>25</v>
      </c>
      <c r="O32" s="43">
        <v>25</v>
      </c>
      <c r="P32" s="43"/>
      <c r="Q32" s="43"/>
      <c r="R32" s="43"/>
      <c r="S32" s="43"/>
      <c r="T32" s="43"/>
      <c r="U32" s="21">
        <f t="shared" si="2"/>
        <v>50</v>
      </c>
      <c r="V32" s="43">
        <v>200</v>
      </c>
      <c r="W32" s="223"/>
      <c r="X32" s="223"/>
      <c r="Y32" s="263"/>
      <c r="Z32" s="116"/>
    </row>
    <row r="33" spans="1:26">
      <c r="A33" s="33">
        <f>'1-συμβολαια'!A33</f>
        <v>0</v>
      </c>
      <c r="B33" s="130">
        <f>'1-συμβολαια'!C33</f>
        <v>0</v>
      </c>
      <c r="C33" s="16">
        <f>'4-πολλυπρ'!D33</f>
        <v>0</v>
      </c>
      <c r="D33" s="16">
        <f>'4-πολλυπρ'!I33</f>
        <v>0</v>
      </c>
      <c r="E33" s="43">
        <v>50</v>
      </c>
      <c r="F33" s="43"/>
      <c r="G33" s="43">
        <f t="shared" si="0"/>
        <v>50</v>
      </c>
      <c r="H33" s="244" t="s">
        <v>232</v>
      </c>
      <c r="I33" s="244" t="s">
        <v>233</v>
      </c>
      <c r="J33" s="43"/>
      <c r="K33" s="43"/>
      <c r="L33" s="43"/>
      <c r="M33" s="43"/>
      <c r="N33" s="43">
        <v>25</v>
      </c>
      <c r="O33" s="43">
        <v>25</v>
      </c>
      <c r="P33" s="43"/>
      <c r="Q33" s="43"/>
      <c r="R33" s="43"/>
      <c r="S33" s="43"/>
      <c r="T33" s="43"/>
      <c r="U33" s="21">
        <f t="shared" si="2"/>
        <v>50</v>
      </c>
      <c r="V33" s="43">
        <v>200</v>
      </c>
      <c r="W33" s="223"/>
      <c r="X33" s="223"/>
      <c r="Y33" s="263"/>
      <c r="Z33" s="116"/>
    </row>
    <row r="34" spans="1:26">
      <c r="A34" s="33">
        <f>'1-συμβολαια'!A34</f>
        <v>0</v>
      </c>
      <c r="B34" s="130">
        <f>'1-συμβολαια'!C34</f>
        <v>0</v>
      </c>
      <c r="C34" s="16">
        <f>'4-πολλυπρ'!D34</f>
        <v>0</v>
      </c>
      <c r="D34" s="16">
        <f>'4-πολλυπρ'!I34</f>
        <v>0</v>
      </c>
      <c r="E34" s="43">
        <v>50</v>
      </c>
      <c r="F34" s="43"/>
      <c r="G34" s="43">
        <f t="shared" si="0"/>
        <v>50</v>
      </c>
      <c r="H34" s="244" t="s">
        <v>232</v>
      </c>
      <c r="I34" s="244" t="s">
        <v>233</v>
      </c>
      <c r="J34" s="43"/>
      <c r="K34" s="43"/>
      <c r="L34" s="43"/>
      <c r="M34" s="43"/>
      <c r="N34" s="43">
        <v>25</v>
      </c>
      <c r="O34" s="43">
        <v>25</v>
      </c>
      <c r="P34" s="43"/>
      <c r="Q34" s="43"/>
      <c r="R34" s="43"/>
      <c r="S34" s="43"/>
      <c r="T34" s="43"/>
      <c r="U34" s="21">
        <f t="shared" si="2"/>
        <v>50</v>
      </c>
      <c r="V34" s="43">
        <v>200</v>
      </c>
      <c r="W34" s="223"/>
      <c r="X34" s="223"/>
      <c r="Y34" s="263"/>
      <c r="Z34" s="116"/>
    </row>
    <row r="35" spans="1:26">
      <c r="A35" s="33">
        <f>'1-συμβολαια'!A35</f>
        <v>0</v>
      </c>
      <c r="B35" s="130">
        <f>'1-συμβολαια'!C35</f>
        <v>0</v>
      </c>
      <c r="C35" s="16">
        <f>'4-πολλυπρ'!D35</f>
        <v>0</v>
      </c>
      <c r="D35" s="16">
        <f>'4-πολλυπρ'!I35</f>
        <v>0</v>
      </c>
      <c r="E35" s="43">
        <v>50</v>
      </c>
      <c r="F35" s="43"/>
      <c r="G35" s="43">
        <f t="shared" si="0"/>
        <v>50</v>
      </c>
      <c r="H35" s="244" t="s">
        <v>232</v>
      </c>
      <c r="I35" s="244" t="s">
        <v>233</v>
      </c>
      <c r="J35" s="43"/>
      <c r="K35" s="43"/>
      <c r="L35" s="43"/>
      <c r="M35" s="43"/>
      <c r="N35" s="43">
        <v>25</v>
      </c>
      <c r="O35" s="43">
        <v>25</v>
      </c>
      <c r="P35" s="43"/>
      <c r="Q35" s="43"/>
      <c r="R35" s="43"/>
      <c r="S35" s="43"/>
      <c r="T35" s="43"/>
      <c r="U35" s="21">
        <f t="shared" si="2"/>
        <v>50</v>
      </c>
      <c r="V35" s="43">
        <v>200</v>
      </c>
      <c r="W35" s="223"/>
      <c r="X35" s="223"/>
      <c r="Y35" s="263"/>
      <c r="Z35" s="116"/>
    </row>
    <row r="36" spans="1:26">
      <c r="A36" s="33">
        <f>'1-συμβολαια'!A36</f>
        <v>0</v>
      </c>
      <c r="B36" s="130">
        <f>'1-συμβολαια'!C36</f>
        <v>0</v>
      </c>
      <c r="C36" s="16">
        <f>'4-πολλυπρ'!D36</f>
        <v>0</v>
      </c>
      <c r="D36" s="16">
        <f>'4-πολλυπρ'!I36</f>
        <v>0</v>
      </c>
      <c r="E36" s="43">
        <v>50</v>
      </c>
      <c r="F36" s="43"/>
      <c r="G36" s="43">
        <f t="shared" si="0"/>
        <v>50</v>
      </c>
      <c r="H36" s="244" t="s">
        <v>232</v>
      </c>
      <c r="I36" s="244" t="s">
        <v>233</v>
      </c>
      <c r="J36" s="43"/>
      <c r="K36" s="43"/>
      <c r="L36" s="43"/>
      <c r="M36" s="43"/>
      <c r="N36" s="43">
        <v>25</v>
      </c>
      <c r="O36" s="43">
        <v>25</v>
      </c>
      <c r="P36" s="43"/>
      <c r="Q36" s="43"/>
      <c r="R36" s="43"/>
      <c r="S36" s="43"/>
      <c r="T36" s="43"/>
      <c r="U36" s="21">
        <f t="shared" si="2"/>
        <v>50</v>
      </c>
      <c r="V36" s="43">
        <v>200</v>
      </c>
      <c r="W36" s="223"/>
      <c r="X36" s="223"/>
      <c r="Y36" s="263"/>
      <c r="Z36" s="116"/>
    </row>
    <row r="37" spans="1:26">
      <c r="A37" s="33">
        <f>'1-συμβολαια'!A37</f>
        <v>0</v>
      </c>
      <c r="B37" s="130">
        <f>'1-συμβολαια'!C37</f>
        <v>0</v>
      </c>
      <c r="C37" s="16">
        <f>'4-πολλυπρ'!D37</f>
        <v>0</v>
      </c>
      <c r="D37" s="16">
        <f>'4-πολλυπρ'!I37</f>
        <v>0</v>
      </c>
      <c r="E37" s="43">
        <v>50</v>
      </c>
      <c r="F37" s="43"/>
      <c r="G37" s="43">
        <f t="shared" si="0"/>
        <v>50</v>
      </c>
      <c r="H37" s="244" t="s">
        <v>232</v>
      </c>
      <c r="I37" s="244" t="s">
        <v>233</v>
      </c>
      <c r="J37" s="43"/>
      <c r="K37" s="43"/>
      <c r="L37" s="43"/>
      <c r="M37" s="43"/>
      <c r="N37" s="43">
        <v>25</v>
      </c>
      <c r="O37" s="43">
        <v>25</v>
      </c>
      <c r="P37" s="43"/>
      <c r="Q37" s="43"/>
      <c r="R37" s="43"/>
      <c r="S37" s="43"/>
      <c r="T37" s="43"/>
      <c r="U37" s="21">
        <f t="shared" si="2"/>
        <v>50</v>
      </c>
      <c r="V37" s="43">
        <v>200</v>
      </c>
      <c r="W37" s="223"/>
      <c r="X37" s="223"/>
      <c r="Y37" s="263"/>
      <c r="Z37" s="116"/>
    </row>
    <row r="38" spans="1:26">
      <c r="A38" s="33">
        <f>'1-συμβολαια'!A38</f>
        <v>0</v>
      </c>
      <c r="B38" s="130">
        <f>'1-συμβολαια'!C38</f>
        <v>0</v>
      </c>
      <c r="C38" s="16">
        <f>'4-πολλυπρ'!D38</f>
        <v>0</v>
      </c>
      <c r="D38" s="16">
        <f>'4-πολλυπρ'!I38</f>
        <v>0</v>
      </c>
      <c r="E38" s="43">
        <v>50</v>
      </c>
      <c r="F38" s="43"/>
      <c r="G38" s="43">
        <f t="shared" si="0"/>
        <v>50</v>
      </c>
      <c r="H38" s="244" t="s">
        <v>232</v>
      </c>
      <c r="I38" s="244" t="s">
        <v>233</v>
      </c>
      <c r="J38" s="43"/>
      <c r="K38" s="43"/>
      <c r="L38" s="43"/>
      <c r="M38" s="43"/>
      <c r="N38" s="43">
        <v>25</v>
      </c>
      <c r="O38" s="43">
        <v>25</v>
      </c>
      <c r="P38" s="43"/>
      <c r="Q38" s="43"/>
      <c r="R38" s="43"/>
      <c r="S38" s="43"/>
      <c r="T38" s="43"/>
      <c r="U38" s="21">
        <f t="shared" si="2"/>
        <v>50</v>
      </c>
      <c r="V38" s="43">
        <v>200</v>
      </c>
      <c r="W38" s="223"/>
      <c r="X38" s="223"/>
      <c r="Y38" s="263"/>
      <c r="Z38" s="116"/>
    </row>
    <row r="39" spans="1:26">
      <c r="A39" s="33">
        <f>'1-συμβολαια'!A39</f>
        <v>0</v>
      </c>
      <c r="B39" s="130">
        <f>'1-συμβολαια'!C39</f>
        <v>0</v>
      </c>
      <c r="C39" s="16">
        <f>'4-πολλυπρ'!D39</f>
        <v>0</v>
      </c>
      <c r="D39" s="16">
        <f>'4-πολλυπρ'!I39</f>
        <v>0</v>
      </c>
      <c r="E39" s="43">
        <v>50</v>
      </c>
      <c r="F39" s="43"/>
      <c r="G39" s="43">
        <f t="shared" si="0"/>
        <v>50</v>
      </c>
      <c r="H39" s="244" t="s">
        <v>232</v>
      </c>
      <c r="I39" s="244" t="s">
        <v>233</v>
      </c>
      <c r="J39" s="43"/>
      <c r="K39" s="43"/>
      <c r="L39" s="43"/>
      <c r="M39" s="43"/>
      <c r="N39" s="43">
        <v>25</v>
      </c>
      <c r="O39" s="43">
        <v>25</v>
      </c>
      <c r="P39" s="43"/>
      <c r="Q39" s="43"/>
      <c r="R39" s="43"/>
      <c r="S39" s="43"/>
      <c r="T39" s="43"/>
      <c r="U39" s="21">
        <f t="shared" si="2"/>
        <v>50</v>
      </c>
      <c r="V39" s="43">
        <v>200</v>
      </c>
      <c r="W39" s="223"/>
      <c r="X39" s="223"/>
      <c r="Y39" s="263"/>
      <c r="Z39" s="116"/>
    </row>
    <row r="40" spans="1:26">
      <c r="A40" s="33">
        <f>'1-συμβολαια'!A40</f>
        <v>0</v>
      </c>
      <c r="B40" s="130">
        <f>'1-συμβολαια'!C40</f>
        <v>0</v>
      </c>
      <c r="C40" s="16">
        <f>'4-πολλυπρ'!D40</f>
        <v>0</v>
      </c>
      <c r="D40" s="16">
        <f>'4-πολλυπρ'!I40</f>
        <v>0</v>
      </c>
      <c r="E40" s="43">
        <v>50</v>
      </c>
      <c r="F40" s="43"/>
      <c r="G40" s="43">
        <f t="shared" si="0"/>
        <v>50</v>
      </c>
      <c r="H40" s="244" t="s">
        <v>232</v>
      </c>
      <c r="I40" s="244" t="s">
        <v>233</v>
      </c>
      <c r="J40" s="43"/>
      <c r="K40" s="43"/>
      <c r="L40" s="43"/>
      <c r="M40" s="43"/>
      <c r="N40" s="43">
        <v>25</v>
      </c>
      <c r="O40" s="43">
        <v>25</v>
      </c>
      <c r="P40" s="43"/>
      <c r="Q40" s="43"/>
      <c r="R40" s="43"/>
      <c r="S40" s="43"/>
      <c r="T40" s="43"/>
      <c r="U40" s="21">
        <f t="shared" si="2"/>
        <v>50</v>
      </c>
      <c r="V40" s="43">
        <v>200</v>
      </c>
      <c r="W40" s="223"/>
      <c r="X40" s="223"/>
      <c r="Y40" s="263"/>
      <c r="Z40" s="116"/>
    </row>
    <row r="41" spans="1:26">
      <c r="A41" s="33">
        <f>'1-συμβολαια'!A41</f>
        <v>0</v>
      </c>
      <c r="B41" s="130">
        <f>'1-συμβολαια'!C41</f>
        <v>0</v>
      </c>
      <c r="C41" s="16">
        <f>'4-πολλυπρ'!D41</f>
        <v>0</v>
      </c>
      <c r="D41" s="16">
        <f>'4-πολλυπρ'!I41</f>
        <v>0</v>
      </c>
      <c r="E41" s="43">
        <v>50</v>
      </c>
      <c r="F41" s="43"/>
      <c r="G41" s="43">
        <f t="shared" si="0"/>
        <v>50</v>
      </c>
      <c r="H41" s="244" t="s">
        <v>232</v>
      </c>
      <c r="I41" s="244" t="s">
        <v>233</v>
      </c>
      <c r="J41" s="43"/>
      <c r="K41" s="43"/>
      <c r="L41" s="43"/>
      <c r="M41" s="43"/>
      <c r="N41" s="43">
        <v>25</v>
      </c>
      <c r="O41" s="43">
        <v>25</v>
      </c>
      <c r="P41" s="43"/>
      <c r="Q41" s="43"/>
      <c r="R41" s="43"/>
      <c r="S41" s="43"/>
      <c r="T41" s="43"/>
      <c r="U41" s="21">
        <f t="shared" si="2"/>
        <v>50</v>
      </c>
      <c r="V41" s="43">
        <v>200</v>
      </c>
      <c r="W41" s="223"/>
      <c r="X41" s="223"/>
      <c r="Y41" s="263"/>
      <c r="Z41" s="116"/>
    </row>
    <row r="42" spans="1:26">
      <c r="A42" s="33">
        <f>'1-συμβολαια'!A42</f>
        <v>0</v>
      </c>
      <c r="B42" s="130">
        <f>'1-συμβολαια'!C42</f>
        <v>0</v>
      </c>
      <c r="C42" s="16">
        <f>'4-πολλυπρ'!D42</f>
        <v>0</v>
      </c>
      <c r="D42" s="16">
        <f>'4-πολλυπρ'!I42</f>
        <v>0</v>
      </c>
      <c r="E42" s="43">
        <v>50</v>
      </c>
      <c r="F42" s="43"/>
      <c r="G42" s="43">
        <f t="shared" si="0"/>
        <v>50</v>
      </c>
      <c r="H42" s="244" t="s">
        <v>232</v>
      </c>
      <c r="I42" s="244" t="s">
        <v>233</v>
      </c>
      <c r="J42" s="43"/>
      <c r="K42" s="43"/>
      <c r="L42" s="43"/>
      <c r="M42" s="43"/>
      <c r="N42" s="43">
        <v>25</v>
      </c>
      <c r="O42" s="43">
        <v>25</v>
      </c>
      <c r="P42" s="43"/>
      <c r="Q42" s="43"/>
      <c r="R42" s="43"/>
      <c r="S42" s="43"/>
      <c r="T42" s="43"/>
      <c r="U42" s="21">
        <f t="shared" si="2"/>
        <v>50</v>
      </c>
      <c r="V42" s="43">
        <v>200</v>
      </c>
      <c r="W42" s="223"/>
      <c r="X42" s="223"/>
      <c r="Y42" s="263"/>
      <c r="Z42" s="116"/>
    </row>
    <row r="43" spans="1:26">
      <c r="A43" s="33">
        <f>'1-συμβολαια'!A43</f>
        <v>0</v>
      </c>
      <c r="B43" s="130">
        <f>'1-συμβολαια'!C43</f>
        <v>0</v>
      </c>
      <c r="C43" s="16">
        <f>'4-πολλυπρ'!D43</f>
        <v>0</v>
      </c>
      <c r="D43" s="16">
        <f>'4-πολλυπρ'!I43</f>
        <v>0</v>
      </c>
      <c r="E43" s="43">
        <v>50</v>
      </c>
      <c r="F43" s="43"/>
      <c r="G43" s="43">
        <f t="shared" si="0"/>
        <v>50</v>
      </c>
      <c r="H43" s="244" t="s">
        <v>232</v>
      </c>
      <c r="I43" s="244" t="s">
        <v>233</v>
      </c>
      <c r="J43" s="43"/>
      <c r="K43" s="43"/>
      <c r="L43" s="43"/>
      <c r="M43" s="43"/>
      <c r="N43" s="43">
        <v>25</v>
      </c>
      <c r="O43" s="43">
        <v>25</v>
      </c>
      <c r="P43" s="43"/>
      <c r="Q43" s="43"/>
      <c r="R43" s="43"/>
      <c r="S43" s="43"/>
      <c r="T43" s="43"/>
      <c r="U43" s="21">
        <f t="shared" si="2"/>
        <v>50</v>
      </c>
      <c r="V43" s="43">
        <v>200</v>
      </c>
      <c r="W43" s="223"/>
      <c r="X43" s="223"/>
      <c r="Y43" s="263"/>
      <c r="Z43" s="116"/>
    </row>
    <row r="44" spans="1:26">
      <c r="A44" s="33">
        <f>'1-συμβολαια'!A44</f>
        <v>0</v>
      </c>
      <c r="B44" s="130">
        <f>'1-συμβολαια'!C44</f>
        <v>0</v>
      </c>
      <c r="C44" s="16">
        <f>'4-πολλυπρ'!D44</f>
        <v>0</v>
      </c>
      <c r="D44" s="16">
        <f>'4-πολλυπρ'!I44</f>
        <v>0</v>
      </c>
      <c r="E44" s="43">
        <v>50</v>
      </c>
      <c r="F44" s="43"/>
      <c r="G44" s="43">
        <f t="shared" si="0"/>
        <v>50</v>
      </c>
      <c r="H44" s="244" t="s">
        <v>232</v>
      </c>
      <c r="I44" s="244" t="s">
        <v>233</v>
      </c>
      <c r="J44" s="43"/>
      <c r="K44" s="43"/>
      <c r="L44" s="43"/>
      <c r="M44" s="43"/>
      <c r="N44" s="43">
        <v>25</v>
      </c>
      <c r="O44" s="43">
        <v>25</v>
      </c>
      <c r="P44" s="43"/>
      <c r="Q44" s="43"/>
      <c r="R44" s="43"/>
      <c r="S44" s="43"/>
      <c r="T44" s="43"/>
      <c r="U44" s="21">
        <f t="shared" si="2"/>
        <v>50</v>
      </c>
      <c r="V44" s="43">
        <v>200</v>
      </c>
      <c r="W44" s="223"/>
      <c r="X44" s="223"/>
      <c r="Y44" s="263"/>
      <c r="Z44" s="116"/>
    </row>
    <row r="45" spans="1:26">
      <c r="A45" s="33">
        <f>'1-συμβολαια'!A45</f>
        <v>0</v>
      </c>
      <c r="B45" s="130">
        <f>'1-συμβολαια'!C45</f>
        <v>0</v>
      </c>
      <c r="C45" s="16">
        <f>'4-πολλυπρ'!D45</f>
        <v>0</v>
      </c>
      <c r="D45" s="16">
        <f>'4-πολλυπρ'!I45</f>
        <v>0</v>
      </c>
      <c r="E45" s="43">
        <v>50</v>
      </c>
      <c r="F45" s="43"/>
      <c r="G45" s="43">
        <f t="shared" si="0"/>
        <v>50</v>
      </c>
      <c r="H45" s="244" t="s">
        <v>232</v>
      </c>
      <c r="I45" s="244" t="s">
        <v>233</v>
      </c>
      <c r="J45" s="43"/>
      <c r="K45" s="43"/>
      <c r="L45" s="43"/>
      <c r="M45" s="43"/>
      <c r="N45" s="43">
        <v>25</v>
      </c>
      <c r="O45" s="43">
        <v>25</v>
      </c>
      <c r="P45" s="43"/>
      <c r="Q45" s="43"/>
      <c r="R45" s="43"/>
      <c r="S45" s="43"/>
      <c r="T45" s="43"/>
      <c r="U45" s="21">
        <f t="shared" si="2"/>
        <v>50</v>
      </c>
      <c r="V45" s="43">
        <v>200</v>
      </c>
      <c r="W45" s="223"/>
      <c r="X45" s="223"/>
      <c r="Y45" s="263"/>
      <c r="Z45" s="116"/>
    </row>
    <row r="46" spans="1:26">
      <c r="A46" s="33">
        <f>'1-συμβολαια'!A46</f>
        <v>0</v>
      </c>
      <c r="B46" s="130">
        <f>'1-συμβολαια'!C46</f>
        <v>0</v>
      </c>
      <c r="C46" s="16">
        <f>'4-πολλυπρ'!D46</f>
        <v>0</v>
      </c>
      <c r="D46" s="16">
        <f>'4-πολλυπρ'!I46</f>
        <v>0</v>
      </c>
      <c r="E46" s="43">
        <v>50</v>
      </c>
      <c r="F46" s="43"/>
      <c r="G46" s="43">
        <f t="shared" si="0"/>
        <v>50</v>
      </c>
      <c r="H46" s="244" t="s">
        <v>232</v>
      </c>
      <c r="I46" s="244" t="s">
        <v>233</v>
      </c>
      <c r="J46" s="43"/>
      <c r="K46" s="43"/>
      <c r="L46" s="43"/>
      <c r="M46" s="43"/>
      <c r="N46" s="43">
        <v>25</v>
      </c>
      <c r="O46" s="43">
        <v>25</v>
      </c>
      <c r="P46" s="43"/>
      <c r="Q46" s="43"/>
      <c r="R46" s="43"/>
      <c r="S46" s="43"/>
      <c r="T46" s="43"/>
      <c r="U46" s="21">
        <f t="shared" si="2"/>
        <v>50</v>
      </c>
      <c r="V46" s="43">
        <v>200</v>
      </c>
      <c r="W46" s="223"/>
      <c r="X46" s="223"/>
      <c r="Y46" s="263"/>
      <c r="Z46" s="116"/>
    </row>
    <row r="47" spans="1:26">
      <c r="A47" s="33">
        <f>'1-συμβολαια'!A47</f>
        <v>0</v>
      </c>
      <c r="B47" s="130">
        <f>'1-συμβολαια'!C47</f>
        <v>0</v>
      </c>
      <c r="C47" s="16">
        <f>'4-πολλυπρ'!D47</f>
        <v>0</v>
      </c>
      <c r="D47" s="16">
        <f>'4-πολλυπρ'!I47</f>
        <v>0</v>
      </c>
      <c r="E47" s="43">
        <v>50</v>
      </c>
      <c r="F47" s="43"/>
      <c r="G47" s="43">
        <f t="shared" si="0"/>
        <v>50</v>
      </c>
      <c r="H47" s="244" t="s">
        <v>232</v>
      </c>
      <c r="I47" s="244" t="s">
        <v>233</v>
      </c>
      <c r="J47" s="43"/>
      <c r="K47" s="43"/>
      <c r="L47" s="43"/>
      <c r="M47" s="43"/>
      <c r="N47" s="43">
        <v>25</v>
      </c>
      <c r="O47" s="43">
        <v>25</v>
      </c>
      <c r="P47" s="43"/>
      <c r="Q47" s="43"/>
      <c r="R47" s="43"/>
      <c r="S47" s="43"/>
      <c r="T47" s="43"/>
      <c r="U47" s="21">
        <f t="shared" si="2"/>
        <v>50</v>
      </c>
      <c r="V47" s="43">
        <v>200</v>
      </c>
      <c r="W47" s="223"/>
      <c r="X47" s="223"/>
      <c r="Y47" s="263"/>
      <c r="Z47" s="116"/>
    </row>
    <row r="48" spans="1:26">
      <c r="A48" s="33">
        <f>'1-συμβολαια'!A48</f>
        <v>0</v>
      </c>
      <c r="B48" s="130">
        <f>'1-συμβολαια'!C48</f>
        <v>0</v>
      </c>
      <c r="C48" s="16">
        <f>'4-πολλυπρ'!D48</f>
        <v>0</v>
      </c>
      <c r="D48" s="16">
        <f>'4-πολλυπρ'!I48</f>
        <v>0</v>
      </c>
      <c r="E48" s="43">
        <v>50</v>
      </c>
      <c r="F48" s="43"/>
      <c r="G48" s="43">
        <f t="shared" si="0"/>
        <v>50</v>
      </c>
      <c r="H48" s="244" t="s">
        <v>232</v>
      </c>
      <c r="I48" s="244" t="s">
        <v>233</v>
      </c>
      <c r="J48" s="43"/>
      <c r="K48" s="43"/>
      <c r="L48" s="43"/>
      <c r="M48" s="43"/>
      <c r="N48" s="43">
        <v>25</v>
      </c>
      <c r="O48" s="43">
        <v>25</v>
      </c>
      <c r="P48" s="43"/>
      <c r="Q48" s="43"/>
      <c r="R48" s="43"/>
      <c r="S48" s="43"/>
      <c r="T48" s="43"/>
      <c r="U48" s="21">
        <f t="shared" si="2"/>
        <v>50</v>
      </c>
      <c r="V48" s="43">
        <v>200</v>
      </c>
      <c r="W48" s="223"/>
      <c r="X48" s="223"/>
      <c r="Y48" s="263"/>
      <c r="Z48" s="116"/>
    </row>
    <row r="49" spans="1:26">
      <c r="A49" s="33">
        <f>'1-συμβολαια'!A49</f>
        <v>0</v>
      </c>
      <c r="B49" s="130">
        <f>'1-συμβολαια'!C49</f>
        <v>0</v>
      </c>
      <c r="C49" s="16">
        <f>'4-πολλυπρ'!D49</f>
        <v>0</v>
      </c>
      <c r="D49" s="16">
        <f>'4-πολλυπρ'!I49</f>
        <v>0</v>
      </c>
      <c r="E49" s="43">
        <v>50</v>
      </c>
      <c r="F49" s="43"/>
      <c r="G49" s="43">
        <f t="shared" si="0"/>
        <v>50</v>
      </c>
      <c r="H49" s="244" t="s">
        <v>232</v>
      </c>
      <c r="I49" s="244" t="s">
        <v>233</v>
      </c>
      <c r="J49" s="43"/>
      <c r="K49" s="43"/>
      <c r="L49" s="43"/>
      <c r="M49" s="43"/>
      <c r="N49" s="43">
        <v>25</v>
      </c>
      <c r="O49" s="43">
        <v>25</v>
      </c>
      <c r="P49" s="43"/>
      <c r="Q49" s="43"/>
      <c r="R49" s="43"/>
      <c r="S49" s="43"/>
      <c r="T49" s="43"/>
      <c r="U49" s="21">
        <f t="shared" si="2"/>
        <v>50</v>
      </c>
      <c r="V49" s="43">
        <v>200</v>
      </c>
      <c r="W49" s="223"/>
      <c r="X49" s="223"/>
      <c r="Y49" s="263"/>
      <c r="Z49" s="116"/>
    </row>
    <row r="50" spans="1:26">
      <c r="A50" s="33">
        <f>'1-συμβολαια'!A50</f>
        <v>0</v>
      </c>
      <c r="B50" s="130">
        <f>'1-συμβολαια'!C50</f>
        <v>0</v>
      </c>
      <c r="C50" s="16">
        <f>'4-πολλυπρ'!D50</f>
        <v>0</v>
      </c>
      <c r="D50" s="16">
        <f>'4-πολλυπρ'!I50</f>
        <v>0</v>
      </c>
      <c r="E50" s="43">
        <v>50</v>
      </c>
      <c r="F50" s="43"/>
      <c r="G50" s="43">
        <f t="shared" si="0"/>
        <v>50</v>
      </c>
      <c r="H50" s="244" t="s">
        <v>232</v>
      </c>
      <c r="I50" s="244" t="s">
        <v>233</v>
      </c>
      <c r="J50" s="43"/>
      <c r="K50" s="43"/>
      <c r="L50" s="43"/>
      <c r="M50" s="43"/>
      <c r="N50" s="43">
        <v>25</v>
      </c>
      <c r="O50" s="43">
        <v>25</v>
      </c>
      <c r="P50" s="43"/>
      <c r="Q50" s="43"/>
      <c r="R50" s="43"/>
      <c r="S50" s="43"/>
      <c r="T50" s="43"/>
      <c r="U50" s="21">
        <f t="shared" si="2"/>
        <v>50</v>
      </c>
      <c r="V50" s="43">
        <v>200</v>
      </c>
      <c r="W50" s="223"/>
      <c r="X50" s="223"/>
      <c r="Y50" s="263"/>
      <c r="Z50" s="116"/>
    </row>
    <row r="51" spans="1:26">
      <c r="A51" s="33">
        <f>'1-συμβολαια'!A51</f>
        <v>0</v>
      </c>
      <c r="B51" s="130">
        <f>'1-συμβολαια'!C51</f>
        <v>0</v>
      </c>
      <c r="C51" s="16">
        <f>'4-πολλυπρ'!D51</f>
        <v>0</v>
      </c>
      <c r="D51" s="16">
        <f>'4-πολλυπρ'!I51</f>
        <v>0</v>
      </c>
      <c r="E51" s="43">
        <v>50</v>
      </c>
      <c r="F51" s="43"/>
      <c r="G51" s="43">
        <f t="shared" si="0"/>
        <v>50</v>
      </c>
      <c r="H51" s="244" t="s">
        <v>232</v>
      </c>
      <c r="I51" s="244" t="s">
        <v>233</v>
      </c>
      <c r="J51" s="43"/>
      <c r="K51" s="43"/>
      <c r="L51" s="43"/>
      <c r="M51" s="43"/>
      <c r="N51" s="43">
        <v>25</v>
      </c>
      <c r="O51" s="43">
        <v>25</v>
      </c>
      <c r="P51" s="43"/>
      <c r="Q51" s="43"/>
      <c r="R51" s="43"/>
      <c r="S51" s="43"/>
      <c r="T51" s="43"/>
      <c r="U51" s="21">
        <f t="shared" si="2"/>
        <v>50</v>
      </c>
      <c r="V51" s="43">
        <v>200</v>
      </c>
      <c r="W51" s="223"/>
      <c r="X51" s="223"/>
      <c r="Y51" s="263"/>
      <c r="Z51" s="116"/>
    </row>
    <row r="52" spans="1:26">
      <c r="A52" s="33">
        <f>'1-συμβολαια'!A52</f>
        <v>0</v>
      </c>
      <c r="B52" s="130">
        <f>'1-συμβολαια'!C52</f>
        <v>0</v>
      </c>
      <c r="C52" s="16">
        <f>'4-πολλυπρ'!D52</f>
        <v>0</v>
      </c>
      <c r="D52" s="16">
        <f>'4-πολλυπρ'!I52</f>
        <v>0</v>
      </c>
      <c r="E52" s="43">
        <v>50</v>
      </c>
      <c r="F52" s="43"/>
      <c r="G52" s="43">
        <f t="shared" si="0"/>
        <v>50</v>
      </c>
      <c r="H52" s="244" t="s">
        <v>232</v>
      </c>
      <c r="I52" s="244" t="s">
        <v>233</v>
      </c>
      <c r="J52" s="43"/>
      <c r="K52" s="43"/>
      <c r="L52" s="43"/>
      <c r="M52" s="43"/>
      <c r="N52" s="43">
        <v>25</v>
      </c>
      <c r="O52" s="43">
        <v>25</v>
      </c>
      <c r="P52" s="43"/>
      <c r="Q52" s="43"/>
      <c r="R52" s="43"/>
      <c r="S52" s="43"/>
      <c r="T52" s="43"/>
      <c r="U52" s="21">
        <f t="shared" si="2"/>
        <v>50</v>
      </c>
      <c r="V52" s="43">
        <v>200</v>
      </c>
      <c r="W52" s="223"/>
      <c r="X52" s="223"/>
      <c r="Y52" s="263"/>
      <c r="Z52" s="116"/>
    </row>
    <row r="53" spans="1:26">
      <c r="A53" s="33">
        <f>'1-συμβολαια'!A53</f>
        <v>0</v>
      </c>
      <c r="B53" s="130">
        <f>'1-συμβολαια'!C53</f>
        <v>0</v>
      </c>
      <c r="C53" s="16">
        <f>'4-πολλυπρ'!D53</f>
        <v>0</v>
      </c>
      <c r="D53" s="16">
        <f>'4-πολλυπρ'!I53</f>
        <v>0</v>
      </c>
      <c r="E53" s="43">
        <v>50</v>
      </c>
      <c r="F53" s="43"/>
      <c r="G53" s="43">
        <f t="shared" si="0"/>
        <v>50</v>
      </c>
      <c r="H53" s="244" t="s">
        <v>232</v>
      </c>
      <c r="I53" s="244" t="s">
        <v>233</v>
      </c>
      <c r="J53" s="43"/>
      <c r="K53" s="43"/>
      <c r="L53" s="43"/>
      <c r="M53" s="43"/>
      <c r="N53" s="43">
        <v>25</v>
      </c>
      <c r="O53" s="43">
        <v>25</v>
      </c>
      <c r="P53" s="43"/>
      <c r="Q53" s="43"/>
      <c r="R53" s="43"/>
      <c r="S53" s="43"/>
      <c r="T53" s="43"/>
      <c r="U53" s="21">
        <f t="shared" si="2"/>
        <v>50</v>
      </c>
      <c r="V53" s="43">
        <v>200</v>
      </c>
      <c r="W53" s="223"/>
      <c r="X53" s="223"/>
      <c r="Y53" s="263"/>
      <c r="Z53" s="116"/>
    </row>
    <row r="54" spans="1:26">
      <c r="A54" s="33">
        <f>'1-συμβολαια'!A54</f>
        <v>0</v>
      </c>
      <c r="B54" s="130">
        <f>'1-συμβολαια'!C54</f>
        <v>0</v>
      </c>
      <c r="C54" s="16">
        <f>'4-πολλυπρ'!D54</f>
        <v>0</v>
      </c>
      <c r="D54" s="16">
        <f>'4-πολλυπρ'!I54</f>
        <v>0</v>
      </c>
      <c r="E54" s="43">
        <v>50</v>
      </c>
      <c r="F54" s="43"/>
      <c r="G54" s="43">
        <f t="shared" si="0"/>
        <v>50</v>
      </c>
      <c r="H54" s="244" t="s">
        <v>232</v>
      </c>
      <c r="I54" s="244" t="s">
        <v>233</v>
      </c>
      <c r="J54" s="43"/>
      <c r="K54" s="43"/>
      <c r="L54" s="43"/>
      <c r="M54" s="43"/>
      <c r="N54" s="43">
        <v>25</v>
      </c>
      <c r="O54" s="43">
        <v>25</v>
      </c>
      <c r="P54" s="43"/>
      <c r="Q54" s="43"/>
      <c r="R54" s="43"/>
      <c r="S54" s="43"/>
      <c r="T54" s="43"/>
      <c r="U54" s="21">
        <f t="shared" si="2"/>
        <v>50</v>
      </c>
      <c r="V54" s="43">
        <v>200</v>
      </c>
      <c r="W54" s="223"/>
      <c r="X54" s="223"/>
      <c r="Y54" s="263"/>
      <c r="Z54" s="116"/>
    </row>
    <row r="55" spans="1:26">
      <c r="A55" s="33">
        <f>'1-συμβολαια'!A55</f>
        <v>0</v>
      </c>
      <c r="B55" s="130">
        <f>'1-συμβολαια'!C55</f>
        <v>0</v>
      </c>
      <c r="C55" s="16">
        <f>'4-πολλυπρ'!D55</f>
        <v>0</v>
      </c>
      <c r="D55" s="16">
        <f>'4-πολλυπρ'!I55</f>
        <v>0</v>
      </c>
      <c r="E55" s="43">
        <v>50</v>
      </c>
      <c r="F55" s="43"/>
      <c r="G55" s="43">
        <f t="shared" si="0"/>
        <v>50</v>
      </c>
      <c r="H55" s="244" t="s">
        <v>232</v>
      </c>
      <c r="I55" s="244" t="s">
        <v>233</v>
      </c>
      <c r="J55" s="43"/>
      <c r="K55" s="43"/>
      <c r="L55" s="43"/>
      <c r="M55" s="43"/>
      <c r="N55" s="43">
        <v>25</v>
      </c>
      <c r="O55" s="43">
        <v>25</v>
      </c>
      <c r="P55" s="43"/>
      <c r="Q55" s="43"/>
      <c r="R55" s="43"/>
      <c r="S55" s="43"/>
      <c r="T55" s="43"/>
      <c r="U55" s="21">
        <f t="shared" si="2"/>
        <v>50</v>
      </c>
      <c r="V55" s="43">
        <v>200</v>
      </c>
      <c r="W55" s="223"/>
      <c r="X55" s="223"/>
      <c r="Y55" s="263"/>
      <c r="Z55" s="116"/>
    </row>
    <row r="56" spans="1:26">
      <c r="A56" s="33">
        <f>'1-συμβολαια'!A56</f>
        <v>0</v>
      </c>
      <c r="B56" s="130">
        <f>'1-συμβολαια'!C56</f>
        <v>0</v>
      </c>
      <c r="C56" s="16">
        <f>'4-πολλυπρ'!D56</f>
        <v>0</v>
      </c>
      <c r="D56" s="16">
        <f>'4-πολλυπρ'!I56</f>
        <v>0</v>
      </c>
      <c r="E56" s="43">
        <v>50</v>
      </c>
      <c r="F56" s="43"/>
      <c r="G56" s="43">
        <f t="shared" si="0"/>
        <v>50</v>
      </c>
      <c r="H56" s="244" t="s">
        <v>232</v>
      </c>
      <c r="I56" s="244" t="s">
        <v>233</v>
      </c>
      <c r="J56" s="43"/>
      <c r="K56" s="43"/>
      <c r="L56" s="43"/>
      <c r="M56" s="43"/>
      <c r="N56" s="43">
        <v>25</v>
      </c>
      <c r="O56" s="43">
        <v>25</v>
      </c>
      <c r="P56" s="43"/>
      <c r="Q56" s="43"/>
      <c r="R56" s="43"/>
      <c r="S56" s="43"/>
      <c r="T56" s="43"/>
      <c r="U56" s="21">
        <f t="shared" si="2"/>
        <v>50</v>
      </c>
      <c r="V56" s="43">
        <v>200</v>
      </c>
      <c r="W56" s="223"/>
      <c r="X56" s="223"/>
      <c r="Y56" s="263"/>
      <c r="Z56" s="116"/>
    </row>
    <row r="57" spans="1:26">
      <c r="A57" s="33">
        <f>'1-συμβολαια'!A57</f>
        <v>0</v>
      </c>
      <c r="B57" s="130">
        <f>'1-συμβολαια'!C57</f>
        <v>0</v>
      </c>
      <c r="C57" s="16">
        <f>'4-πολλυπρ'!D57</f>
        <v>0</v>
      </c>
      <c r="D57" s="16">
        <f>'4-πολλυπρ'!I57</f>
        <v>0</v>
      </c>
      <c r="E57" s="43">
        <v>50</v>
      </c>
      <c r="F57" s="43"/>
      <c r="G57" s="43">
        <f t="shared" si="0"/>
        <v>50</v>
      </c>
      <c r="H57" s="244" t="s">
        <v>232</v>
      </c>
      <c r="I57" s="244" t="s">
        <v>233</v>
      </c>
      <c r="J57" s="43"/>
      <c r="K57" s="43"/>
      <c r="L57" s="43"/>
      <c r="M57" s="43"/>
      <c r="N57" s="43">
        <v>25</v>
      </c>
      <c r="O57" s="43">
        <v>25</v>
      </c>
      <c r="P57" s="43"/>
      <c r="Q57" s="43"/>
      <c r="R57" s="43"/>
      <c r="S57" s="43"/>
      <c r="T57" s="43"/>
      <c r="U57" s="21">
        <f t="shared" si="2"/>
        <v>50</v>
      </c>
      <c r="V57" s="43">
        <v>200</v>
      </c>
      <c r="W57" s="223"/>
      <c r="X57" s="223"/>
      <c r="Y57" s="263"/>
      <c r="Z57" s="116"/>
    </row>
    <row r="58" spans="1:26">
      <c r="A58" s="33">
        <f>'1-συμβολαια'!A58</f>
        <v>0</v>
      </c>
      <c r="B58" s="130">
        <f>'1-συμβολαια'!C58</f>
        <v>0</v>
      </c>
      <c r="C58" s="16">
        <f>'4-πολλυπρ'!D58</f>
        <v>0</v>
      </c>
      <c r="D58" s="16">
        <f>'4-πολλυπρ'!I58</f>
        <v>0</v>
      </c>
      <c r="E58" s="43">
        <v>50</v>
      </c>
      <c r="F58" s="43"/>
      <c r="G58" s="43">
        <f t="shared" si="0"/>
        <v>50</v>
      </c>
      <c r="H58" s="244" t="s">
        <v>232</v>
      </c>
      <c r="I58" s="244" t="s">
        <v>233</v>
      </c>
      <c r="J58" s="43"/>
      <c r="K58" s="43"/>
      <c r="L58" s="43"/>
      <c r="M58" s="43"/>
      <c r="N58" s="43">
        <v>25</v>
      </c>
      <c r="O58" s="43">
        <v>25</v>
      </c>
      <c r="P58" s="43"/>
      <c r="Q58" s="43"/>
      <c r="R58" s="43"/>
      <c r="S58" s="43"/>
      <c r="T58" s="43"/>
      <c r="U58" s="21">
        <f t="shared" si="2"/>
        <v>50</v>
      </c>
      <c r="V58" s="43">
        <v>200</v>
      </c>
      <c r="W58" s="223"/>
      <c r="X58" s="223"/>
      <c r="Y58" s="263"/>
      <c r="Z58" s="116"/>
    </row>
    <row r="59" spans="1:26">
      <c r="A59" s="33">
        <f>'1-συμβολαια'!A59</f>
        <v>0</v>
      </c>
      <c r="B59" s="130">
        <f>'1-συμβολαια'!C59</f>
        <v>0</v>
      </c>
      <c r="C59" s="16">
        <f>'4-πολλυπρ'!D59</f>
        <v>0</v>
      </c>
      <c r="D59" s="16">
        <f>'4-πολλυπρ'!I59</f>
        <v>0</v>
      </c>
      <c r="E59" s="43">
        <v>50</v>
      </c>
      <c r="F59" s="43"/>
      <c r="G59" s="43">
        <f t="shared" si="0"/>
        <v>50</v>
      </c>
      <c r="H59" s="244" t="s">
        <v>232</v>
      </c>
      <c r="I59" s="244" t="s">
        <v>233</v>
      </c>
      <c r="J59" s="43"/>
      <c r="K59" s="43"/>
      <c r="L59" s="43"/>
      <c r="M59" s="43"/>
      <c r="N59" s="43">
        <v>25</v>
      </c>
      <c r="O59" s="43">
        <v>25</v>
      </c>
      <c r="P59" s="43"/>
      <c r="Q59" s="43"/>
      <c r="R59" s="43"/>
      <c r="S59" s="43"/>
      <c r="T59" s="43"/>
      <c r="U59" s="21">
        <f t="shared" si="2"/>
        <v>50</v>
      </c>
      <c r="V59" s="43">
        <v>200</v>
      </c>
      <c r="W59" s="223"/>
      <c r="X59" s="223"/>
      <c r="Y59" s="263"/>
      <c r="Z59" s="116"/>
    </row>
    <row r="60" spans="1:26">
      <c r="A60" s="33">
        <f>'1-συμβολαια'!A60</f>
        <v>0</v>
      </c>
      <c r="B60" s="130">
        <f>'1-συμβολαια'!C60</f>
        <v>0</v>
      </c>
      <c r="C60" s="16">
        <f>'4-πολλυπρ'!D60</f>
        <v>0</v>
      </c>
      <c r="D60" s="16">
        <f>'4-πολλυπρ'!I60</f>
        <v>0</v>
      </c>
      <c r="E60" s="43">
        <v>50</v>
      </c>
      <c r="F60" s="43"/>
      <c r="G60" s="43">
        <f t="shared" si="0"/>
        <v>50</v>
      </c>
      <c r="H60" s="244" t="s">
        <v>232</v>
      </c>
      <c r="I60" s="244" t="s">
        <v>233</v>
      </c>
      <c r="J60" s="43"/>
      <c r="K60" s="43"/>
      <c r="L60" s="43"/>
      <c r="M60" s="43"/>
      <c r="N60" s="43">
        <v>25</v>
      </c>
      <c r="O60" s="43">
        <v>25</v>
      </c>
      <c r="P60" s="43"/>
      <c r="Q60" s="43"/>
      <c r="R60" s="43"/>
      <c r="S60" s="43"/>
      <c r="T60" s="43"/>
      <c r="U60" s="21">
        <f t="shared" si="2"/>
        <v>50</v>
      </c>
      <c r="V60" s="43">
        <v>200</v>
      </c>
      <c r="W60" s="223"/>
      <c r="X60" s="223"/>
      <c r="Y60" s="263"/>
      <c r="Z60" s="116"/>
    </row>
    <row r="61" spans="1:26">
      <c r="A61" s="33">
        <f>'1-συμβολαια'!A61</f>
        <v>0</v>
      </c>
      <c r="B61" s="130">
        <f>'1-συμβολαια'!C61</f>
        <v>0</v>
      </c>
      <c r="C61" s="16">
        <f>'4-πολλυπρ'!D61</f>
        <v>0</v>
      </c>
      <c r="D61" s="16">
        <f>'4-πολλυπρ'!I61</f>
        <v>0</v>
      </c>
      <c r="E61" s="43">
        <v>50</v>
      </c>
      <c r="F61" s="43"/>
      <c r="G61" s="43">
        <f t="shared" si="0"/>
        <v>50</v>
      </c>
      <c r="H61" s="244" t="s">
        <v>232</v>
      </c>
      <c r="I61" s="244" t="s">
        <v>233</v>
      </c>
      <c r="J61" s="43"/>
      <c r="K61" s="43"/>
      <c r="L61" s="43"/>
      <c r="M61" s="43"/>
      <c r="N61" s="43">
        <v>25</v>
      </c>
      <c r="O61" s="43">
        <v>25</v>
      </c>
      <c r="P61" s="43"/>
      <c r="Q61" s="43"/>
      <c r="R61" s="43"/>
      <c r="S61" s="43"/>
      <c r="T61" s="43"/>
      <c r="U61" s="21">
        <f t="shared" si="2"/>
        <v>50</v>
      </c>
      <c r="V61" s="43">
        <v>200</v>
      </c>
      <c r="W61" s="223"/>
      <c r="X61" s="223"/>
      <c r="Y61" s="263"/>
      <c r="Z61" s="116"/>
    </row>
    <row r="62" spans="1:26">
      <c r="A62" s="33">
        <f>'1-συμβολαια'!A62</f>
        <v>0</v>
      </c>
      <c r="B62" s="130">
        <f>'1-συμβολαια'!C62</f>
        <v>0</v>
      </c>
      <c r="C62" s="16">
        <f>'4-πολλυπρ'!D62</f>
        <v>0</v>
      </c>
      <c r="D62" s="16">
        <f>'4-πολλυπρ'!I62</f>
        <v>0</v>
      </c>
      <c r="E62" s="43">
        <v>50</v>
      </c>
      <c r="F62" s="43"/>
      <c r="G62" s="43">
        <f t="shared" si="0"/>
        <v>50</v>
      </c>
      <c r="H62" s="244" t="s">
        <v>232</v>
      </c>
      <c r="I62" s="244" t="s">
        <v>233</v>
      </c>
      <c r="J62" s="43"/>
      <c r="K62" s="43"/>
      <c r="L62" s="43"/>
      <c r="M62" s="43"/>
      <c r="N62" s="43">
        <v>25</v>
      </c>
      <c r="O62" s="43">
        <v>25</v>
      </c>
      <c r="P62" s="43"/>
      <c r="Q62" s="43"/>
      <c r="R62" s="43"/>
      <c r="S62" s="43"/>
      <c r="T62" s="43"/>
      <c r="U62" s="21">
        <f t="shared" si="2"/>
        <v>50</v>
      </c>
      <c r="V62" s="43">
        <v>200</v>
      </c>
      <c r="W62" s="223"/>
      <c r="X62" s="223"/>
      <c r="Y62" s="263"/>
      <c r="Z62" s="116"/>
    </row>
    <row r="63" spans="1:26">
      <c r="A63" s="33">
        <f>'1-συμβολαια'!A63</f>
        <v>0</v>
      </c>
      <c r="B63" s="130">
        <f>'1-συμβολαια'!C63</f>
        <v>0</v>
      </c>
      <c r="C63" s="16">
        <f>'4-πολλυπρ'!D63</f>
        <v>0</v>
      </c>
      <c r="D63" s="16">
        <f>'4-πολλυπρ'!I63</f>
        <v>0</v>
      </c>
      <c r="E63" s="43">
        <v>50</v>
      </c>
      <c r="F63" s="43"/>
      <c r="G63" s="43">
        <f t="shared" si="0"/>
        <v>50</v>
      </c>
      <c r="H63" s="244" t="s">
        <v>232</v>
      </c>
      <c r="I63" s="244" t="s">
        <v>233</v>
      </c>
      <c r="J63" s="43"/>
      <c r="K63" s="43"/>
      <c r="L63" s="43"/>
      <c r="M63" s="43"/>
      <c r="N63" s="43">
        <v>25</v>
      </c>
      <c r="O63" s="43">
        <v>25</v>
      </c>
      <c r="P63" s="43"/>
      <c r="Q63" s="43"/>
      <c r="R63" s="43"/>
      <c r="S63" s="43"/>
      <c r="T63" s="43"/>
      <c r="U63" s="21">
        <f t="shared" si="2"/>
        <v>50</v>
      </c>
      <c r="V63" s="43">
        <v>200</v>
      </c>
      <c r="W63" s="223"/>
      <c r="X63" s="223"/>
      <c r="Y63" s="263"/>
      <c r="Z63" s="116"/>
    </row>
    <row r="64" spans="1:26">
      <c r="A64" s="33">
        <f>'1-συμβολαια'!A64</f>
        <v>0</v>
      </c>
      <c r="B64" s="130">
        <f>'1-συμβολαια'!C64</f>
        <v>0</v>
      </c>
      <c r="C64" s="16">
        <f>'4-πολλυπρ'!D64</f>
        <v>0</v>
      </c>
      <c r="D64" s="16">
        <f>'4-πολλυπρ'!I64</f>
        <v>0</v>
      </c>
      <c r="E64" s="43">
        <v>50</v>
      </c>
      <c r="F64" s="43"/>
      <c r="G64" s="43">
        <f t="shared" si="0"/>
        <v>50</v>
      </c>
      <c r="H64" s="244" t="s">
        <v>232</v>
      </c>
      <c r="I64" s="244" t="s">
        <v>233</v>
      </c>
      <c r="J64" s="43"/>
      <c r="K64" s="43"/>
      <c r="L64" s="43"/>
      <c r="M64" s="43"/>
      <c r="N64" s="43">
        <v>25</v>
      </c>
      <c r="O64" s="43">
        <v>25</v>
      </c>
      <c r="P64" s="43"/>
      <c r="Q64" s="43"/>
      <c r="R64" s="43"/>
      <c r="S64" s="43"/>
      <c r="T64" s="43"/>
      <c r="U64" s="21">
        <f t="shared" si="2"/>
        <v>50</v>
      </c>
      <c r="V64" s="43">
        <v>200</v>
      </c>
      <c r="W64" s="223"/>
      <c r="X64" s="223"/>
      <c r="Y64" s="263"/>
      <c r="Z64" s="116"/>
    </row>
    <row r="65" spans="1:26" ht="22.5">
      <c r="A65" s="33">
        <f>'1-συμβολαια'!A65</f>
        <v>0</v>
      </c>
      <c r="B65" s="130">
        <f>'1-συμβολαια'!C65</f>
        <v>0</v>
      </c>
      <c r="C65" s="16">
        <f>'4-πολλυπρ'!D65</f>
        <v>0</v>
      </c>
      <c r="D65" s="16">
        <f>'4-πολλυπρ'!I65</f>
        <v>0</v>
      </c>
      <c r="E65" s="43">
        <v>50</v>
      </c>
      <c r="F65" s="43"/>
      <c r="G65" s="43">
        <f t="shared" si="0"/>
        <v>50</v>
      </c>
      <c r="H65" s="244" t="s">
        <v>232</v>
      </c>
      <c r="I65" s="244" t="s">
        <v>233</v>
      </c>
      <c r="J65" s="43"/>
      <c r="K65" s="43"/>
      <c r="L65" s="43"/>
      <c r="M65" s="43"/>
      <c r="N65" s="43">
        <v>25</v>
      </c>
      <c r="O65" s="43">
        <v>25</v>
      </c>
      <c r="P65" s="43"/>
      <c r="Q65" s="43"/>
      <c r="R65" s="43"/>
      <c r="S65" s="43"/>
      <c r="T65" s="43"/>
      <c r="U65" s="21">
        <f t="shared" si="2"/>
        <v>50</v>
      </c>
      <c r="V65" s="43">
        <v>200</v>
      </c>
      <c r="W65" s="223"/>
      <c r="X65" s="223"/>
      <c r="Y65" s="263"/>
      <c r="Z65" s="116"/>
    </row>
    <row r="66" spans="1:26">
      <c r="A66" s="33">
        <f>'1-συμβολαια'!A66</f>
        <v>0</v>
      </c>
      <c r="B66" s="130">
        <f>'1-συμβολαια'!C66</f>
        <v>0</v>
      </c>
      <c r="C66" s="16">
        <f>'4-πολλυπρ'!D66</f>
        <v>0</v>
      </c>
      <c r="D66" s="16">
        <f>'4-πολλυπρ'!I66</f>
        <v>0</v>
      </c>
      <c r="E66" s="43">
        <v>50</v>
      </c>
      <c r="F66" s="43"/>
      <c r="G66" s="43">
        <f t="shared" si="0"/>
        <v>50</v>
      </c>
      <c r="H66" s="244" t="s">
        <v>232</v>
      </c>
      <c r="I66" s="244" t="s">
        <v>233</v>
      </c>
      <c r="J66" s="43"/>
      <c r="K66" s="43"/>
      <c r="L66" s="43"/>
      <c r="M66" s="43"/>
      <c r="N66" s="43">
        <v>25</v>
      </c>
      <c r="O66" s="43">
        <v>25</v>
      </c>
      <c r="P66" s="43"/>
      <c r="Q66" s="43"/>
      <c r="R66" s="43"/>
      <c r="S66" s="43"/>
      <c r="T66" s="43"/>
      <c r="U66" s="21">
        <f t="shared" si="2"/>
        <v>50</v>
      </c>
      <c r="V66" s="43">
        <v>200</v>
      </c>
      <c r="W66" s="223"/>
      <c r="X66" s="223"/>
      <c r="Y66" s="263"/>
      <c r="Z66" s="116"/>
    </row>
    <row r="67" spans="1:26">
      <c r="A67" s="33">
        <f>'1-συμβολαια'!A67</f>
        <v>0</v>
      </c>
      <c r="B67" s="130">
        <f>'1-συμβολαια'!C67</f>
        <v>0</v>
      </c>
      <c r="C67" s="16">
        <f>'4-πολλυπρ'!D67</f>
        <v>0</v>
      </c>
      <c r="D67" s="16">
        <f>'4-πολλυπρ'!I67</f>
        <v>0</v>
      </c>
      <c r="E67" s="43">
        <v>50</v>
      </c>
      <c r="F67" s="43"/>
      <c r="G67" s="43">
        <f t="shared" ref="G67:G130" si="3">E67+F67</f>
        <v>50</v>
      </c>
      <c r="H67" s="244" t="s">
        <v>232</v>
      </c>
      <c r="I67" s="244" t="s">
        <v>233</v>
      </c>
      <c r="J67" s="43"/>
      <c r="K67" s="43"/>
      <c r="L67" s="43"/>
      <c r="M67" s="43"/>
      <c r="N67" s="43">
        <v>25</v>
      </c>
      <c r="O67" s="43">
        <v>25</v>
      </c>
      <c r="P67" s="43"/>
      <c r="Q67" s="43"/>
      <c r="R67" s="43"/>
      <c r="S67" s="43"/>
      <c r="T67" s="43"/>
      <c r="U67" s="21">
        <f t="shared" si="2"/>
        <v>50</v>
      </c>
      <c r="V67" s="43">
        <v>200</v>
      </c>
      <c r="W67" s="223"/>
      <c r="X67" s="223"/>
      <c r="Y67" s="263"/>
      <c r="Z67" s="116"/>
    </row>
    <row r="68" spans="1:26">
      <c r="A68" s="33">
        <f>'1-συμβολαια'!A68</f>
        <v>0</v>
      </c>
      <c r="B68" s="130">
        <f>'1-συμβολαια'!C68</f>
        <v>0</v>
      </c>
      <c r="C68" s="16">
        <f>'4-πολλυπρ'!D68</f>
        <v>0</v>
      </c>
      <c r="D68" s="16">
        <f>'4-πολλυπρ'!I68</f>
        <v>0</v>
      </c>
      <c r="E68" s="43">
        <v>50</v>
      </c>
      <c r="F68" s="43"/>
      <c r="G68" s="43">
        <f t="shared" si="3"/>
        <v>50</v>
      </c>
      <c r="H68" s="244" t="s">
        <v>232</v>
      </c>
      <c r="I68" s="244" t="s">
        <v>233</v>
      </c>
      <c r="J68" s="43"/>
      <c r="K68" s="43"/>
      <c r="L68" s="43"/>
      <c r="M68" s="43"/>
      <c r="N68" s="43">
        <v>25</v>
      </c>
      <c r="O68" s="43">
        <v>25</v>
      </c>
      <c r="P68" s="43"/>
      <c r="Q68" s="43"/>
      <c r="R68" s="43"/>
      <c r="S68" s="43"/>
      <c r="T68" s="43"/>
      <c r="U68" s="21">
        <f t="shared" si="2"/>
        <v>50</v>
      </c>
      <c r="V68" s="43">
        <v>200</v>
      </c>
      <c r="W68" s="223"/>
      <c r="X68" s="223"/>
      <c r="Y68" s="263"/>
      <c r="Z68" s="116"/>
    </row>
    <row r="69" spans="1:26">
      <c r="A69" s="33">
        <f>'1-συμβολαια'!A69</f>
        <v>0</v>
      </c>
      <c r="B69" s="130">
        <f>'1-συμβολαια'!C69</f>
        <v>0</v>
      </c>
      <c r="C69" s="16">
        <f>'4-πολλυπρ'!D69</f>
        <v>0</v>
      </c>
      <c r="D69" s="16">
        <f>'4-πολλυπρ'!I69</f>
        <v>0</v>
      </c>
      <c r="E69" s="43">
        <v>50</v>
      </c>
      <c r="F69" s="43"/>
      <c r="G69" s="43">
        <f t="shared" si="3"/>
        <v>50</v>
      </c>
      <c r="H69" s="244" t="s">
        <v>232</v>
      </c>
      <c r="I69" s="244" t="s">
        <v>233</v>
      </c>
      <c r="J69" s="43"/>
      <c r="K69" s="43"/>
      <c r="L69" s="43"/>
      <c r="M69" s="43"/>
      <c r="N69" s="43">
        <v>25</v>
      </c>
      <c r="O69" s="43">
        <v>25</v>
      </c>
      <c r="P69" s="43"/>
      <c r="Q69" s="43"/>
      <c r="R69" s="43"/>
      <c r="S69" s="43"/>
      <c r="T69" s="43"/>
      <c r="U69" s="21">
        <f t="shared" si="2"/>
        <v>50</v>
      </c>
      <c r="V69" s="43">
        <v>200</v>
      </c>
      <c r="W69" s="223"/>
      <c r="X69" s="223"/>
      <c r="Y69" s="263"/>
      <c r="Z69" s="116"/>
    </row>
    <row r="70" spans="1:26">
      <c r="A70" s="33">
        <f>'1-συμβολαια'!A70</f>
        <v>0</v>
      </c>
      <c r="B70" s="130">
        <f>'1-συμβολαια'!C70</f>
        <v>0</v>
      </c>
      <c r="C70" s="16">
        <f>'4-πολλυπρ'!D70</f>
        <v>0</v>
      </c>
      <c r="D70" s="16">
        <f>'4-πολλυπρ'!I70</f>
        <v>0</v>
      </c>
      <c r="E70" s="43">
        <v>50</v>
      </c>
      <c r="F70" s="43"/>
      <c r="G70" s="43">
        <f t="shared" si="3"/>
        <v>50</v>
      </c>
      <c r="H70" s="244" t="s">
        <v>232</v>
      </c>
      <c r="I70" s="244" t="s">
        <v>233</v>
      </c>
      <c r="J70" s="43"/>
      <c r="K70" s="43"/>
      <c r="L70" s="43"/>
      <c r="M70" s="43"/>
      <c r="N70" s="43">
        <v>25</v>
      </c>
      <c r="O70" s="43">
        <v>25</v>
      </c>
      <c r="P70" s="43"/>
      <c r="Q70" s="43"/>
      <c r="R70" s="43"/>
      <c r="S70" s="43"/>
      <c r="T70" s="43"/>
      <c r="U70" s="21">
        <f t="shared" si="2"/>
        <v>50</v>
      </c>
      <c r="V70" s="43">
        <v>200</v>
      </c>
      <c r="W70" s="223"/>
      <c r="X70" s="223"/>
      <c r="Y70" s="263"/>
      <c r="Z70" s="116"/>
    </row>
    <row r="71" spans="1:26">
      <c r="A71" s="33">
        <f>'1-συμβολαια'!A71</f>
        <v>0</v>
      </c>
      <c r="B71" s="130">
        <f>'1-συμβολαια'!C71</f>
        <v>0</v>
      </c>
      <c r="C71" s="16">
        <f>'4-πολλυπρ'!D71</f>
        <v>0</v>
      </c>
      <c r="D71" s="16">
        <f>'4-πολλυπρ'!I71</f>
        <v>0</v>
      </c>
      <c r="E71" s="43">
        <v>50</v>
      </c>
      <c r="F71" s="43"/>
      <c r="G71" s="43">
        <f t="shared" si="3"/>
        <v>50</v>
      </c>
      <c r="H71" s="244" t="s">
        <v>232</v>
      </c>
      <c r="I71" s="244" t="s">
        <v>233</v>
      </c>
      <c r="J71" s="43"/>
      <c r="K71" s="43"/>
      <c r="L71" s="43"/>
      <c r="M71" s="43"/>
      <c r="N71" s="43">
        <v>25</v>
      </c>
      <c r="O71" s="43">
        <v>25</v>
      </c>
      <c r="P71" s="43"/>
      <c r="Q71" s="43"/>
      <c r="R71" s="43"/>
      <c r="S71" s="43"/>
      <c r="T71" s="43"/>
      <c r="U71" s="21">
        <f t="shared" si="2"/>
        <v>50</v>
      </c>
      <c r="V71" s="43">
        <v>200</v>
      </c>
      <c r="W71" s="223"/>
      <c r="X71" s="223"/>
      <c r="Y71" s="263"/>
      <c r="Z71" s="116"/>
    </row>
    <row r="72" spans="1:26">
      <c r="A72" s="33">
        <f>'1-συμβολαια'!A72</f>
        <v>0</v>
      </c>
      <c r="B72" s="130">
        <f>'1-συμβολαια'!C72</f>
        <v>0</v>
      </c>
      <c r="C72" s="16">
        <f>'4-πολλυπρ'!D72</f>
        <v>0</v>
      </c>
      <c r="D72" s="16">
        <f>'4-πολλυπρ'!I72</f>
        <v>0</v>
      </c>
      <c r="E72" s="43">
        <v>50</v>
      </c>
      <c r="F72" s="43"/>
      <c r="G72" s="43">
        <f t="shared" si="3"/>
        <v>50</v>
      </c>
      <c r="H72" s="244" t="s">
        <v>232</v>
      </c>
      <c r="I72" s="244" t="s">
        <v>233</v>
      </c>
      <c r="J72" s="43"/>
      <c r="K72" s="43"/>
      <c r="L72" s="43"/>
      <c r="M72" s="43"/>
      <c r="N72" s="43">
        <v>25</v>
      </c>
      <c r="O72" s="43">
        <v>25</v>
      </c>
      <c r="P72" s="43"/>
      <c r="Q72" s="43"/>
      <c r="R72" s="43"/>
      <c r="S72" s="43"/>
      <c r="T72" s="43"/>
      <c r="U72" s="21">
        <f t="shared" ref="U72:U135" si="4">SUM(N72:T72)</f>
        <v>50</v>
      </c>
      <c r="V72" s="43">
        <v>200</v>
      </c>
      <c r="W72" s="223"/>
      <c r="X72" s="223"/>
      <c r="Y72" s="263"/>
      <c r="Z72" s="116"/>
    </row>
    <row r="73" spans="1:26">
      <c r="A73" s="33">
        <f>'1-συμβολαια'!A73</f>
        <v>0</v>
      </c>
      <c r="B73" s="130">
        <f>'1-συμβολαια'!C73</f>
        <v>0</v>
      </c>
      <c r="C73" s="16">
        <f>'4-πολλυπρ'!D73</f>
        <v>0</v>
      </c>
      <c r="D73" s="16">
        <f>'4-πολλυπρ'!I73</f>
        <v>0</v>
      </c>
      <c r="E73" s="43">
        <v>50</v>
      </c>
      <c r="F73" s="43"/>
      <c r="G73" s="43">
        <f t="shared" si="3"/>
        <v>50</v>
      </c>
      <c r="H73" s="244" t="s">
        <v>232</v>
      </c>
      <c r="I73" s="244" t="s">
        <v>233</v>
      </c>
      <c r="J73" s="43"/>
      <c r="K73" s="43"/>
      <c r="L73" s="43"/>
      <c r="M73" s="43"/>
      <c r="N73" s="43">
        <v>25</v>
      </c>
      <c r="O73" s="43">
        <v>25</v>
      </c>
      <c r="P73" s="43"/>
      <c r="Q73" s="43"/>
      <c r="R73" s="43"/>
      <c r="S73" s="43"/>
      <c r="T73" s="43"/>
      <c r="U73" s="21">
        <f t="shared" si="4"/>
        <v>50</v>
      </c>
      <c r="V73" s="43">
        <v>200</v>
      </c>
      <c r="W73" s="223"/>
      <c r="X73" s="223"/>
      <c r="Y73" s="263"/>
      <c r="Z73" s="116"/>
    </row>
    <row r="74" spans="1:26">
      <c r="A74" s="33">
        <f>'1-συμβολαια'!A74</f>
        <v>0</v>
      </c>
      <c r="B74" s="130">
        <f>'1-συμβολαια'!C74</f>
        <v>0</v>
      </c>
      <c r="C74" s="16">
        <f>'4-πολλυπρ'!D74</f>
        <v>0</v>
      </c>
      <c r="D74" s="16">
        <f>'4-πολλυπρ'!I74</f>
        <v>0</v>
      </c>
      <c r="E74" s="43">
        <v>50</v>
      </c>
      <c r="F74" s="43"/>
      <c r="G74" s="43">
        <f t="shared" si="3"/>
        <v>50</v>
      </c>
      <c r="H74" s="244" t="s">
        <v>232</v>
      </c>
      <c r="I74" s="244" t="s">
        <v>233</v>
      </c>
      <c r="J74" s="43"/>
      <c r="K74" s="43"/>
      <c r="L74" s="43"/>
      <c r="M74" s="43"/>
      <c r="N74" s="43">
        <v>25</v>
      </c>
      <c r="O74" s="43">
        <v>25</v>
      </c>
      <c r="P74" s="43"/>
      <c r="Q74" s="43"/>
      <c r="R74" s="43"/>
      <c r="S74" s="43"/>
      <c r="T74" s="43"/>
      <c r="U74" s="21">
        <f t="shared" si="4"/>
        <v>50</v>
      </c>
      <c r="V74" s="43">
        <v>200</v>
      </c>
      <c r="W74" s="223"/>
      <c r="X74" s="223"/>
      <c r="Y74" s="263"/>
      <c r="Z74" s="116"/>
    </row>
    <row r="75" spans="1:26">
      <c r="A75" s="33">
        <f>'1-συμβολαια'!A75</f>
        <v>0</v>
      </c>
      <c r="B75" s="130">
        <f>'1-συμβολαια'!C75</f>
        <v>0</v>
      </c>
      <c r="C75" s="16">
        <f>'4-πολλυπρ'!D75</f>
        <v>0</v>
      </c>
      <c r="D75" s="16">
        <f>'4-πολλυπρ'!I75</f>
        <v>0</v>
      </c>
      <c r="E75" s="43">
        <v>50</v>
      </c>
      <c r="F75" s="43"/>
      <c r="G75" s="43">
        <f t="shared" si="3"/>
        <v>50</v>
      </c>
      <c r="H75" s="244" t="s">
        <v>232</v>
      </c>
      <c r="I75" s="244" t="s">
        <v>233</v>
      </c>
      <c r="J75" s="43"/>
      <c r="K75" s="43"/>
      <c r="L75" s="43"/>
      <c r="M75" s="43"/>
      <c r="N75" s="43">
        <v>25</v>
      </c>
      <c r="O75" s="43">
        <v>25</v>
      </c>
      <c r="P75" s="43"/>
      <c r="Q75" s="43"/>
      <c r="R75" s="43"/>
      <c r="S75" s="43"/>
      <c r="T75" s="43"/>
      <c r="U75" s="21">
        <f t="shared" si="4"/>
        <v>50</v>
      </c>
      <c r="V75" s="43">
        <v>200</v>
      </c>
      <c r="W75" s="223"/>
      <c r="X75" s="223"/>
      <c r="Y75" s="263"/>
      <c r="Z75" s="116"/>
    </row>
    <row r="76" spans="1:26">
      <c r="A76" s="33">
        <f>'1-συμβολαια'!A76</f>
        <v>0</v>
      </c>
      <c r="B76" s="130">
        <f>'1-συμβολαια'!C76</f>
        <v>0</v>
      </c>
      <c r="C76" s="16">
        <f>'4-πολλυπρ'!D76</f>
        <v>0</v>
      </c>
      <c r="D76" s="16">
        <f>'4-πολλυπρ'!I76</f>
        <v>0</v>
      </c>
      <c r="E76" s="43">
        <v>50</v>
      </c>
      <c r="F76" s="43"/>
      <c r="G76" s="43">
        <f t="shared" si="3"/>
        <v>50</v>
      </c>
      <c r="H76" s="244" t="s">
        <v>232</v>
      </c>
      <c r="I76" s="244" t="s">
        <v>233</v>
      </c>
      <c r="J76" s="43"/>
      <c r="K76" s="43"/>
      <c r="L76" s="43"/>
      <c r="M76" s="43"/>
      <c r="N76" s="43">
        <v>25</v>
      </c>
      <c r="O76" s="43">
        <v>25</v>
      </c>
      <c r="P76" s="43"/>
      <c r="Q76" s="43"/>
      <c r="R76" s="43"/>
      <c r="S76" s="43"/>
      <c r="T76" s="43"/>
      <c r="U76" s="21">
        <f t="shared" si="4"/>
        <v>50</v>
      </c>
      <c r="V76" s="43">
        <v>200</v>
      </c>
      <c r="W76" s="223"/>
      <c r="X76" s="223"/>
      <c r="Y76" s="263"/>
      <c r="Z76" s="116"/>
    </row>
    <row r="77" spans="1:26">
      <c r="A77" s="33">
        <f>'1-συμβολαια'!A77</f>
        <v>0</v>
      </c>
      <c r="B77" s="130">
        <f>'1-συμβολαια'!C77</f>
        <v>0</v>
      </c>
      <c r="C77" s="16">
        <f>'4-πολλυπρ'!D77</f>
        <v>0</v>
      </c>
      <c r="D77" s="16">
        <f>'4-πολλυπρ'!I77</f>
        <v>0</v>
      </c>
      <c r="E77" s="43">
        <v>50</v>
      </c>
      <c r="F77" s="43"/>
      <c r="G77" s="43">
        <f t="shared" si="3"/>
        <v>50</v>
      </c>
      <c r="H77" s="244" t="s">
        <v>232</v>
      </c>
      <c r="I77" s="244" t="s">
        <v>233</v>
      </c>
      <c r="J77" s="43"/>
      <c r="K77" s="43"/>
      <c r="L77" s="43"/>
      <c r="M77" s="43"/>
      <c r="N77" s="43">
        <v>25</v>
      </c>
      <c r="O77" s="43">
        <v>25</v>
      </c>
      <c r="P77" s="43"/>
      <c r="Q77" s="43"/>
      <c r="R77" s="43"/>
      <c r="S77" s="43"/>
      <c r="T77" s="43"/>
      <c r="U77" s="21">
        <f t="shared" si="4"/>
        <v>50</v>
      </c>
      <c r="V77" s="43">
        <v>200</v>
      </c>
      <c r="W77" s="223"/>
      <c r="X77" s="223"/>
      <c r="Y77" s="263"/>
      <c r="Z77" s="116"/>
    </row>
    <row r="78" spans="1:26" s="19" customFormat="1">
      <c r="A78" s="33">
        <f>'1-συμβολαια'!A78</f>
        <v>0</v>
      </c>
      <c r="B78" s="130">
        <f>'1-συμβολαια'!C78</f>
        <v>0</v>
      </c>
      <c r="C78" s="16">
        <f>'4-πολλυπρ'!D78</f>
        <v>0</v>
      </c>
      <c r="D78" s="16">
        <f>'4-πολλυπρ'!I78</f>
        <v>0</v>
      </c>
      <c r="E78" s="43">
        <v>50</v>
      </c>
      <c r="F78" s="43"/>
      <c r="G78" s="43">
        <f t="shared" si="3"/>
        <v>50</v>
      </c>
      <c r="H78" s="244" t="s">
        <v>232</v>
      </c>
      <c r="I78" s="244" t="s">
        <v>233</v>
      </c>
      <c r="J78" s="43"/>
      <c r="K78" s="43"/>
      <c r="L78" s="43"/>
      <c r="M78" s="43"/>
      <c r="N78" s="43">
        <v>25</v>
      </c>
      <c r="O78" s="43">
        <v>25</v>
      </c>
      <c r="P78" s="43"/>
      <c r="Q78" s="43"/>
      <c r="R78" s="43"/>
      <c r="S78" s="43"/>
      <c r="T78" s="43"/>
      <c r="U78" s="21">
        <f t="shared" si="4"/>
        <v>50</v>
      </c>
      <c r="V78" s="43">
        <v>200</v>
      </c>
      <c r="W78" s="223"/>
      <c r="X78" s="223"/>
      <c r="Y78" s="263"/>
      <c r="Z78" s="116"/>
    </row>
    <row r="79" spans="1:26" s="19" customFormat="1">
      <c r="A79" s="33">
        <f>'1-συμβολαια'!A79</f>
        <v>0</v>
      </c>
      <c r="B79" s="130">
        <f>'1-συμβολαια'!C79</f>
        <v>0</v>
      </c>
      <c r="C79" s="16">
        <f>'4-πολλυπρ'!D79</f>
        <v>0</v>
      </c>
      <c r="D79" s="16">
        <f>'4-πολλυπρ'!I79</f>
        <v>0</v>
      </c>
      <c r="E79" s="43">
        <v>50</v>
      </c>
      <c r="F79" s="43"/>
      <c r="G79" s="43">
        <f t="shared" si="3"/>
        <v>50</v>
      </c>
      <c r="H79" s="244" t="s">
        <v>232</v>
      </c>
      <c r="I79" s="244" t="s">
        <v>233</v>
      </c>
      <c r="J79" s="43"/>
      <c r="K79" s="43"/>
      <c r="L79" s="43"/>
      <c r="M79" s="43"/>
      <c r="N79" s="43">
        <v>25</v>
      </c>
      <c r="O79" s="43">
        <v>25</v>
      </c>
      <c r="P79" s="43"/>
      <c r="Q79" s="43"/>
      <c r="R79" s="43"/>
      <c r="S79" s="43"/>
      <c r="T79" s="43"/>
      <c r="U79" s="21">
        <f t="shared" si="4"/>
        <v>50</v>
      </c>
      <c r="V79" s="43">
        <v>200</v>
      </c>
      <c r="W79" s="223"/>
      <c r="X79" s="223"/>
      <c r="Y79" s="263"/>
      <c r="Z79" s="116"/>
    </row>
    <row r="80" spans="1:26" s="19" customFormat="1">
      <c r="A80" s="33">
        <f>'1-συμβολαια'!A80</f>
        <v>0</v>
      </c>
      <c r="B80" s="130">
        <f>'1-συμβολαια'!C80</f>
        <v>0</v>
      </c>
      <c r="C80" s="16">
        <f>'4-πολλυπρ'!D80</f>
        <v>0</v>
      </c>
      <c r="D80" s="16">
        <f>'4-πολλυπρ'!I80</f>
        <v>0</v>
      </c>
      <c r="E80" s="43">
        <v>50</v>
      </c>
      <c r="F80" s="43"/>
      <c r="G80" s="43">
        <f t="shared" si="3"/>
        <v>50</v>
      </c>
      <c r="H80" s="244" t="s">
        <v>232</v>
      </c>
      <c r="I80" s="244" t="s">
        <v>233</v>
      </c>
      <c r="J80" s="43"/>
      <c r="K80" s="43"/>
      <c r="L80" s="43"/>
      <c r="M80" s="43"/>
      <c r="N80" s="43">
        <v>25</v>
      </c>
      <c r="O80" s="43">
        <v>25</v>
      </c>
      <c r="P80" s="43"/>
      <c r="Q80" s="43"/>
      <c r="R80" s="43"/>
      <c r="S80" s="43"/>
      <c r="T80" s="43"/>
      <c r="U80" s="21">
        <f t="shared" si="4"/>
        <v>50</v>
      </c>
      <c r="V80" s="43">
        <v>200</v>
      </c>
      <c r="W80" s="223"/>
      <c r="X80" s="223"/>
      <c r="Y80" s="263"/>
      <c r="Z80" s="116"/>
    </row>
    <row r="81" spans="1:26">
      <c r="A81" s="33">
        <f>'1-συμβολαια'!A81</f>
        <v>0</v>
      </c>
      <c r="B81" s="130">
        <f>'1-συμβολαια'!C81</f>
        <v>0</v>
      </c>
      <c r="C81" s="16">
        <f>'4-πολλυπρ'!D81</f>
        <v>0</v>
      </c>
      <c r="D81" s="16">
        <f>'4-πολλυπρ'!I81</f>
        <v>0</v>
      </c>
      <c r="E81" s="43">
        <v>50</v>
      </c>
      <c r="F81" s="43"/>
      <c r="G81" s="43">
        <f t="shared" si="3"/>
        <v>50</v>
      </c>
      <c r="H81" s="244" t="s">
        <v>232</v>
      </c>
      <c r="I81" s="244" t="s">
        <v>233</v>
      </c>
      <c r="J81" s="43"/>
      <c r="K81" s="43"/>
      <c r="L81" s="43"/>
      <c r="M81" s="43"/>
      <c r="N81" s="43">
        <v>25</v>
      </c>
      <c r="O81" s="43">
        <v>25</v>
      </c>
      <c r="P81" s="43"/>
      <c r="Q81" s="43"/>
      <c r="R81" s="43"/>
      <c r="S81" s="43"/>
      <c r="T81" s="43"/>
      <c r="U81" s="21">
        <f t="shared" si="4"/>
        <v>50</v>
      </c>
      <c r="V81" s="43">
        <v>200</v>
      </c>
      <c r="W81" s="223"/>
      <c r="X81" s="223"/>
      <c r="Y81" s="263"/>
      <c r="Z81" s="116"/>
    </row>
    <row r="82" spans="1:26">
      <c r="A82" s="33">
        <f>'1-συμβολαια'!A82</f>
        <v>0</v>
      </c>
      <c r="B82" s="130">
        <f>'1-συμβολαια'!C82</f>
        <v>0</v>
      </c>
      <c r="C82" s="16">
        <f>'4-πολλυπρ'!D82</f>
        <v>0</v>
      </c>
      <c r="D82" s="16">
        <f>'4-πολλυπρ'!I82</f>
        <v>0</v>
      </c>
      <c r="E82" s="43">
        <v>50</v>
      </c>
      <c r="F82" s="43"/>
      <c r="G82" s="43">
        <f t="shared" si="3"/>
        <v>50</v>
      </c>
      <c r="H82" s="244" t="s">
        <v>232</v>
      </c>
      <c r="I82" s="244" t="s">
        <v>233</v>
      </c>
      <c r="J82" s="43"/>
      <c r="K82" s="43"/>
      <c r="L82" s="43"/>
      <c r="M82" s="43"/>
      <c r="N82" s="43">
        <v>25</v>
      </c>
      <c r="O82" s="43">
        <v>25</v>
      </c>
      <c r="P82" s="43"/>
      <c r="Q82" s="43"/>
      <c r="R82" s="43"/>
      <c r="S82" s="43"/>
      <c r="T82" s="43"/>
      <c r="U82" s="21">
        <f t="shared" si="4"/>
        <v>50</v>
      </c>
      <c r="V82" s="43">
        <v>200</v>
      </c>
      <c r="W82" s="223"/>
      <c r="X82" s="223"/>
      <c r="Y82" s="263"/>
      <c r="Z82" s="116"/>
    </row>
    <row r="83" spans="1:26">
      <c r="A83" s="33">
        <f>'1-συμβολαια'!A83</f>
        <v>0</v>
      </c>
      <c r="B83" s="130">
        <f>'1-συμβολαια'!C83</f>
        <v>0</v>
      </c>
      <c r="C83" s="16">
        <f>'4-πολλυπρ'!D83</f>
        <v>0</v>
      </c>
      <c r="D83" s="16">
        <f>'4-πολλυπρ'!I83</f>
        <v>0</v>
      </c>
      <c r="E83" s="43">
        <v>50</v>
      </c>
      <c r="F83" s="43"/>
      <c r="G83" s="43">
        <f t="shared" si="3"/>
        <v>50</v>
      </c>
      <c r="H83" s="244" t="s">
        <v>232</v>
      </c>
      <c r="I83" s="244" t="s">
        <v>233</v>
      </c>
      <c r="J83" s="43"/>
      <c r="K83" s="43"/>
      <c r="L83" s="43"/>
      <c r="M83" s="43"/>
      <c r="N83" s="43">
        <v>25</v>
      </c>
      <c r="O83" s="43">
        <v>25</v>
      </c>
      <c r="P83" s="43"/>
      <c r="Q83" s="43"/>
      <c r="R83" s="43"/>
      <c r="S83" s="43"/>
      <c r="T83" s="43"/>
      <c r="U83" s="21">
        <f t="shared" si="4"/>
        <v>50</v>
      </c>
      <c r="V83" s="43">
        <v>200</v>
      </c>
      <c r="W83" s="223"/>
      <c r="X83" s="223"/>
      <c r="Y83" s="263"/>
      <c r="Z83" s="116"/>
    </row>
    <row r="84" spans="1:26">
      <c r="A84" s="33">
        <f>'1-συμβολαια'!A84</f>
        <v>0</v>
      </c>
      <c r="B84" s="130">
        <f>'1-συμβολαια'!C84</f>
        <v>0</v>
      </c>
      <c r="C84" s="16">
        <f>'4-πολλυπρ'!D84</f>
        <v>0</v>
      </c>
      <c r="D84" s="16">
        <f>'4-πολλυπρ'!I84</f>
        <v>0</v>
      </c>
      <c r="E84" s="43">
        <v>50</v>
      </c>
      <c r="F84" s="43"/>
      <c r="G84" s="43">
        <f t="shared" si="3"/>
        <v>50</v>
      </c>
      <c r="H84" s="244" t="s">
        <v>232</v>
      </c>
      <c r="I84" s="244" t="s">
        <v>233</v>
      </c>
      <c r="J84" s="43"/>
      <c r="K84" s="43"/>
      <c r="L84" s="43"/>
      <c r="M84" s="43"/>
      <c r="N84" s="43">
        <v>25</v>
      </c>
      <c r="O84" s="43">
        <v>25</v>
      </c>
      <c r="P84" s="43"/>
      <c r="Q84" s="43"/>
      <c r="R84" s="43"/>
      <c r="S84" s="43"/>
      <c r="T84" s="43"/>
      <c r="U84" s="21">
        <f t="shared" si="4"/>
        <v>50</v>
      </c>
      <c r="V84" s="43">
        <v>200</v>
      </c>
      <c r="W84" s="223"/>
      <c r="X84" s="223"/>
      <c r="Y84" s="263"/>
      <c r="Z84" s="116"/>
    </row>
    <row r="85" spans="1:26">
      <c r="A85" s="33">
        <f>'1-συμβολαια'!A85</f>
        <v>0</v>
      </c>
      <c r="B85" s="130">
        <f>'1-συμβολαια'!C85</f>
        <v>0</v>
      </c>
      <c r="C85" s="16">
        <f>'4-πολλυπρ'!D85</f>
        <v>0</v>
      </c>
      <c r="D85" s="16">
        <f>'4-πολλυπρ'!I85</f>
        <v>0</v>
      </c>
      <c r="E85" s="43">
        <v>50</v>
      </c>
      <c r="F85" s="43"/>
      <c r="G85" s="43">
        <f t="shared" si="3"/>
        <v>50</v>
      </c>
      <c r="H85" s="244" t="s">
        <v>232</v>
      </c>
      <c r="I85" s="244" t="s">
        <v>233</v>
      </c>
      <c r="J85" s="43"/>
      <c r="K85" s="43"/>
      <c r="L85" s="43"/>
      <c r="M85" s="43"/>
      <c r="N85" s="43">
        <v>25</v>
      </c>
      <c r="O85" s="43">
        <v>25</v>
      </c>
      <c r="P85" s="43"/>
      <c r="Q85" s="43"/>
      <c r="R85" s="43"/>
      <c r="S85" s="43"/>
      <c r="T85" s="43"/>
      <c r="U85" s="21">
        <f t="shared" si="4"/>
        <v>50</v>
      </c>
      <c r="V85" s="43">
        <v>200</v>
      </c>
      <c r="W85" s="223"/>
      <c r="X85" s="223"/>
      <c r="Y85" s="263"/>
      <c r="Z85" s="116"/>
    </row>
    <row r="86" spans="1:26">
      <c r="A86" s="33">
        <f>'1-συμβολαια'!A86</f>
        <v>0</v>
      </c>
      <c r="B86" s="130">
        <f>'1-συμβολαια'!C86</f>
        <v>0</v>
      </c>
      <c r="C86" s="16">
        <f>'4-πολλυπρ'!D86</f>
        <v>0</v>
      </c>
      <c r="D86" s="16">
        <f>'4-πολλυπρ'!I86</f>
        <v>0</v>
      </c>
      <c r="E86" s="43">
        <v>50</v>
      </c>
      <c r="F86" s="43"/>
      <c r="G86" s="43">
        <f t="shared" si="3"/>
        <v>50</v>
      </c>
      <c r="H86" s="244" t="s">
        <v>232</v>
      </c>
      <c r="I86" s="244" t="s">
        <v>233</v>
      </c>
      <c r="J86" s="43"/>
      <c r="K86" s="43"/>
      <c r="L86" s="43"/>
      <c r="M86" s="43"/>
      <c r="N86" s="43">
        <v>25</v>
      </c>
      <c r="O86" s="43">
        <v>25</v>
      </c>
      <c r="P86" s="43"/>
      <c r="Q86" s="43"/>
      <c r="R86" s="43"/>
      <c r="S86" s="43"/>
      <c r="T86" s="43"/>
      <c r="U86" s="21">
        <f t="shared" si="4"/>
        <v>50</v>
      </c>
      <c r="V86" s="43">
        <v>200</v>
      </c>
      <c r="W86" s="223"/>
      <c r="X86" s="223"/>
      <c r="Y86" s="263"/>
      <c r="Z86" s="116"/>
    </row>
    <row r="87" spans="1:26">
      <c r="A87" s="33">
        <f>'1-συμβολαια'!A87</f>
        <v>0</v>
      </c>
      <c r="B87" s="130">
        <f>'1-συμβολαια'!C87</f>
        <v>0</v>
      </c>
      <c r="C87" s="16">
        <f>'4-πολλυπρ'!D87</f>
        <v>0</v>
      </c>
      <c r="D87" s="16">
        <f>'4-πολλυπρ'!I87</f>
        <v>0</v>
      </c>
      <c r="E87" s="43">
        <v>50</v>
      </c>
      <c r="F87" s="43"/>
      <c r="G87" s="43">
        <f t="shared" si="3"/>
        <v>50</v>
      </c>
      <c r="H87" s="244" t="s">
        <v>232</v>
      </c>
      <c r="I87" s="244" t="s">
        <v>233</v>
      </c>
      <c r="J87" s="43"/>
      <c r="K87" s="43"/>
      <c r="L87" s="43"/>
      <c r="M87" s="43"/>
      <c r="N87" s="43">
        <v>25</v>
      </c>
      <c r="O87" s="43">
        <v>25</v>
      </c>
      <c r="P87" s="43"/>
      <c r="Q87" s="43"/>
      <c r="R87" s="43"/>
      <c r="S87" s="43"/>
      <c r="T87" s="43"/>
      <c r="U87" s="21">
        <f t="shared" si="4"/>
        <v>50</v>
      </c>
      <c r="V87" s="43">
        <v>200</v>
      </c>
      <c r="W87" s="223"/>
      <c r="X87" s="223"/>
      <c r="Y87" s="263"/>
      <c r="Z87" s="116"/>
    </row>
    <row r="88" spans="1:26">
      <c r="A88" s="33">
        <f>'1-συμβολαια'!A88</f>
        <v>0</v>
      </c>
      <c r="B88" s="130">
        <f>'1-συμβολαια'!C88</f>
        <v>0</v>
      </c>
      <c r="C88" s="16">
        <f>'4-πολλυπρ'!D88</f>
        <v>0</v>
      </c>
      <c r="D88" s="16">
        <f>'4-πολλυπρ'!I88</f>
        <v>0</v>
      </c>
      <c r="E88" s="43">
        <v>50</v>
      </c>
      <c r="F88" s="43"/>
      <c r="G88" s="43">
        <f t="shared" si="3"/>
        <v>50</v>
      </c>
      <c r="H88" s="244" t="s">
        <v>232</v>
      </c>
      <c r="I88" s="244" t="s">
        <v>233</v>
      </c>
      <c r="J88" s="43"/>
      <c r="K88" s="43"/>
      <c r="L88" s="43"/>
      <c r="M88" s="43"/>
      <c r="N88" s="43">
        <v>25</v>
      </c>
      <c r="O88" s="43">
        <v>25</v>
      </c>
      <c r="P88" s="43"/>
      <c r="Q88" s="43"/>
      <c r="R88" s="43"/>
      <c r="S88" s="43"/>
      <c r="T88" s="43"/>
      <c r="U88" s="21">
        <f t="shared" si="4"/>
        <v>50</v>
      </c>
      <c r="V88" s="43">
        <v>200</v>
      </c>
      <c r="W88" s="223"/>
      <c r="X88" s="223"/>
      <c r="Y88" s="263"/>
      <c r="Z88" s="116"/>
    </row>
    <row r="89" spans="1:26">
      <c r="A89" s="33">
        <f>'1-συμβολαια'!A89</f>
        <v>0</v>
      </c>
      <c r="B89" s="130">
        <f>'1-συμβολαια'!C89</f>
        <v>0</v>
      </c>
      <c r="C89" s="16">
        <f>'4-πολλυπρ'!D89</f>
        <v>0</v>
      </c>
      <c r="D89" s="16">
        <f>'4-πολλυπρ'!I89</f>
        <v>0</v>
      </c>
      <c r="E89" s="43">
        <v>50</v>
      </c>
      <c r="F89" s="43"/>
      <c r="G89" s="43">
        <f t="shared" si="3"/>
        <v>50</v>
      </c>
      <c r="H89" s="244" t="s">
        <v>232</v>
      </c>
      <c r="I89" s="244" t="s">
        <v>233</v>
      </c>
      <c r="J89" s="43"/>
      <c r="K89" s="43"/>
      <c r="L89" s="43"/>
      <c r="M89" s="43"/>
      <c r="N89" s="43">
        <v>25</v>
      </c>
      <c r="O89" s="43">
        <v>25</v>
      </c>
      <c r="P89" s="43"/>
      <c r="Q89" s="43"/>
      <c r="R89" s="43"/>
      <c r="S89" s="43"/>
      <c r="T89" s="43"/>
      <c r="U89" s="21">
        <f t="shared" si="4"/>
        <v>50</v>
      </c>
      <c r="V89" s="43">
        <v>200</v>
      </c>
      <c r="W89" s="223"/>
      <c r="X89" s="223"/>
      <c r="Y89" s="263"/>
      <c r="Z89" s="116"/>
    </row>
    <row r="90" spans="1:26">
      <c r="A90" s="33">
        <f>'1-συμβολαια'!A90</f>
        <v>0</v>
      </c>
      <c r="B90" s="130">
        <f>'1-συμβολαια'!C90</f>
        <v>0</v>
      </c>
      <c r="C90" s="16">
        <f>'4-πολλυπρ'!D90</f>
        <v>0</v>
      </c>
      <c r="D90" s="16">
        <f>'4-πολλυπρ'!I90</f>
        <v>0</v>
      </c>
      <c r="E90" s="43">
        <v>50</v>
      </c>
      <c r="F90" s="43"/>
      <c r="G90" s="43">
        <f t="shared" si="3"/>
        <v>50</v>
      </c>
      <c r="H90" s="244" t="s">
        <v>232</v>
      </c>
      <c r="I90" s="244" t="s">
        <v>233</v>
      </c>
      <c r="J90" s="43"/>
      <c r="K90" s="43"/>
      <c r="L90" s="43"/>
      <c r="M90" s="43"/>
      <c r="N90" s="43">
        <v>25</v>
      </c>
      <c r="O90" s="43">
        <v>25</v>
      </c>
      <c r="P90" s="43"/>
      <c r="Q90" s="43"/>
      <c r="R90" s="43"/>
      <c r="S90" s="43"/>
      <c r="T90" s="43"/>
      <c r="U90" s="21">
        <f t="shared" si="4"/>
        <v>50</v>
      </c>
      <c r="V90" s="43">
        <v>200</v>
      </c>
      <c r="W90" s="223"/>
      <c r="X90" s="223"/>
      <c r="Y90" s="263"/>
      <c r="Z90" s="116"/>
    </row>
    <row r="91" spans="1:26">
      <c r="A91" s="33">
        <f>'1-συμβολαια'!A91</f>
        <v>0</v>
      </c>
      <c r="B91" s="130">
        <f>'1-συμβολαια'!C91</f>
        <v>0</v>
      </c>
      <c r="C91" s="16">
        <f>'4-πολλυπρ'!D91</f>
        <v>0</v>
      </c>
      <c r="D91" s="16">
        <f>'4-πολλυπρ'!I91</f>
        <v>0</v>
      </c>
      <c r="E91" s="43">
        <v>50</v>
      </c>
      <c r="F91" s="43"/>
      <c r="G91" s="43">
        <f t="shared" si="3"/>
        <v>50</v>
      </c>
      <c r="H91" s="244" t="s">
        <v>232</v>
      </c>
      <c r="I91" s="244" t="s">
        <v>233</v>
      </c>
      <c r="J91" s="43"/>
      <c r="K91" s="43"/>
      <c r="L91" s="43"/>
      <c r="M91" s="43"/>
      <c r="N91" s="43">
        <v>25</v>
      </c>
      <c r="O91" s="43">
        <v>25</v>
      </c>
      <c r="P91" s="43"/>
      <c r="Q91" s="43"/>
      <c r="R91" s="43"/>
      <c r="S91" s="43"/>
      <c r="T91" s="43"/>
      <c r="U91" s="21">
        <f t="shared" si="4"/>
        <v>50</v>
      </c>
      <c r="V91" s="43">
        <v>200</v>
      </c>
      <c r="W91" s="223"/>
      <c r="X91" s="223"/>
      <c r="Y91" s="263"/>
      <c r="Z91" s="116"/>
    </row>
    <row r="92" spans="1:26">
      <c r="A92" s="33">
        <f>'1-συμβολαια'!A92</f>
        <v>0</v>
      </c>
      <c r="B92" s="130">
        <f>'1-συμβολαια'!C92</f>
        <v>0</v>
      </c>
      <c r="C92" s="16">
        <f>'4-πολλυπρ'!D92</f>
        <v>0</v>
      </c>
      <c r="D92" s="16">
        <f>'4-πολλυπρ'!I92</f>
        <v>0</v>
      </c>
      <c r="E92" s="43">
        <v>50</v>
      </c>
      <c r="F92" s="43"/>
      <c r="G92" s="43">
        <f t="shared" si="3"/>
        <v>50</v>
      </c>
      <c r="H92" s="244" t="s">
        <v>232</v>
      </c>
      <c r="I92" s="244" t="s">
        <v>233</v>
      </c>
      <c r="J92" s="43"/>
      <c r="K92" s="43"/>
      <c r="L92" s="43"/>
      <c r="M92" s="43"/>
      <c r="N92" s="43">
        <v>25</v>
      </c>
      <c r="O92" s="43">
        <v>25</v>
      </c>
      <c r="P92" s="43"/>
      <c r="Q92" s="43"/>
      <c r="R92" s="43"/>
      <c r="S92" s="43"/>
      <c r="T92" s="43"/>
      <c r="U92" s="21">
        <f t="shared" si="4"/>
        <v>50</v>
      </c>
      <c r="V92" s="43">
        <v>200</v>
      </c>
      <c r="W92" s="223"/>
      <c r="X92" s="223"/>
      <c r="Y92" s="263"/>
      <c r="Z92" s="116"/>
    </row>
    <row r="93" spans="1:26">
      <c r="A93" s="33">
        <f>'1-συμβολαια'!A93</f>
        <v>0</v>
      </c>
      <c r="B93" s="130">
        <f>'1-συμβολαια'!C93</f>
        <v>0</v>
      </c>
      <c r="C93" s="16">
        <f>'4-πολλυπρ'!D93</f>
        <v>0</v>
      </c>
      <c r="D93" s="16">
        <f>'4-πολλυπρ'!I93</f>
        <v>0</v>
      </c>
      <c r="E93" s="43">
        <v>50</v>
      </c>
      <c r="F93" s="43"/>
      <c r="G93" s="43">
        <f t="shared" si="3"/>
        <v>50</v>
      </c>
      <c r="H93" s="244" t="s">
        <v>232</v>
      </c>
      <c r="I93" s="244" t="s">
        <v>233</v>
      </c>
      <c r="J93" s="43"/>
      <c r="K93" s="43"/>
      <c r="L93" s="43"/>
      <c r="M93" s="43"/>
      <c r="N93" s="43">
        <v>25</v>
      </c>
      <c r="O93" s="43">
        <v>25</v>
      </c>
      <c r="P93" s="43"/>
      <c r="Q93" s="43"/>
      <c r="R93" s="43"/>
      <c r="S93" s="43"/>
      <c r="T93" s="43"/>
      <c r="U93" s="21">
        <f t="shared" si="4"/>
        <v>50</v>
      </c>
      <c r="V93" s="43">
        <v>200</v>
      </c>
      <c r="W93" s="223"/>
      <c r="X93" s="223"/>
      <c r="Y93" s="263"/>
      <c r="Z93" s="116"/>
    </row>
    <row r="94" spans="1:26">
      <c r="A94" s="33">
        <f>'1-συμβολαια'!A94</f>
        <v>0</v>
      </c>
      <c r="B94" s="130">
        <f>'1-συμβολαια'!C94</f>
        <v>0</v>
      </c>
      <c r="C94" s="16">
        <f>'4-πολλυπρ'!D94</f>
        <v>0</v>
      </c>
      <c r="D94" s="16">
        <f>'4-πολλυπρ'!I94</f>
        <v>0</v>
      </c>
      <c r="E94" s="43">
        <v>50</v>
      </c>
      <c r="F94" s="43"/>
      <c r="G94" s="43">
        <f t="shared" si="3"/>
        <v>50</v>
      </c>
      <c r="H94" s="244" t="s">
        <v>232</v>
      </c>
      <c r="I94" s="244" t="s">
        <v>233</v>
      </c>
      <c r="J94" s="43"/>
      <c r="K94" s="43"/>
      <c r="L94" s="43"/>
      <c r="M94" s="43"/>
      <c r="N94" s="43">
        <v>25</v>
      </c>
      <c r="O94" s="43">
        <v>25</v>
      </c>
      <c r="P94" s="43"/>
      <c r="Q94" s="43"/>
      <c r="R94" s="43"/>
      <c r="S94" s="43"/>
      <c r="T94" s="43"/>
      <c r="U94" s="21">
        <f t="shared" si="4"/>
        <v>50</v>
      </c>
      <c r="V94" s="43">
        <v>200</v>
      </c>
      <c r="W94" s="223"/>
      <c r="X94" s="223"/>
      <c r="Y94" s="263"/>
      <c r="Z94" s="116"/>
    </row>
    <row r="95" spans="1:26">
      <c r="A95" s="33">
        <f>'1-συμβολαια'!A95</f>
        <v>0</v>
      </c>
      <c r="B95" s="130">
        <f>'1-συμβολαια'!C95</f>
        <v>0</v>
      </c>
      <c r="C95" s="16">
        <f>'4-πολλυπρ'!D95</f>
        <v>0</v>
      </c>
      <c r="D95" s="16">
        <f>'4-πολλυπρ'!I95</f>
        <v>0</v>
      </c>
      <c r="E95" s="43">
        <v>50</v>
      </c>
      <c r="F95" s="43"/>
      <c r="G95" s="43">
        <f t="shared" si="3"/>
        <v>50</v>
      </c>
      <c r="H95" s="244" t="s">
        <v>232</v>
      </c>
      <c r="I95" s="244" t="s">
        <v>233</v>
      </c>
      <c r="J95" s="43"/>
      <c r="K95" s="43"/>
      <c r="L95" s="43"/>
      <c r="M95" s="43"/>
      <c r="N95" s="43">
        <v>25</v>
      </c>
      <c r="O95" s="43">
        <v>25</v>
      </c>
      <c r="P95" s="43"/>
      <c r="Q95" s="43"/>
      <c r="R95" s="43"/>
      <c r="S95" s="43"/>
      <c r="T95" s="43"/>
      <c r="U95" s="21">
        <f t="shared" si="4"/>
        <v>50</v>
      </c>
      <c r="V95" s="43">
        <v>200</v>
      </c>
      <c r="W95" s="223"/>
      <c r="X95" s="223"/>
      <c r="Y95" s="263"/>
      <c r="Z95" s="116"/>
    </row>
    <row r="96" spans="1:26">
      <c r="A96" s="33">
        <f>'1-συμβολαια'!A96</f>
        <v>0</v>
      </c>
      <c r="B96" s="130">
        <f>'1-συμβολαια'!C96</f>
        <v>0</v>
      </c>
      <c r="C96" s="16">
        <f>'4-πολλυπρ'!D96</f>
        <v>0</v>
      </c>
      <c r="D96" s="16">
        <f>'4-πολλυπρ'!I96</f>
        <v>0</v>
      </c>
      <c r="E96" s="43">
        <v>50</v>
      </c>
      <c r="F96" s="43"/>
      <c r="G96" s="43">
        <f t="shared" si="3"/>
        <v>50</v>
      </c>
      <c r="H96" s="244" t="s">
        <v>232</v>
      </c>
      <c r="I96" s="244" t="s">
        <v>233</v>
      </c>
      <c r="J96" s="43"/>
      <c r="K96" s="43"/>
      <c r="L96" s="43"/>
      <c r="M96" s="43"/>
      <c r="N96" s="43">
        <v>25</v>
      </c>
      <c r="O96" s="43">
        <v>25</v>
      </c>
      <c r="P96" s="43"/>
      <c r="Q96" s="43"/>
      <c r="R96" s="43"/>
      <c r="S96" s="43"/>
      <c r="T96" s="43"/>
      <c r="U96" s="21">
        <f t="shared" si="4"/>
        <v>50</v>
      </c>
      <c r="V96" s="43">
        <v>200</v>
      </c>
      <c r="W96" s="223"/>
      <c r="X96" s="223"/>
      <c r="Y96" s="263"/>
      <c r="Z96" s="116"/>
    </row>
    <row r="97" spans="1:26">
      <c r="A97" s="33">
        <f>'1-συμβολαια'!A97</f>
        <v>0</v>
      </c>
      <c r="B97" s="130">
        <f>'1-συμβολαια'!C97</f>
        <v>0</v>
      </c>
      <c r="C97" s="16">
        <f>'4-πολλυπρ'!D97</f>
        <v>0</v>
      </c>
      <c r="D97" s="16">
        <f>'4-πολλυπρ'!I97</f>
        <v>0</v>
      </c>
      <c r="E97" s="43">
        <v>50</v>
      </c>
      <c r="F97" s="43"/>
      <c r="G97" s="43">
        <f t="shared" si="3"/>
        <v>50</v>
      </c>
      <c r="H97" s="244" t="s">
        <v>232</v>
      </c>
      <c r="I97" s="244" t="s">
        <v>233</v>
      </c>
      <c r="J97" s="43"/>
      <c r="K97" s="43"/>
      <c r="L97" s="43"/>
      <c r="M97" s="43"/>
      <c r="N97" s="43">
        <v>25</v>
      </c>
      <c r="O97" s="43">
        <v>25</v>
      </c>
      <c r="P97" s="43"/>
      <c r="Q97" s="43"/>
      <c r="R97" s="43"/>
      <c r="S97" s="43"/>
      <c r="T97" s="43"/>
      <c r="U97" s="21">
        <f t="shared" si="4"/>
        <v>50</v>
      </c>
      <c r="V97" s="43">
        <v>200</v>
      </c>
      <c r="W97" s="223"/>
      <c r="X97" s="223"/>
      <c r="Y97" s="263"/>
      <c r="Z97" s="116"/>
    </row>
    <row r="98" spans="1:26">
      <c r="A98" s="33">
        <f>'1-συμβολαια'!A98</f>
        <v>0</v>
      </c>
      <c r="B98" s="130">
        <f>'1-συμβολαια'!C98</f>
        <v>0</v>
      </c>
      <c r="C98" s="16">
        <f>'4-πολλυπρ'!D98</f>
        <v>0</v>
      </c>
      <c r="D98" s="16">
        <f>'4-πολλυπρ'!I98</f>
        <v>0</v>
      </c>
      <c r="E98" s="43">
        <v>50</v>
      </c>
      <c r="F98" s="43"/>
      <c r="G98" s="43">
        <f t="shared" si="3"/>
        <v>50</v>
      </c>
      <c r="H98" s="244" t="s">
        <v>232</v>
      </c>
      <c r="I98" s="244" t="s">
        <v>233</v>
      </c>
      <c r="J98" s="43"/>
      <c r="K98" s="43"/>
      <c r="L98" s="43"/>
      <c r="M98" s="43"/>
      <c r="N98" s="43">
        <v>25</v>
      </c>
      <c r="O98" s="43">
        <v>25</v>
      </c>
      <c r="P98" s="43"/>
      <c r="Q98" s="43"/>
      <c r="R98" s="43"/>
      <c r="S98" s="43"/>
      <c r="T98" s="43"/>
      <c r="U98" s="21">
        <f t="shared" si="4"/>
        <v>50</v>
      </c>
      <c r="V98" s="43">
        <v>200</v>
      </c>
      <c r="W98" s="223"/>
      <c r="X98" s="223"/>
      <c r="Y98" s="263"/>
      <c r="Z98" s="116"/>
    </row>
    <row r="99" spans="1:26">
      <c r="A99" s="33">
        <f>'1-συμβολαια'!A99</f>
        <v>0</v>
      </c>
      <c r="B99" s="130">
        <f>'1-συμβολαια'!C99</f>
        <v>0</v>
      </c>
      <c r="C99" s="16">
        <f>'4-πολλυπρ'!D99</f>
        <v>0</v>
      </c>
      <c r="D99" s="16">
        <f>'4-πολλυπρ'!I99</f>
        <v>0</v>
      </c>
      <c r="E99" s="43">
        <v>50</v>
      </c>
      <c r="F99" s="43"/>
      <c r="G99" s="43">
        <f t="shared" si="3"/>
        <v>50</v>
      </c>
      <c r="H99" s="244" t="s">
        <v>232</v>
      </c>
      <c r="I99" s="244" t="s">
        <v>233</v>
      </c>
      <c r="J99" s="43"/>
      <c r="K99" s="43"/>
      <c r="L99" s="43"/>
      <c r="M99" s="43"/>
      <c r="N99" s="43">
        <v>25</v>
      </c>
      <c r="O99" s="43">
        <v>25</v>
      </c>
      <c r="P99" s="43"/>
      <c r="Q99" s="43"/>
      <c r="R99" s="43"/>
      <c r="S99" s="43"/>
      <c r="T99" s="43"/>
      <c r="U99" s="21">
        <f t="shared" si="4"/>
        <v>50</v>
      </c>
      <c r="V99" s="43">
        <v>200</v>
      </c>
      <c r="W99" s="223"/>
      <c r="X99" s="223"/>
      <c r="Y99" s="263"/>
      <c r="Z99" s="116"/>
    </row>
    <row r="100" spans="1:26">
      <c r="A100" s="33">
        <f>'1-συμβολαια'!A100</f>
        <v>0</v>
      </c>
      <c r="B100" s="130">
        <f>'1-συμβολαια'!C100</f>
        <v>0</v>
      </c>
      <c r="C100" s="16">
        <f>'4-πολλυπρ'!D100</f>
        <v>0</v>
      </c>
      <c r="D100" s="16">
        <f>'4-πολλυπρ'!I100</f>
        <v>0</v>
      </c>
      <c r="E100" s="43">
        <v>50</v>
      </c>
      <c r="F100" s="43"/>
      <c r="G100" s="43">
        <f t="shared" si="3"/>
        <v>50</v>
      </c>
      <c r="H100" s="244" t="s">
        <v>232</v>
      </c>
      <c r="I100" s="244" t="s">
        <v>233</v>
      </c>
      <c r="J100" s="43"/>
      <c r="K100" s="43"/>
      <c r="L100" s="43"/>
      <c r="M100" s="43"/>
      <c r="N100" s="43">
        <v>25</v>
      </c>
      <c r="O100" s="43">
        <v>25</v>
      </c>
      <c r="P100" s="43"/>
      <c r="Q100" s="43"/>
      <c r="R100" s="43"/>
      <c r="S100" s="43"/>
      <c r="T100" s="43"/>
      <c r="U100" s="21">
        <f t="shared" si="4"/>
        <v>50</v>
      </c>
      <c r="V100" s="43">
        <v>200</v>
      </c>
      <c r="W100" s="223"/>
      <c r="X100" s="223"/>
      <c r="Y100" s="263"/>
      <c r="Z100" s="116"/>
    </row>
    <row r="101" spans="1:26">
      <c r="A101" s="33">
        <f>'1-συμβολαια'!A101</f>
        <v>0</v>
      </c>
      <c r="B101" s="130">
        <f>'1-συμβολαια'!C101</f>
        <v>0</v>
      </c>
      <c r="C101" s="16">
        <f>'4-πολλυπρ'!D101</f>
        <v>0</v>
      </c>
      <c r="D101" s="16">
        <f>'4-πολλυπρ'!I101</f>
        <v>0</v>
      </c>
      <c r="E101" s="43">
        <v>50</v>
      </c>
      <c r="F101" s="43"/>
      <c r="G101" s="43">
        <f t="shared" si="3"/>
        <v>50</v>
      </c>
      <c r="H101" s="244" t="s">
        <v>232</v>
      </c>
      <c r="I101" s="244" t="s">
        <v>233</v>
      </c>
      <c r="J101" s="43"/>
      <c r="K101" s="43"/>
      <c r="L101" s="43"/>
      <c r="M101" s="43"/>
      <c r="N101" s="43">
        <v>25</v>
      </c>
      <c r="O101" s="43">
        <v>25</v>
      </c>
      <c r="P101" s="43"/>
      <c r="Q101" s="43"/>
      <c r="R101" s="43"/>
      <c r="S101" s="43"/>
      <c r="T101" s="43"/>
      <c r="U101" s="21">
        <f t="shared" si="4"/>
        <v>50</v>
      </c>
      <c r="V101" s="43">
        <v>200</v>
      </c>
      <c r="W101" s="223"/>
      <c r="X101" s="223"/>
      <c r="Y101" s="263"/>
      <c r="Z101" s="116"/>
    </row>
    <row r="102" spans="1:26">
      <c r="A102" s="33">
        <f>'1-συμβολαια'!A102</f>
        <v>0</v>
      </c>
      <c r="B102" s="130">
        <f>'1-συμβολαια'!C102</f>
        <v>0</v>
      </c>
      <c r="C102" s="16">
        <f>'4-πολλυπρ'!D102</f>
        <v>0</v>
      </c>
      <c r="D102" s="16">
        <f>'4-πολλυπρ'!I102</f>
        <v>0</v>
      </c>
      <c r="E102" s="43">
        <v>50</v>
      </c>
      <c r="F102" s="43"/>
      <c r="G102" s="43">
        <f t="shared" si="3"/>
        <v>50</v>
      </c>
      <c r="H102" s="244" t="s">
        <v>232</v>
      </c>
      <c r="I102" s="244" t="s">
        <v>233</v>
      </c>
      <c r="J102" s="43"/>
      <c r="K102" s="43"/>
      <c r="L102" s="43"/>
      <c r="M102" s="43"/>
      <c r="N102" s="43">
        <v>25</v>
      </c>
      <c r="O102" s="43">
        <v>25</v>
      </c>
      <c r="P102" s="43"/>
      <c r="Q102" s="43"/>
      <c r="R102" s="43"/>
      <c r="S102" s="43"/>
      <c r="T102" s="43"/>
      <c r="U102" s="21">
        <f t="shared" si="4"/>
        <v>50</v>
      </c>
      <c r="V102" s="43">
        <v>200</v>
      </c>
      <c r="W102" s="223"/>
      <c r="X102" s="223"/>
      <c r="Y102" s="263"/>
      <c r="Z102" s="116"/>
    </row>
    <row r="103" spans="1:26">
      <c r="A103" s="33">
        <f>'1-συμβολαια'!A103</f>
        <v>0</v>
      </c>
      <c r="B103" s="130">
        <f>'1-συμβολαια'!C103</f>
        <v>0</v>
      </c>
      <c r="C103" s="16">
        <f>'4-πολλυπρ'!D103</f>
        <v>0</v>
      </c>
      <c r="D103" s="16">
        <f>'4-πολλυπρ'!I103</f>
        <v>0</v>
      </c>
      <c r="E103" s="43">
        <v>50</v>
      </c>
      <c r="F103" s="43"/>
      <c r="G103" s="43">
        <f t="shared" si="3"/>
        <v>50</v>
      </c>
      <c r="H103" s="244" t="s">
        <v>232</v>
      </c>
      <c r="I103" s="244" t="s">
        <v>233</v>
      </c>
      <c r="J103" s="43"/>
      <c r="K103" s="43"/>
      <c r="L103" s="43"/>
      <c r="M103" s="43"/>
      <c r="N103" s="43">
        <v>25</v>
      </c>
      <c r="O103" s="43">
        <v>25</v>
      </c>
      <c r="P103" s="43"/>
      <c r="Q103" s="43"/>
      <c r="R103" s="43"/>
      <c r="S103" s="43"/>
      <c r="T103" s="43"/>
      <c r="U103" s="21">
        <f t="shared" si="4"/>
        <v>50</v>
      </c>
      <c r="V103" s="43">
        <v>200</v>
      </c>
      <c r="W103" s="223"/>
      <c r="X103" s="223"/>
      <c r="Y103" s="263"/>
      <c r="Z103" s="116"/>
    </row>
    <row r="104" spans="1:26">
      <c r="A104" s="33">
        <f>'1-συμβολαια'!A104</f>
        <v>0</v>
      </c>
      <c r="B104" s="130">
        <f>'1-συμβολαια'!C104</f>
        <v>0</v>
      </c>
      <c r="C104" s="16">
        <f>'4-πολλυπρ'!D104</f>
        <v>0</v>
      </c>
      <c r="D104" s="16">
        <f>'4-πολλυπρ'!I104</f>
        <v>0</v>
      </c>
      <c r="E104" s="43">
        <v>50</v>
      </c>
      <c r="F104" s="43"/>
      <c r="G104" s="43">
        <f t="shared" si="3"/>
        <v>50</v>
      </c>
      <c r="H104" s="244" t="s">
        <v>232</v>
      </c>
      <c r="I104" s="244" t="s">
        <v>233</v>
      </c>
      <c r="J104" s="43"/>
      <c r="K104" s="43"/>
      <c r="L104" s="43"/>
      <c r="M104" s="43"/>
      <c r="N104" s="43">
        <v>25</v>
      </c>
      <c r="O104" s="43">
        <v>25</v>
      </c>
      <c r="P104" s="43"/>
      <c r="Q104" s="43"/>
      <c r="R104" s="43"/>
      <c r="S104" s="43"/>
      <c r="T104" s="43"/>
      <c r="U104" s="21">
        <f t="shared" si="4"/>
        <v>50</v>
      </c>
      <c r="V104" s="43">
        <v>200</v>
      </c>
      <c r="W104" s="223"/>
      <c r="X104" s="223"/>
      <c r="Y104" s="263"/>
      <c r="Z104" s="116"/>
    </row>
    <row r="105" spans="1:26">
      <c r="A105" s="33">
        <f>'1-συμβολαια'!A105</f>
        <v>0</v>
      </c>
      <c r="B105" s="130">
        <f>'1-συμβολαια'!C105</f>
        <v>0</v>
      </c>
      <c r="C105" s="16">
        <f>'4-πολλυπρ'!D105</f>
        <v>0</v>
      </c>
      <c r="D105" s="16">
        <f>'4-πολλυπρ'!I105</f>
        <v>0</v>
      </c>
      <c r="E105" s="43">
        <v>50</v>
      </c>
      <c r="F105" s="43"/>
      <c r="G105" s="43">
        <f t="shared" si="3"/>
        <v>50</v>
      </c>
      <c r="H105" s="244" t="s">
        <v>232</v>
      </c>
      <c r="I105" s="244" t="s">
        <v>233</v>
      </c>
      <c r="J105" s="43"/>
      <c r="K105" s="43"/>
      <c r="L105" s="43"/>
      <c r="M105" s="43"/>
      <c r="N105" s="43">
        <v>25</v>
      </c>
      <c r="O105" s="43">
        <v>25</v>
      </c>
      <c r="P105" s="43"/>
      <c r="Q105" s="43"/>
      <c r="R105" s="43"/>
      <c r="S105" s="43"/>
      <c r="T105" s="43"/>
      <c r="U105" s="21">
        <f t="shared" si="4"/>
        <v>50</v>
      </c>
      <c r="V105" s="43">
        <v>200</v>
      </c>
      <c r="W105" s="223"/>
      <c r="X105" s="223"/>
      <c r="Y105" s="263"/>
      <c r="Z105" s="116"/>
    </row>
    <row r="106" spans="1:26">
      <c r="A106" s="33">
        <f>'1-συμβολαια'!A106</f>
        <v>0</v>
      </c>
      <c r="B106" s="130">
        <f>'1-συμβολαια'!C106</f>
        <v>0</v>
      </c>
      <c r="C106" s="16">
        <f>'4-πολλυπρ'!D106</f>
        <v>0</v>
      </c>
      <c r="D106" s="16">
        <f>'4-πολλυπρ'!I106</f>
        <v>0</v>
      </c>
      <c r="E106" s="43">
        <v>50</v>
      </c>
      <c r="F106" s="43"/>
      <c r="G106" s="43">
        <f t="shared" si="3"/>
        <v>50</v>
      </c>
      <c r="H106" s="244" t="s">
        <v>232</v>
      </c>
      <c r="I106" s="244" t="s">
        <v>233</v>
      </c>
      <c r="J106" s="43"/>
      <c r="K106" s="43"/>
      <c r="L106" s="43"/>
      <c r="M106" s="43"/>
      <c r="N106" s="43">
        <v>25</v>
      </c>
      <c r="O106" s="43">
        <v>25</v>
      </c>
      <c r="P106" s="43"/>
      <c r="Q106" s="43"/>
      <c r="R106" s="43"/>
      <c r="S106" s="43"/>
      <c r="T106" s="43"/>
      <c r="U106" s="21">
        <f t="shared" si="4"/>
        <v>50</v>
      </c>
      <c r="V106" s="43">
        <v>200</v>
      </c>
      <c r="W106" s="223"/>
      <c r="X106" s="223"/>
      <c r="Y106" s="263"/>
      <c r="Z106" s="116"/>
    </row>
    <row r="107" spans="1:26">
      <c r="A107" s="33">
        <f>'1-συμβολαια'!A107</f>
        <v>0</v>
      </c>
      <c r="B107" s="130">
        <f>'1-συμβολαια'!C107</f>
        <v>0</v>
      </c>
      <c r="C107" s="16">
        <f>'4-πολλυπρ'!D107</f>
        <v>0</v>
      </c>
      <c r="D107" s="16">
        <f>'4-πολλυπρ'!I107</f>
        <v>0</v>
      </c>
      <c r="E107" s="43">
        <v>50</v>
      </c>
      <c r="F107" s="43"/>
      <c r="G107" s="43">
        <f t="shared" si="3"/>
        <v>50</v>
      </c>
      <c r="H107" s="244" t="s">
        <v>232</v>
      </c>
      <c r="I107" s="244" t="s">
        <v>233</v>
      </c>
      <c r="J107" s="43"/>
      <c r="K107" s="43"/>
      <c r="L107" s="43"/>
      <c r="M107" s="43"/>
      <c r="N107" s="43">
        <v>25</v>
      </c>
      <c r="O107" s="43">
        <v>25</v>
      </c>
      <c r="P107" s="43"/>
      <c r="Q107" s="43"/>
      <c r="R107" s="43"/>
      <c r="S107" s="43"/>
      <c r="T107" s="43"/>
      <c r="U107" s="21">
        <f t="shared" si="4"/>
        <v>50</v>
      </c>
      <c r="V107" s="43">
        <v>200</v>
      </c>
      <c r="W107" s="223"/>
      <c r="X107" s="223"/>
      <c r="Y107" s="263"/>
      <c r="Z107" s="116"/>
    </row>
    <row r="108" spans="1:26">
      <c r="A108" s="33">
        <f>'1-συμβολαια'!A108</f>
        <v>0</v>
      </c>
      <c r="B108" s="130">
        <f>'1-συμβολαια'!C108</f>
        <v>0</v>
      </c>
      <c r="C108" s="16">
        <f>'4-πολλυπρ'!D108</f>
        <v>0</v>
      </c>
      <c r="D108" s="16">
        <f>'4-πολλυπρ'!I108</f>
        <v>0</v>
      </c>
      <c r="E108" s="43">
        <v>50</v>
      </c>
      <c r="F108" s="43"/>
      <c r="G108" s="43">
        <f t="shared" si="3"/>
        <v>50</v>
      </c>
      <c r="H108" s="244" t="s">
        <v>232</v>
      </c>
      <c r="I108" s="244" t="s">
        <v>233</v>
      </c>
      <c r="J108" s="43"/>
      <c r="K108" s="43"/>
      <c r="L108" s="43"/>
      <c r="M108" s="43"/>
      <c r="N108" s="43">
        <v>25</v>
      </c>
      <c r="O108" s="43">
        <v>25</v>
      </c>
      <c r="P108" s="43"/>
      <c r="Q108" s="43"/>
      <c r="R108" s="43"/>
      <c r="S108" s="43"/>
      <c r="T108" s="43"/>
      <c r="U108" s="21">
        <f t="shared" si="4"/>
        <v>50</v>
      </c>
      <c r="V108" s="43">
        <v>200</v>
      </c>
      <c r="W108" s="223"/>
      <c r="X108" s="223"/>
      <c r="Y108" s="263"/>
      <c r="Z108" s="116"/>
    </row>
    <row r="109" spans="1:26">
      <c r="A109" s="33">
        <f>'1-συμβολαια'!A109</f>
        <v>0</v>
      </c>
      <c r="B109" s="130">
        <f>'1-συμβολαια'!C109</f>
        <v>0</v>
      </c>
      <c r="C109" s="16">
        <f>'4-πολλυπρ'!D109</f>
        <v>0</v>
      </c>
      <c r="D109" s="16">
        <f>'4-πολλυπρ'!I109</f>
        <v>0</v>
      </c>
      <c r="E109" s="43">
        <v>50</v>
      </c>
      <c r="F109" s="43"/>
      <c r="G109" s="43">
        <f t="shared" si="3"/>
        <v>50</v>
      </c>
      <c r="H109" s="244" t="s">
        <v>232</v>
      </c>
      <c r="I109" s="244" t="s">
        <v>233</v>
      </c>
      <c r="J109" s="43"/>
      <c r="K109" s="43"/>
      <c r="L109" s="43"/>
      <c r="M109" s="43"/>
      <c r="N109" s="43">
        <v>25</v>
      </c>
      <c r="O109" s="43">
        <v>25</v>
      </c>
      <c r="P109" s="43"/>
      <c r="Q109" s="43"/>
      <c r="R109" s="43"/>
      <c r="S109" s="43"/>
      <c r="T109" s="43"/>
      <c r="U109" s="21">
        <f t="shared" si="4"/>
        <v>50</v>
      </c>
      <c r="V109" s="43">
        <v>200</v>
      </c>
      <c r="W109" s="223"/>
      <c r="X109" s="223"/>
      <c r="Y109" s="263"/>
      <c r="Z109" s="116"/>
    </row>
    <row r="110" spans="1:26">
      <c r="A110" s="33">
        <f>'1-συμβολαια'!A110</f>
        <v>0</v>
      </c>
      <c r="B110" s="130">
        <f>'1-συμβολαια'!C110</f>
        <v>0</v>
      </c>
      <c r="C110" s="16">
        <f>'4-πολλυπρ'!D110</f>
        <v>0</v>
      </c>
      <c r="D110" s="16">
        <f>'4-πολλυπρ'!I110</f>
        <v>0</v>
      </c>
      <c r="E110" s="43">
        <v>50</v>
      </c>
      <c r="F110" s="43"/>
      <c r="G110" s="43">
        <f t="shared" si="3"/>
        <v>50</v>
      </c>
      <c r="H110" s="244" t="s">
        <v>232</v>
      </c>
      <c r="I110" s="244" t="s">
        <v>233</v>
      </c>
      <c r="J110" s="43"/>
      <c r="K110" s="43"/>
      <c r="L110" s="43"/>
      <c r="M110" s="43"/>
      <c r="N110" s="43">
        <v>25</v>
      </c>
      <c r="O110" s="43">
        <v>25</v>
      </c>
      <c r="P110" s="43"/>
      <c r="Q110" s="43"/>
      <c r="R110" s="43"/>
      <c r="S110" s="43"/>
      <c r="T110" s="43"/>
      <c r="U110" s="21">
        <f t="shared" si="4"/>
        <v>50</v>
      </c>
      <c r="V110" s="43">
        <v>200</v>
      </c>
      <c r="W110" s="223"/>
      <c r="X110" s="223"/>
      <c r="Y110" s="263"/>
      <c r="Z110" s="116"/>
    </row>
    <row r="111" spans="1:26">
      <c r="A111" s="33">
        <f>'1-συμβολαια'!A111</f>
        <v>0</v>
      </c>
      <c r="B111" s="130">
        <f>'1-συμβολαια'!C111</f>
        <v>0</v>
      </c>
      <c r="C111" s="16">
        <f>'4-πολλυπρ'!D111</f>
        <v>0</v>
      </c>
      <c r="D111" s="16">
        <f>'4-πολλυπρ'!I111</f>
        <v>0</v>
      </c>
      <c r="E111" s="43">
        <v>50</v>
      </c>
      <c r="F111" s="43"/>
      <c r="G111" s="43">
        <f t="shared" si="3"/>
        <v>50</v>
      </c>
      <c r="H111" s="244" t="s">
        <v>232</v>
      </c>
      <c r="I111" s="244" t="s">
        <v>233</v>
      </c>
      <c r="J111" s="43"/>
      <c r="K111" s="43"/>
      <c r="L111" s="43"/>
      <c r="M111" s="43"/>
      <c r="N111" s="43">
        <v>25</v>
      </c>
      <c r="O111" s="43">
        <v>25</v>
      </c>
      <c r="P111" s="43"/>
      <c r="Q111" s="43"/>
      <c r="R111" s="43"/>
      <c r="S111" s="43"/>
      <c r="T111" s="43"/>
      <c r="U111" s="21">
        <f t="shared" si="4"/>
        <v>50</v>
      </c>
      <c r="V111" s="43">
        <v>200</v>
      </c>
      <c r="W111" s="223"/>
      <c r="X111" s="223"/>
      <c r="Y111" s="263"/>
      <c r="Z111" s="116"/>
    </row>
    <row r="112" spans="1:26">
      <c r="A112" s="33">
        <f>'1-συμβολαια'!A112</f>
        <v>0</v>
      </c>
      <c r="B112" s="130">
        <f>'1-συμβολαια'!C112</f>
        <v>0</v>
      </c>
      <c r="C112" s="16">
        <f>'4-πολλυπρ'!D112</f>
        <v>0</v>
      </c>
      <c r="D112" s="16">
        <f>'4-πολλυπρ'!I112</f>
        <v>0</v>
      </c>
      <c r="E112" s="43">
        <v>50</v>
      </c>
      <c r="F112" s="43"/>
      <c r="G112" s="43">
        <f t="shared" si="3"/>
        <v>50</v>
      </c>
      <c r="H112" s="244" t="s">
        <v>232</v>
      </c>
      <c r="I112" s="244" t="s">
        <v>233</v>
      </c>
      <c r="J112" s="43"/>
      <c r="K112" s="43"/>
      <c r="L112" s="43"/>
      <c r="M112" s="43"/>
      <c r="N112" s="43">
        <v>25</v>
      </c>
      <c r="O112" s="43">
        <v>25</v>
      </c>
      <c r="P112" s="43"/>
      <c r="Q112" s="43"/>
      <c r="R112" s="43"/>
      <c r="S112" s="43"/>
      <c r="T112" s="43"/>
      <c r="U112" s="21">
        <f t="shared" si="4"/>
        <v>50</v>
      </c>
      <c r="V112" s="43">
        <v>200</v>
      </c>
      <c r="W112" s="223"/>
      <c r="X112" s="223"/>
      <c r="Y112" s="263"/>
      <c r="Z112" s="116"/>
    </row>
    <row r="113" spans="1:26">
      <c r="A113" s="33">
        <f>'1-συμβολαια'!A113</f>
        <v>0</v>
      </c>
      <c r="B113" s="130">
        <f>'1-συμβολαια'!C113</f>
        <v>0</v>
      </c>
      <c r="C113" s="16">
        <f>'4-πολλυπρ'!D113</f>
        <v>0</v>
      </c>
      <c r="D113" s="16">
        <f>'4-πολλυπρ'!I113</f>
        <v>0</v>
      </c>
      <c r="E113" s="43">
        <v>50</v>
      </c>
      <c r="F113" s="43"/>
      <c r="G113" s="43">
        <f t="shared" si="3"/>
        <v>50</v>
      </c>
      <c r="H113" s="244" t="s">
        <v>232</v>
      </c>
      <c r="I113" s="244" t="s">
        <v>233</v>
      </c>
      <c r="J113" s="43"/>
      <c r="K113" s="43"/>
      <c r="L113" s="43"/>
      <c r="M113" s="43"/>
      <c r="N113" s="43">
        <v>25</v>
      </c>
      <c r="O113" s="43">
        <v>25</v>
      </c>
      <c r="P113" s="43"/>
      <c r="Q113" s="43"/>
      <c r="R113" s="43"/>
      <c r="S113" s="43"/>
      <c r="T113" s="43"/>
      <c r="U113" s="21">
        <f t="shared" si="4"/>
        <v>50</v>
      </c>
      <c r="V113" s="43">
        <v>200</v>
      </c>
      <c r="W113" s="223"/>
      <c r="X113" s="223"/>
      <c r="Y113" s="263"/>
      <c r="Z113" s="116"/>
    </row>
    <row r="114" spans="1:26">
      <c r="A114" s="33">
        <f>'1-συμβολαια'!A114</f>
        <v>0</v>
      </c>
      <c r="B114" s="130">
        <f>'1-συμβολαια'!C114</f>
        <v>0</v>
      </c>
      <c r="C114" s="16">
        <f>'4-πολλυπρ'!D114</f>
        <v>0</v>
      </c>
      <c r="D114" s="16">
        <f>'4-πολλυπρ'!I114</f>
        <v>0</v>
      </c>
      <c r="E114" s="43">
        <v>50</v>
      </c>
      <c r="F114" s="43"/>
      <c r="G114" s="43">
        <f t="shared" si="3"/>
        <v>50</v>
      </c>
      <c r="H114" s="244" t="s">
        <v>232</v>
      </c>
      <c r="I114" s="244" t="s">
        <v>233</v>
      </c>
      <c r="J114" s="43"/>
      <c r="K114" s="43"/>
      <c r="L114" s="43"/>
      <c r="M114" s="43"/>
      <c r="N114" s="43">
        <v>25</v>
      </c>
      <c r="O114" s="43">
        <v>25</v>
      </c>
      <c r="P114" s="43"/>
      <c r="Q114" s="43"/>
      <c r="R114" s="43"/>
      <c r="S114" s="43"/>
      <c r="T114" s="43"/>
      <c r="U114" s="21">
        <f t="shared" si="4"/>
        <v>50</v>
      </c>
      <c r="V114" s="43">
        <v>200</v>
      </c>
      <c r="W114" s="223"/>
      <c r="X114" s="223"/>
      <c r="Y114" s="263"/>
      <c r="Z114" s="116"/>
    </row>
    <row r="115" spans="1:26">
      <c r="A115" s="33">
        <f>'1-συμβολαια'!A115</f>
        <v>0</v>
      </c>
      <c r="B115" s="130">
        <f>'1-συμβολαια'!C115</f>
        <v>0</v>
      </c>
      <c r="C115" s="16">
        <f>'4-πολλυπρ'!D115</f>
        <v>0</v>
      </c>
      <c r="D115" s="16">
        <f>'4-πολλυπρ'!I115</f>
        <v>0</v>
      </c>
      <c r="E115" s="43">
        <v>50</v>
      </c>
      <c r="F115" s="43"/>
      <c r="G115" s="43">
        <f t="shared" si="3"/>
        <v>50</v>
      </c>
      <c r="H115" s="244" t="s">
        <v>232</v>
      </c>
      <c r="I115" s="244" t="s">
        <v>233</v>
      </c>
      <c r="J115" s="43"/>
      <c r="K115" s="43"/>
      <c r="L115" s="43"/>
      <c r="M115" s="43"/>
      <c r="N115" s="43">
        <v>25</v>
      </c>
      <c r="O115" s="43">
        <v>25</v>
      </c>
      <c r="P115" s="43"/>
      <c r="Q115" s="43"/>
      <c r="R115" s="43"/>
      <c r="S115" s="43"/>
      <c r="T115" s="43"/>
      <c r="U115" s="21">
        <f t="shared" si="4"/>
        <v>50</v>
      </c>
      <c r="V115" s="43">
        <v>200</v>
      </c>
      <c r="W115" s="223"/>
      <c r="X115" s="223"/>
      <c r="Y115" s="263"/>
      <c r="Z115" s="116"/>
    </row>
    <row r="116" spans="1:26">
      <c r="A116" s="33">
        <f>'1-συμβολαια'!A116</f>
        <v>0</v>
      </c>
      <c r="B116" s="130">
        <f>'1-συμβολαια'!C116</f>
        <v>0</v>
      </c>
      <c r="C116" s="16">
        <f>'4-πολλυπρ'!D116</f>
        <v>0</v>
      </c>
      <c r="D116" s="16">
        <f>'4-πολλυπρ'!I116</f>
        <v>0</v>
      </c>
      <c r="E116" s="43">
        <v>50</v>
      </c>
      <c r="F116" s="43"/>
      <c r="G116" s="43">
        <f t="shared" si="3"/>
        <v>50</v>
      </c>
      <c r="H116" s="244" t="s">
        <v>232</v>
      </c>
      <c r="I116" s="244" t="s">
        <v>233</v>
      </c>
      <c r="J116" s="43"/>
      <c r="K116" s="43"/>
      <c r="L116" s="43"/>
      <c r="M116" s="43"/>
      <c r="N116" s="43">
        <v>25</v>
      </c>
      <c r="O116" s="43">
        <v>25</v>
      </c>
      <c r="P116" s="43"/>
      <c r="Q116" s="43"/>
      <c r="R116" s="43"/>
      <c r="S116" s="43"/>
      <c r="T116" s="43"/>
      <c r="U116" s="21">
        <f t="shared" si="4"/>
        <v>50</v>
      </c>
      <c r="V116" s="43">
        <v>200</v>
      </c>
      <c r="W116" s="223"/>
      <c r="X116" s="223"/>
      <c r="Y116" s="263"/>
      <c r="Z116" s="116"/>
    </row>
    <row r="117" spans="1:26">
      <c r="A117" s="33">
        <f>'1-συμβολαια'!A117</f>
        <v>0</v>
      </c>
      <c r="B117" s="130">
        <f>'1-συμβολαια'!C117</f>
        <v>0</v>
      </c>
      <c r="C117" s="16">
        <f>'4-πολλυπρ'!D117</f>
        <v>0</v>
      </c>
      <c r="D117" s="16">
        <f>'4-πολλυπρ'!I117</f>
        <v>0</v>
      </c>
      <c r="E117" s="43">
        <v>50</v>
      </c>
      <c r="F117" s="43"/>
      <c r="G117" s="43">
        <f t="shared" si="3"/>
        <v>50</v>
      </c>
      <c r="H117" s="244" t="s">
        <v>232</v>
      </c>
      <c r="I117" s="244" t="s">
        <v>233</v>
      </c>
      <c r="J117" s="43"/>
      <c r="K117" s="43"/>
      <c r="L117" s="43"/>
      <c r="M117" s="43"/>
      <c r="N117" s="43">
        <v>25</v>
      </c>
      <c r="O117" s="43">
        <v>25</v>
      </c>
      <c r="P117" s="43"/>
      <c r="Q117" s="43"/>
      <c r="R117" s="43"/>
      <c r="S117" s="43"/>
      <c r="T117" s="43"/>
      <c r="U117" s="21">
        <f t="shared" si="4"/>
        <v>50</v>
      </c>
      <c r="V117" s="43">
        <v>200</v>
      </c>
      <c r="W117" s="223"/>
      <c r="X117" s="223"/>
      <c r="Y117" s="263"/>
      <c r="Z117" s="116"/>
    </row>
    <row r="118" spans="1:26">
      <c r="A118" s="33">
        <f>'1-συμβολαια'!A118</f>
        <v>0</v>
      </c>
      <c r="B118" s="130">
        <f>'1-συμβολαια'!C118</f>
        <v>0</v>
      </c>
      <c r="C118" s="16">
        <f>'4-πολλυπρ'!D118</f>
        <v>0</v>
      </c>
      <c r="D118" s="16">
        <f>'4-πολλυπρ'!I118</f>
        <v>0</v>
      </c>
      <c r="E118" s="43">
        <v>50</v>
      </c>
      <c r="F118" s="43"/>
      <c r="G118" s="43">
        <f t="shared" si="3"/>
        <v>50</v>
      </c>
      <c r="H118" s="244" t="s">
        <v>232</v>
      </c>
      <c r="I118" s="244" t="s">
        <v>233</v>
      </c>
      <c r="J118" s="43"/>
      <c r="K118" s="43"/>
      <c r="L118" s="43"/>
      <c r="M118" s="43"/>
      <c r="N118" s="43">
        <v>25</v>
      </c>
      <c r="O118" s="43">
        <v>25</v>
      </c>
      <c r="P118" s="43"/>
      <c r="Q118" s="43"/>
      <c r="R118" s="43"/>
      <c r="S118" s="43"/>
      <c r="T118" s="43"/>
      <c r="U118" s="21">
        <f t="shared" si="4"/>
        <v>50</v>
      </c>
      <c r="V118" s="43">
        <v>200</v>
      </c>
      <c r="W118" s="223"/>
      <c r="X118" s="223"/>
      <c r="Y118" s="263"/>
      <c r="Z118" s="116"/>
    </row>
    <row r="119" spans="1:26">
      <c r="A119" s="33">
        <f>'1-συμβολαια'!A119</f>
        <v>0</v>
      </c>
      <c r="B119" s="130">
        <f>'1-συμβολαια'!C119</f>
        <v>0</v>
      </c>
      <c r="C119" s="16">
        <f>'4-πολλυπρ'!D119</f>
        <v>0</v>
      </c>
      <c r="D119" s="16">
        <f>'4-πολλυπρ'!I119</f>
        <v>0</v>
      </c>
      <c r="E119" s="43">
        <v>50</v>
      </c>
      <c r="F119" s="43"/>
      <c r="G119" s="43">
        <f t="shared" si="3"/>
        <v>50</v>
      </c>
      <c r="H119" s="244" t="s">
        <v>232</v>
      </c>
      <c r="I119" s="244" t="s">
        <v>233</v>
      </c>
      <c r="J119" s="43"/>
      <c r="K119" s="43"/>
      <c r="L119" s="43"/>
      <c r="M119" s="43"/>
      <c r="N119" s="43">
        <v>25</v>
      </c>
      <c r="O119" s="43">
        <v>25</v>
      </c>
      <c r="P119" s="43"/>
      <c r="Q119" s="43"/>
      <c r="R119" s="43"/>
      <c r="S119" s="43"/>
      <c r="T119" s="43"/>
      <c r="U119" s="21">
        <f t="shared" si="4"/>
        <v>50</v>
      </c>
      <c r="V119" s="43">
        <v>200</v>
      </c>
      <c r="W119" s="223"/>
      <c r="X119" s="223"/>
      <c r="Y119" s="263"/>
      <c r="Z119" s="116"/>
    </row>
    <row r="120" spans="1:26">
      <c r="A120" s="33">
        <f>'1-συμβολαια'!A120</f>
        <v>0</v>
      </c>
      <c r="B120" s="130">
        <f>'1-συμβολαια'!C120</f>
        <v>0</v>
      </c>
      <c r="C120" s="16">
        <f>'4-πολλυπρ'!D120</f>
        <v>0</v>
      </c>
      <c r="D120" s="16">
        <f>'4-πολλυπρ'!I120</f>
        <v>0</v>
      </c>
      <c r="E120" s="43">
        <v>50</v>
      </c>
      <c r="F120" s="43"/>
      <c r="G120" s="43">
        <f t="shared" si="3"/>
        <v>50</v>
      </c>
      <c r="H120" s="244" t="s">
        <v>232</v>
      </c>
      <c r="I120" s="244" t="s">
        <v>233</v>
      </c>
      <c r="J120" s="43"/>
      <c r="K120" s="43"/>
      <c r="L120" s="43"/>
      <c r="M120" s="43"/>
      <c r="N120" s="43">
        <v>25</v>
      </c>
      <c r="O120" s="43">
        <v>25</v>
      </c>
      <c r="P120" s="43"/>
      <c r="Q120" s="43"/>
      <c r="R120" s="43"/>
      <c r="S120" s="43"/>
      <c r="T120" s="43"/>
      <c r="U120" s="21">
        <f t="shared" si="4"/>
        <v>50</v>
      </c>
      <c r="V120" s="43">
        <v>200</v>
      </c>
      <c r="W120" s="223"/>
      <c r="X120" s="223"/>
      <c r="Y120" s="263"/>
      <c r="Z120" s="116"/>
    </row>
    <row r="121" spans="1:26">
      <c r="A121" s="33">
        <f>'1-συμβολαια'!A121</f>
        <v>0</v>
      </c>
      <c r="B121" s="130">
        <f>'1-συμβολαια'!C121</f>
        <v>0</v>
      </c>
      <c r="C121" s="16">
        <f>'4-πολλυπρ'!D121</f>
        <v>0</v>
      </c>
      <c r="D121" s="16">
        <f>'4-πολλυπρ'!I121</f>
        <v>0</v>
      </c>
      <c r="E121" s="43">
        <v>50</v>
      </c>
      <c r="F121" s="43"/>
      <c r="G121" s="43">
        <f t="shared" si="3"/>
        <v>50</v>
      </c>
      <c r="H121" s="244" t="s">
        <v>232</v>
      </c>
      <c r="I121" s="244" t="s">
        <v>233</v>
      </c>
      <c r="J121" s="43"/>
      <c r="K121" s="43"/>
      <c r="L121" s="43"/>
      <c r="M121" s="43"/>
      <c r="N121" s="43">
        <v>25</v>
      </c>
      <c r="O121" s="43">
        <v>25</v>
      </c>
      <c r="P121" s="43"/>
      <c r="Q121" s="43"/>
      <c r="R121" s="43"/>
      <c r="S121" s="43"/>
      <c r="T121" s="43"/>
      <c r="U121" s="21">
        <f t="shared" si="4"/>
        <v>50</v>
      </c>
      <c r="V121" s="43">
        <v>200</v>
      </c>
      <c r="W121" s="223"/>
      <c r="X121" s="223"/>
      <c r="Y121" s="263"/>
      <c r="Z121" s="116"/>
    </row>
    <row r="122" spans="1:26">
      <c r="A122" s="33">
        <f>'1-συμβολαια'!A122</f>
        <v>0</v>
      </c>
      <c r="B122" s="130">
        <f>'1-συμβολαια'!C122</f>
        <v>0</v>
      </c>
      <c r="C122" s="16">
        <f>'4-πολλυπρ'!D122</f>
        <v>0</v>
      </c>
      <c r="D122" s="16">
        <f>'4-πολλυπρ'!I122</f>
        <v>0</v>
      </c>
      <c r="E122" s="43">
        <v>50</v>
      </c>
      <c r="F122" s="43"/>
      <c r="G122" s="43">
        <f t="shared" si="3"/>
        <v>50</v>
      </c>
      <c r="H122" s="244" t="s">
        <v>232</v>
      </c>
      <c r="I122" s="244" t="s">
        <v>233</v>
      </c>
      <c r="J122" s="43"/>
      <c r="K122" s="43"/>
      <c r="L122" s="43"/>
      <c r="M122" s="43"/>
      <c r="N122" s="43">
        <v>25</v>
      </c>
      <c r="O122" s="43">
        <v>25</v>
      </c>
      <c r="P122" s="43"/>
      <c r="Q122" s="43"/>
      <c r="R122" s="43"/>
      <c r="S122" s="43"/>
      <c r="T122" s="43"/>
      <c r="U122" s="21">
        <f t="shared" si="4"/>
        <v>50</v>
      </c>
      <c r="V122" s="43">
        <v>200</v>
      </c>
      <c r="W122" s="223"/>
      <c r="X122" s="223"/>
      <c r="Y122" s="263"/>
      <c r="Z122" s="116"/>
    </row>
    <row r="123" spans="1:26">
      <c r="A123" s="33">
        <f>'1-συμβολαια'!A123</f>
        <v>0</v>
      </c>
      <c r="B123" s="130">
        <f>'1-συμβολαια'!C123</f>
        <v>0</v>
      </c>
      <c r="C123" s="16">
        <f>'4-πολλυπρ'!D123</f>
        <v>0</v>
      </c>
      <c r="D123" s="16">
        <f>'4-πολλυπρ'!I123</f>
        <v>0</v>
      </c>
      <c r="E123" s="43">
        <v>50</v>
      </c>
      <c r="F123" s="43"/>
      <c r="G123" s="43">
        <f t="shared" si="3"/>
        <v>50</v>
      </c>
      <c r="H123" s="244" t="s">
        <v>232</v>
      </c>
      <c r="I123" s="244" t="s">
        <v>233</v>
      </c>
      <c r="J123" s="43"/>
      <c r="K123" s="43"/>
      <c r="L123" s="43"/>
      <c r="M123" s="43"/>
      <c r="N123" s="43">
        <v>25</v>
      </c>
      <c r="O123" s="43">
        <v>25</v>
      </c>
      <c r="P123" s="43"/>
      <c r="Q123" s="43"/>
      <c r="R123" s="43"/>
      <c r="S123" s="43"/>
      <c r="T123" s="43"/>
      <c r="U123" s="21">
        <f t="shared" si="4"/>
        <v>50</v>
      </c>
      <c r="V123" s="43">
        <v>200</v>
      </c>
      <c r="W123" s="223"/>
      <c r="X123" s="223"/>
      <c r="Y123" s="263"/>
      <c r="Z123" s="116"/>
    </row>
    <row r="124" spans="1:26">
      <c r="A124" s="33">
        <f>'1-συμβολαια'!A124</f>
        <v>0</v>
      </c>
      <c r="B124" s="130">
        <f>'1-συμβολαια'!C124</f>
        <v>0</v>
      </c>
      <c r="C124" s="16">
        <f>'4-πολλυπρ'!D124</f>
        <v>0</v>
      </c>
      <c r="D124" s="16">
        <f>'4-πολλυπρ'!I124</f>
        <v>0</v>
      </c>
      <c r="E124" s="43">
        <v>50</v>
      </c>
      <c r="F124" s="43"/>
      <c r="G124" s="43">
        <f t="shared" si="3"/>
        <v>50</v>
      </c>
      <c r="H124" s="244" t="s">
        <v>232</v>
      </c>
      <c r="I124" s="244" t="s">
        <v>233</v>
      </c>
      <c r="J124" s="43"/>
      <c r="K124" s="43"/>
      <c r="L124" s="43"/>
      <c r="M124" s="43"/>
      <c r="N124" s="43">
        <v>25</v>
      </c>
      <c r="O124" s="43">
        <v>25</v>
      </c>
      <c r="P124" s="43"/>
      <c r="Q124" s="43"/>
      <c r="R124" s="43"/>
      <c r="S124" s="43"/>
      <c r="T124" s="43"/>
      <c r="U124" s="21">
        <f t="shared" si="4"/>
        <v>50</v>
      </c>
      <c r="V124" s="43">
        <v>200</v>
      </c>
      <c r="W124" s="223"/>
      <c r="X124" s="223"/>
      <c r="Y124" s="263"/>
      <c r="Z124" s="116"/>
    </row>
    <row r="125" spans="1:26">
      <c r="A125" s="33">
        <f>'1-συμβολαια'!A125</f>
        <v>0</v>
      </c>
      <c r="B125" s="130">
        <f>'1-συμβολαια'!C125</f>
        <v>0</v>
      </c>
      <c r="C125" s="16">
        <f>'4-πολλυπρ'!D125</f>
        <v>0</v>
      </c>
      <c r="D125" s="16">
        <f>'4-πολλυπρ'!I125</f>
        <v>0</v>
      </c>
      <c r="E125" s="43">
        <v>50</v>
      </c>
      <c r="F125" s="43"/>
      <c r="G125" s="43">
        <f t="shared" si="3"/>
        <v>50</v>
      </c>
      <c r="H125" s="244" t="s">
        <v>232</v>
      </c>
      <c r="I125" s="244" t="s">
        <v>233</v>
      </c>
      <c r="J125" s="43"/>
      <c r="K125" s="43"/>
      <c r="L125" s="43"/>
      <c r="M125" s="43"/>
      <c r="N125" s="43">
        <v>25</v>
      </c>
      <c r="O125" s="43">
        <v>25</v>
      </c>
      <c r="P125" s="43"/>
      <c r="Q125" s="43"/>
      <c r="R125" s="43"/>
      <c r="S125" s="43"/>
      <c r="T125" s="43"/>
      <c r="U125" s="21">
        <f t="shared" si="4"/>
        <v>50</v>
      </c>
      <c r="V125" s="43">
        <v>200</v>
      </c>
      <c r="W125" s="223"/>
      <c r="X125" s="223"/>
      <c r="Y125" s="263"/>
      <c r="Z125" s="116"/>
    </row>
    <row r="126" spans="1:26">
      <c r="A126" s="33">
        <f>'1-συμβολαια'!A126</f>
        <v>0</v>
      </c>
      <c r="B126" s="130">
        <f>'1-συμβολαια'!C126</f>
        <v>0</v>
      </c>
      <c r="C126" s="16">
        <f>'4-πολλυπρ'!D126</f>
        <v>0</v>
      </c>
      <c r="D126" s="16">
        <f>'4-πολλυπρ'!I126</f>
        <v>0</v>
      </c>
      <c r="E126" s="43">
        <v>50</v>
      </c>
      <c r="F126" s="43"/>
      <c r="G126" s="43">
        <f t="shared" si="3"/>
        <v>50</v>
      </c>
      <c r="H126" s="244" t="s">
        <v>232</v>
      </c>
      <c r="I126" s="244" t="s">
        <v>233</v>
      </c>
      <c r="J126" s="43"/>
      <c r="K126" s="43"/>
      <c r="L126" s="43"/>
      <c r="M126" s="43"/>
      <c r="N126" s="43">
        <v>25</v>
      </c>
      <c r="O126" s="43">
        <v>25</v>
      </c>
      <c r="P126" s="43"/>
      <c r="Q126" s="43"/>
      <c r="R126" s="43"/>
      <c r="S126" s="43"/>
      <c r="T126" s="43"/>
      <c r="U126" s="21">
        <f t="shared" si="4"/>
        <v>50</v>
      </c>
      <c r="V126" s="43">
        <v>200</v>
      </c>
      <c r="W126" s="223"/>
      <c r="X126" s="223"/>
      <c r="Y126" s="263"/>
      <c r="Z126" s="116"/>
    </row>
    <row r="127" spans="1:26">
      <c r="A127" s="33">
        <f>'1-συμβολαια'!A127</f>
        <v>0</v>
      </c>
      <c r="B127" s="130">
        <f>'1-συμβολαια'!C127</f>
        <v>0</v>
      </c>
      <c r="C127" s="16">
        <f>'4-πολλυπρ'!D127</f>
        <v>0</v>
      </c>
      <c r="D127" s="16">
        <f>'4-πολλυπρ'!I127</f>
        <v>0</v>
      </c>
      <c r="E127" s="43">
        <v>50</v>
      </c>
      <c r="F127" s="43"/>
      <c r="G127" s="43">
        <f t="shared" si="3"/>
        <v>50</v>
      </c>
      <c r="H127" s="244" t="s">
        <v>232</v>
      </c>
      <c r="I127" s="244" t="s">
        <v>233</v>
      </c>
      <c r="J127" s="43"/>
      <c r="K127" s="43"/>
      <c r="L127" s="43"/>
      <c r="M127" s="43"/>
      <c r="N127" s="43">
        <v>25</v>
      </c>
      <c r="O127" s="43">
        <v>25</v>
      </c>
      <c r="P127" s="43"/>
      <c r="Q127" s="43"/>
      <c r="R127" s="43"/>
      <c r="S127" s="43"/>
      <c r="T127" s="43"/>
      <c r="U127" s="21">
        <f t="shared" si="4"/>
        <v>50</v>
      </c>
      <c r="V127" s="43">
        <v>200</v>
      </c>
      <c r="W127" s="223"/>
      <c r="X127" s="223"/>
      <c r="Y127" s="263"/>
      <c r="Z127" s="116"/>
    </row>
    <row r="128" spans="1:26">
      <c r="A128" s="33">
        <f>'1-συμβολαια'!A128</f>
        <v>0</v>
      </c>
      <c r="B128" s="130">
        <f>'1-συμβολαια'!C128</f>
        <v>0</v>
      </c>
      <c r="C128" s="16">
        <f>'4-πολλυπρ'!D128</f>
        <v>0</v>
      </c>
      <c r="D128" s="16">
        <f>'4-πολλυπρ'!I128</f>
        <v>0</v>
      </c>
      <c r="E128" s="43">
        <v>50</v>
      </c>
      <c r="F128" s="43"/>
      <c r="G128" s="43">
        <f t="shared" si="3"/>
        <v>50</v>
      </c>
      <c r="H128" s="244" t="s">
        <v>232</v>
      </c>
      <c r="I128" s="244" t="s">
        <v>233</v>
      </c>
      <c r="J128" s="43"/>
      <c r="K128" s="43"/>
      <c r="L128" s="43"/>
      <c r="M128" s="43"/>
      <c r="N128" s="43">
        <v>25</v>
      </c>
      <c r="O128" s="43">
        <v>25</v>
      </c>
      <c r="P128" s="43"/>
      <c r="Q128" s="43"/>
      <c r="R128" s="43"/>
      <c r="S128" s="43"/>
      <c r="T128" s="43"/>
      <c r="U128" s="21">
        <f t="shared" si="4"/>
        <v>50</v>
      </c>
      <c r="V128" s="43">
        <v>200</v>
      </c>
      <c r="W128" s="223"/>
      <c r="X128" s="223"/>
      <c r="Y128" s="263"/>
      <c r="Z128" s="116"/>
    </row>
    <row r="129" spans="1:26">
      <c r="A129" s="33">
        <f>'1-συμβολαια'!A129</f>
        <v>0</v>
      </c>
      <c r="B129" s="130">
        <f>'1-συμβολαια'!C129</f>
        <v>0</v>
      </c>
      <c r="C129" s="16">
        <f>'4-πολλυπρ'!D129</f>
        <v>0</v>
      </c>
      <c r="D129" s="16">
        <f>'4-πολλυπρ'!I129</f>
        <v>0</v>
      </c>
      <c r="E129" s="43">
        <v>50</v>
      </c>
      <c r="F129" s="43"/>
      <c r="G129" s="43">
        <f t="shared" si="3"/>
        <v>50</v>
      </c>
      <c r="H129" s="244" t="s">
        <v>232</v>
      </c>
      <c r="I129" s="244" t="s">
        <v>233</v>
      </c>
      <c r="J129" s="43"/>
      <c r="K129" s="43"/>
      <c r="L129" s="43"/>
      <c r="M129" s="43"/>
      <c r="N129" s="43">
        <v>25</v>
      </c>
      <c r="O129" s="43">
        <v>25</v>
      </c>
      <c r="P129" s="43"/>
      <c r="Q129" s="43"/>
      <c r="R129" s="43"/>
      <c r="S129" s="43"/>
      <c r="T129" s="43"/>
      <c r="U129" s="21">
        <f t="shared" si="4"/>
        <v>50</v>
      </c>
      <c r="V129" s="43">
        <v>200</v>
      </c>
      <c r="W129" s="223"/>
      <c r="X129" s="223"/>
      <c r="Y129" s="263"/>
      <c r="Z129" s="116"/>
    </row>
    <row r="130" spans="1:26">
      <c r="A130" s="33">
        <f>'1-συμβολαια'!A130</f>
        <v>0</v>
      </c>
      <c r="B130" s="130">
        <f>'1-συμβολαια'!C130</f>
        <v>0</v>
      </c>
      <c r="C130" s="16">
        <f>'4-πολλυπρ'!D130</f>
        <v>0</v>
      </c>
      <c r="D130" s="16">
        <f>'4-πολλυπρ'!I130</f>
        <v>0</v>
      </c>
      <c r="E130" s="43">
        <v>50</v>
      </c>
      <c r="F130" s="43"/>
      <c r="G130" s="43">
        <f t="shared" si="3"/>
        <v>50</v>
      </c>
      <c r="H130" s="244" t="s">
        <v>232</v>
      </c>
      <c r="I130" s="244" t="s">
        <v>233</v>
      </c>
      <c r="J130" s="43"/>
      <c r="K130" s="43"/>
      <c r="L130" s="43"/>
      <c r="M130" s="43"/>
      <c r="N130" s="43">
        <v>25</v>
      </c>
      <c r="O130" s="43">
        <v>25</v>
      </c>
      <c r="P130" s="43"/>
      <c r="Q130" s="43"/>
      <c r="R130" s="43"/>
      <c r="S130" s="43"/>
      <c r="T130" s="43"/>
      <c r="U130" s="21">
        <f t="shared" si="4"/>
        <v>50</v>
      </c>
      <c r="V130" s="43">
        <v>200</v>
      </c>
      <c r="W130" s="223"/>
      <c r="X130" s="223"/>
      <c r="Y130" s="263"/>
      <c r="Z130" s="116"/>
    </row>
    <row r="131" spans="1:26">
      <c r="A131" s="33">
        <f>'1-συμβολαια'!A131</f>
        <v>0</v>
      </c>
      <c r="B131" s="130">
        <f>'1-συμβολαια'!C131</f>
        <v>0</v>
      </c>
      <c r="C131" s="16">
        <f>'4-πολλυπρ'!D131</f>
        <v>0</v>
      </c>
      <c r="D131" s="16">
        <f>'4-πολλυπρ'!I131</f>
        <v>0</v>
      </c>
      <c r="E131" s="43">
        <v>50</v>
      </c>
      <c r="F131" s="43"/>
      <c r="G131" s="43">
        <f t="shared" ref="G131:G173" si="5">E131+F131</f>
        <v>50</v>
      </c>
      <c r="H131" s="244" t="s">
        <v>232</v>
      </c>
      <c r="I131" s="244" t="s">
        <v>233</v>
      </c>
      <c r="J131" s="43"/>
      <c r="K131" s="43"/>
      <c r="L131" s="43"/>
      <c r="M131" s="43"/>
      <c r="N131" s="43">
        <v>25</v>
      </c>
      <c r="O131" s="43">
        <v>25</v>
      </c>
      <c r="P131" s="43"/>
      <c r="Q131" s="43"/>
      <c r="R131" s="43"/>
      <c r="S131" s="43"/>
      <c r="T131" s="43"/>
      <c r="U131" s="21">
        <f t="shared" si="4"/>
        <v>50</v>
      </c>
      <c r="V131" s="43">
        <v>200</v>
      </c>
      <c r="W131" s="223"/>
      <c r="X131" s="223"/>
      <c r="Y131" s="263"/>
      <c r="Z131" s="116"/>
    </row>
    <row r="132" spans="1:26">
      <c r="A132" s="33">
        <f>'1-συμβολαια'!A132</f>
        <v>0</v>
      </c>
      <c r="B132" s="130">
        <f>'1-συμβολαια'!C132</f>
        <v>0</v>
      </c>
      <c r="C132" s="16">
        <f>'4-πολλυπρ'!D132</f>
        <v>0</v>
      </c>
      <c r="D132" s="16">
        <f>'4-πολλυπρ'!I132</f>
        <v>0</v>
      </c>
      <c r="E132" s="43">
        <v>50</v>
      </c>
      <c r="F132" s="43"/>
      <c r="G132" s="43">
        <f t="shared" si="5"/>
        <v>50</v>
      </c>
      <c r="H132" s="244" t="s">
        <v>232</v>
      </c>
      <c r="I132" s="244" t="s">
        <v>233</v>
      </c>
      <c r="J132" s="43"/>
      <c r="K132" s="43"/>
      <c r="L132" s="43"/>
      <c r="M132" s="43"/>
      <c r="N132" s="43">
        <v>25</v>
      </c>
      <c r="O132" s="43">
        <v>25</v>
      </c>
      <c r="P132" s="43"/>
      <c r="Q132" s="43"/>
      <c r="R132" s="43"/>
      <c r="S132" s="43"/>
      <c r="T132" s="43"/>
      <c r="U132" s="21">
        <f t="shared" si="4"/>
        <v>50</v>
      </c>
      <c r="V132" s="43">
        <v>200</v>
      </c>
      <c r="W132" s="223"/>
      <c r="X132" s="223"/>
      <c r="Y132" s="263"/>
      <c r="Z132" s="116"/>
    </row>
    <row r="133" spans="1:26">
      <c r="A133" s="33">
        <f>'1-συμβολαια'!A133</f>
        <v>0</v>
      </c>
      <c r="B133" s="130">
        <f>'1-συμβολαια'!C133</f>
        <v>0</v>
      </c>
      <c r="C133" s="16">
        <f>'4-πολλυπρ'!D133</f>
        <v>0</v>
      </c>
      <c r="D133" s="16">
        <f>'4-πολλυπρ'!I133</f>
        <v>0</v>
      </c>
      <c r="E133" s="43">
        <v>50</v>
      </c>
      <c r="F133" s="43"/>
      <c r="G133" s="43">
        <f t="shared" si="5"/>
        <v>50</v>
      </c>
      <c r="H133" s="244" t="s">
        <v>232</v>
      </c>
      <c r="I133" s="244" t="s">
        <v>233</v>
      </c>
      <c r="J133" s="43"/>
      <c r="K133" s="43"/>
      <c r="L133" s="43"/>
      <c r="M133" s="43"/>
      <c r="N133" s="43">
        <v>25</v>
      </c>
      <c r="O133" s="43">
        <v>25</v>
      </c>
      <c r="P133" s="43"/>
      <c r="Q133" s="43"/>
      <c r="R133" s="43"/>
      <c r="S133" s="43"/>
      <c r="T133" s="43"/>
      <c r="U133" s="21">
        <f t="shared" si="4"/>
        <v>50</v>
      </c>
      <c r="V133" s="43">
        <v>200</v>
      </c>
      <c r="W133" s="223"/>
      <c r="X133" s="223"/>
      <c r="Y133" s="263"/>
      <c r="Z133" s="116"/>
    </row>
    <row r="134" spans="1:26">
      <c r="A134" s="33">
        <f>'1-συμβολαια'!A134</f>
        <v>0</v>
      </c>
      <c r="B134" s="130">
        <f>'1-συμβολαια'!C134</f>
        <v>0</v>
      </c>
      <c r="C134" s="16">
        <f>'4-πολλυπρ'!D134</f>
        <v>0</v>
      </c>
      <c r="D134" s="16">
        <f>'4-πολλυπρ'!I134</f>
        <v>0</v>
      </c>
      <c r="E134" s="43">
        <v>50</v>
      </c>
      <c r="F134" s="43"/>
      <c r="G134" s="43">
        <f t="shared" si="5"/>
        <v>50</v>
      </c>
      <c r="H134" s="244" t="s">
        <v>232</v>
      </c>
      <c r="I134" s="244" t="s">
        <v>233</v>
      </c>
      <c r="J134" s="43"/>
      <c r="K134" s="43"/>
      <c r="L134" s="43"/>
      <c r="M134" s="43"/>
      <c r="N134" s="43">
        <v>25</v>
      </c>
      <c r="O134" s="43">
        <v>25</v>
      </c>
      <c r="P134" s="43"/>
      <c r="Q134" s="43"/>
      <c r="R134" s="43"/>
      <c r="S134" s="43"/>
      <c r="T134" s="43"/>
      <c r="U134" s="21">
        <f t="shared" si="4"/>
        <v>50</v>
      </c>
      <c r="V134" s="43">
        <v>200</v>
      </c>
      <c r="W134" s="223"/>
      <c r="X134" s="223"/>
      <c r="Y134" s="263"/>
      <c r="Z134" s="116"/>
    </row>
    <row r="135" spans="1:26">
      <c r="A135" s="33">
        <f>'1-συμβολαια'!A135</f>
        <v>0</v>
      </c>
      <c r="B135" s="130">
        <f>'1-συμβολαια'!C135</f>
        <v>0</v>
      </c>
      <c r="C135" s="16">
        <f>'4-πολλυπρ'!D135</f>
        <v>0</v>
      </c>
      <c r="D135" s="16">
        <f>'4-πολλυπρ'!I135</f>
        <v>0</v>
      </c>
      <c r="E135" s="43">
        <v>50</v>
      </c>
      <c r="F135" s="43"/>
      <c r="G135" s="43">
        <f t="shared" si="5"/>
        <v>50</v>
      </c>
      <c r="H135" s="244" t="s">
        <v>232</v>
      </c>
      <c r="I135" s="244" t="s">
        <v>233</v>
      </c>
      <c r="J135" s="43"/>
      <c r="K135" s="43"/>
      <c r="L135" s="43"/>
      <c r="M135" s="43"/>
      <c r="N135" s="43">
        <v>25</v>
      </c>
      <c r="O135" s="43">
        <v>25</v>
      </c>
      <c r="P135" s="43"/>
      <c r="Q135" s="43"/>
      <c r="R135" s="43"/>
      <c r="S135" s="43"/>
      <c r="T135" s="43"/>
      <c r="U135" s="21">
        <f t="shared" si="4"/>
        <v>50</v>
      </c>
      <c r="V135" s="43">
        <v>200</v>
      </c>
      <c r="W135" s="223"/>
      <c r="X135" s="223"/>
      <c r="Y135" s="263"/>
      <c r="Z135" s="116"/>
    </row>
    <row r="136" spans="1:26">
      <c r="A136" s="33">
        <f>'1-συμβολαια'!A136</f>
        <v>0</v>
      </c>
      <c r="B136" s="130">
        <f>'1-συμβολαια'!C136</f>
        <v>0</v>
      </c>
      <c r="C136" s="16">
        <f>'4-πολλυπρ'!D136</f>
        <v>0</v>
      </c>
      <c r="D136" s="16">
        <f>'4-πολλυπρ'!I136</f>
        <v>0</v>
      </c>
      <c r="E136" s="43">
        <v>50</v>
      </c>
      <c r="F136" s="43"/>
      <c r="G136" s="43">
        <f t="shared" si="5"/>
        <v>50</v>
      </c>
      <c r="H136" s="244" t="s">
        <v>232</v>
      </c>
      <c r="I136" s="244" t="s">
        <v>233</v>
      </c>
      <c r="J136" s="43"/>
      <c r="K136" s="43"/>
      <c r="L136" s="43"/>
      <c r="M136" s="43"/>
      <c r="N136" s="43">
        <v>25</v>
      </c>
      <c r="O136" s="43">
        <v>25</v>
      </c>
      <c r="P136" s="43"/>
      <c r="Q136" s="43"/>
      <c r="R136" s="43"/>
      <c r="S136" s="43"/>
      <c r="T136" s="43"/>
      <c r="U136" s="21">
        <f t="shared" ref="U136:U173" si="6">SUM(N136:T136)</f>
        <v>50</v>
      </c>
      <c r="V136" s="43">
        <v>200</v>
      </c>
      <c r="W136" s="223"/>
      <c r="X136" s="223"/>
      <c r="Y136" s="263"/>
      <c r="Z136" s="116"/>
    </row>
    <row r="137" spans="1:26">
      <c r="A137" s="33">
        <f>'1-συμβολαια'!A137</f>
        <v>0</v>
      </c>
      <c r="B137" s="130">
        <f>'1-συμβολαια'!C137</f>
        <v>0</v>
      </c>
      <c r="C137" s="16">
        <f>'4-πολλυπρ'!D137</f>
        <v>0</v>
      </c>
      <c r="D137" s="16">
        <f>'4-πολλυπρ'!I137</f>
        <v>0</v>
      </c>
      <c r="E137" s="43">
        <v>50</v>
      </c>
      <c r="F137" s="43"/>
      <c r="G137" s="43">
        <f t="shared" si="5"/>
        <v>50</v>
      </c>
      <c r="H137" s="244" t="s">
        <v>232</v>
      </c>
      <c r="I137" s="244" t="s">
        <v>233</v>
      </c>
      <c r="J137" s="43"/>
      <c r="K137" s="43"/>
      <c r="L137" s="43"/>
      <c r="M137" s="43"/>
      <c r="N137" s="43">
        <v>25</v>
      </c>
      <c r="O137" s="43">
        <v>25</v>
      </c>
      <c r="P137" s="43"/>
      <c r="Q137" s="43"/>
      <c r="R137" s="43"/>
      <c r="S137" s="43"/>
      <c r="T137" s="43"/>
      <c r="U137" s="21">
        <f t="shared" si="6"/>
        <v>50</v>
      </c>
      <c r="V137" s="43">
        <v>200</v>
      </c>
      <c r="W137" s="223"/>
      <c r="X137" s="223"/>
      <c r="Y137" s="263"/>
      <c r="Z137" s="116"/>
    </row>
    <row r="138" spans="1:26">
      <c r="A138" s="33">
        <f>'1-συμβολαια'!A138</f>
        <v>0</v>
      </c>
      <c r="B138" s="130">
        <f>'1-συμβολαια'!C138</f>
        <v>0</v>
      </c>
      <c r="C138" s="16">
        <f>'4-πολλυπρ'!D138</f>
        <v>0</v>
      </c>
      <c r="D138" s="16">
        <f>'4-πολλυπρ'!I138</f>
        <v>0</v>
      </c>
      <c r="E138" s="43">
        <v>50</v>
      </c>
      <c r="F138" s="43"/>
      <c r="G138" s="43">
        <f t="shared" si="5"/>
        <v>50</v>
      </c>
      <c r="H138" s="244" t="s">
        <v>232</v>
      </c>
      <c r="I138" s="244" t="s">
        <v>233</v>
      </c>
      <c r="J138" s="43"/>
      <c r="K138" s="43"/>
      <c r="L138" s="43"/>
      <c r="M138" s="43"/>
      <c r="N138" s="43">
        <v>25</v>
      </c>
      <c r="O138" s="43">
        <v>25</v>
      </c>
      <c r="P138" s="43"/>
      <c r="Q138" s="43"/>
      <c r="R138" s="43"/>
      <c r="S138" s="43"/>
      <c r="T138" s="43"/>
      <c r="U138" s="21">
        <f t="shared" si="6"/>
        <v>50</v>
      </c>
      <c r="V138" s="43">
        <v>200</v>
      </c>
      <c r="W138" s="223"/>
      <c r="X138" s="223"/>
      <c r="Y138" s="263"/>
      <c r="Z138" s="116"/>
    </row>
    <row r="139" spans="1:26">
      <c r="A139" s="33">
        <f>'1-συμβολαια'!A139</f>
        <v>0</v>
      </c>
      <c r="B139" s="130">
        <f>'1-συμβολαια'!C139</f>
        <v>0</v>
      </c>
      <c r="C139" s="16">
        <f>'4-πολλυπρ'!D139</f>
        <v>0</v>
      </c>
      <c r="D139" s="16">
        <f>'4-πολλυπρ'!I139</f>
        <v>0</v>
      </c>
      <c r="E139" s="43">
        <v>50</v>
      </c>
      <c r="F139" s="43"/>
      <c r="G139" s="43">
        <f t="shared" si="5"/>
        <v>50</v>
      </c>
      <c r="H139" s="244" t="s">
        <v>232</v>
      </c>
      <c r="I139" s="244" t="s">
        <v>233</v>
      </c>
      <c r="J139" s="43"/>
      <c r="K139" s="43"/>
      <c r="L139" s="43"/>
      <c r="M139" s="43"/>
      <c r="N139" s="43">
        <v>25</v>
      </c>
      <c r="O139" s="43">
        <v>25</v>
      </c>
      <c r="P139" s="43"/>
      <c r="Q139" s="43"/>
      <c r="R139" s="43"/>
      <c r="S139" s="43"/>
      <c r="T139" s="43"/>
      <c r="U139" s="21">
        <f t="shared" si="6"/>
        <v>50</v>
      </c>
      <c r="V139" s="43">
        <v>200</v>
      </c>
      <c r="W139" s="223"/>
      <c r="X139" s="223"/>
      <c r="Y139" s="263"/>
      <c r="Z139" s="116"/>
    </row>
    <row r="140" spans="1:26">
      <c r="A140" s="33">
        <f>'1-συμβολαια'!A140</f>
        <v>0</v>
      </c>
      <c r="B140" s="130">
        <f>'1-συμβολαια'!C140</f>
        <v>0</v>
      </c>
      <c r="C140" s="16">
        <f>'4-πολλυπρ'!D140</f>
        <v>0</v>
      </c>
      <c r="D140" s="16">
        <f>'4-πολλυπρ'!I140</f>
        <v>0</v>
      </c>
      <c r="E140" s="43">
        <v>50</v>
      </c>
      <c r="F140" s="43"/>
      <c r="G140" s="43">
        <f t="shared" si="5"/>
        <v>50</v>
      </c>
      <c r="H140" s="244" t="s">
        <v>232</v>
      </c>
      <c r="I140" s="244" t="s">
        <v>233</v>
      </c>
      <c r="J140" s="43"/>
      <c r="K140" s="43"/>
      <c r="L140" s="43"/>
      <c r="M140" s="43"/>
      <c r="N140" s="43">
        <v>25</v>
      </c>
      <c r="O140" s="43">
        <v>25</v>
      </c>
      <c r="P140" s="43"/>
      <c r="Q140" s="43"/>
      <c r="R140" s="43"/>
      <c r="S140" s="43"/>
      <c r="T140" s="43"/>
      <c r="U140" s="21">
        <f t="shared" si="6"/>
        <v>50</v>
      </c>
      <c r="V140" s="43">
        <v>200</v>
      </c>
      <c r="W140" s="223"/>
      <c r="X140" s="223"/>
      <c r="Y140" s="263"/>
      <c r="Z140" s="116"/>
    </row>
    <row r="141" spans="1:26">
      <c r="A141" s="33">
        <f>'1-συμβολαια'!A141</f>
        <v>0</v>
      </c>
      <c r="B141" s="130">
        <f>'1-συμβολαια'!C141</f>
        <v>0</v>
      </c>
      <c r="C141" s="16">
        <f>'4-πολλυπρ'!D141</f>
        <v>0</v>
      </c>
      <c r="D141" s="16">
        <f>'4-πολλυπρ'!I141</f>
        <v>0</v>
      </c>
      <c r="E141" s="43">
        <v>50</v>
      </c>
      <c r="F141" s="43"/>
      <c r="G141" s="43">
        <f t="shared" si="5"/>
        <v>50</v>
      </c>
      <c r="H141" s="244" t="s">
        <v>232</v>
      </c>
      <c r="I141" s="244" t="s">
        <v>233</v>
      </c>
      <c r="J141" s="43"/>
      <c r="K141" s="43"/>
      <c r="L141" s="43"/>
      <c r="M141" s="43"/>
      <c r="N141" s="43">
        <v>25</v>
      </c>
      <c r="O141" s="43">
        <v>25</v>
      </c>
      <c r="P141" s="43"/>
      <c r="Q141" s="43"/>
      <c r="R141" s="43"/>
      <c r="S141" s="43"/>
      <c r="T141" s="43"/>
      <c r="U141" s="21">
        <f t="shared" si="6"/>
        <v>50</v>
      </c>
      <c r="V141" s="43">
        <v>200</v>
      </c>
      <c r="W141" s="223"/>
      <c r="X141" s="223"/>
      <c r="Y141" s="263"/>
      <c r="Z141" s="116"/>
    </row>
    <row r="142" spans="1:26">
      <c r="A142" s="33">
        <f>'1-συμβολαια'!A142</f>
        <v>0</v>
      </c>
      <c r="B142" s="130">
        <f>'1-συμβολαια'!C142</f>
        <v>0</v>
      </c>
      <c r="C142" s="16">
        <f>'4-πολλυπρ'!D142</f>
        <v>0</v>
      </c>
      <c r="D142" s="16">
        <f>'4-πολλυπρ'!I142</f>
        <v>0</v>
      </c>
      <c r="E142" s="43">
        <v>50</v>
      </c>
      <c r="F142" s="43"/>
      <c r="G142" s="43">
        <f t="shared" si="5"/>
        <v>50</v>
      </c>
      <c r="H142" s="244" t="s">
        <v>232</v>
      </c>
      <c r="I142" s="244" t="s">
        <v>233</v>
      </c>
      <c r="J142" s="43"/>
      <c r="K142" s="43"/>
      <c r="L142" s="43"/>
      <c r="M142" s="43"/>
      <c r="N142" s="43">
        <v>25</v>
      </c>
      <c r="O142" s="43">
        <v>25</v>
      </c>
      <c r="P142" s="43"/>
      <c r="Q142" s="43"/>
      <c r="R142" s="43"/>
      <c r="S142" s="43"/>
      <c r="T142" s="43"/>
      <c r="U142" s="21">
        <f t="shared" si="6"/>
        <v>50</v>
      </c>
      <c r="V142" s="43">
        <v>200</v>
      </c>
      <c r="W142" s="223"/>
      <c r="X142" s="223"/>
      <c r="Y142" s="263"/>
      <c r="Z142" s="116"/>
    </row>
    <row r="143" spans="1:26">
      <c r="A143" s="33">
        <f>'1-συμβολαια'!A143</f>
        <v>0</v>
      </c>
      <c r="B143" s="130">
        <f>'1-συμβολαια'!C143</f>
        <v>0</v>
      </c>
      <c r="C143" s="16">
        <f>'4-πολλυπρ'!D143</f>
        <v>0</v>
      </c>
      <c r="D143" s="16">
        <f>'4-πολλυπρ'!I143</f>
        <v>0</v>
      </c>
      <c r="E143" s="43">
        <v>50</v>
      </c>
      <c r="F143" s="43"/>
      <c r="G143" s="43">
        <f t="shared" si="5"/>
        <v>50</v>
      </c>
      <c r="H143" s="244" t="s">
        <v>232</v>
      </c>
      <c r="I143" s="244" t="s">
        <v>233</v>
      </c>
      <c r="J143" s="43"/>
      <c r="K143" s="43"/>
      <c r="L143" s="43"/>
      <c r="M143" s="43"/>
      <c r="N143" s="43">
        <v>25</v>
      </c>
      <c r="O143" s="43">
        <v>25</v>
      </c>
      <c r="P143" s="43"/>
      <c r="Q143" s="43"/>
      <c r="R143" s="43"/>
      <c r="S143" s="43"/>
      <c r="T143" s="43"/>
      <c r="U143" s="21">
        <f t="shared" si="6"/>
        <v>50</v>
      </c>
      <c r="V143" s="43">
        <v>200</v>
      </c>
      <c r="W143" s="223"/>
      <c r="X143" s="223"/>
      <c r="Y143" s="263"/>
      <c r="Z143" s="116"/>
    </row>
    <row r="144" spans="1:26">
      <c r="A144" s="33">
        <f>'1-συμβολαια'!A144</f>
        <v>0</v>
      </c>
      <c r="B144" s="130">
        <f>'1-συμβολαια'!C144</f>
        <v>0</v>
      </c>
      <c r="C144" s="16">
        <f>'4-πολλυπρ'!D144</f>
        <v>0</v>
      </c>
      <c r="D144" s="16">
        <f>'4-πολλυπρ'!I144</f>
        <v>0</v>
      </c>
      <c r="E144" s="43">
        <v>50</v>
      </c>
      <c r="F144" s="43"/>
      <c r="G144" s="43">
        <f t="shared" si="5"/>
        <v>50</v>
      </c>
      <c r="H144" s="244" t="s">
        <v>232</v>
      </c>
      <c r="I144" s="244" t="s">
        <v>233</v>
      </c>
      <c r="J144" s="43"/>
      <c r="K144" s="43"/>
      <c r="L144" s="43"/>
      <c r="M144" s="43"/>
      <c r="N144" s="43">
        <v>25</v>
      </c>
      <c r="O144" s="43">
        <v>25</v>
      </c>
      <c r="P144" s="43"/>
      <c r="Q144" s="43"/>
      <c r="R144" s="43"/>
      <c r="S144" s="43"/>
      <c r="T144" s="43"/>
      <c r="U144" s="21">
        <f t="shared" si="6"/>
        <v>50</v>
      </c>
      <c r="V144" s="43">
        <v>200</v>
      </c>
      <c r="W144" s="223"/>
      <c r="X144" s="223"/>
      <c r="Y144" s="263"/>
      <c r="Z144" s="116"/>
    </row>
    <row r="145" spans="1:26">
      <c r="A145" s="33">
        <f>'1-συμβολαια'!A145</f>
        <v>0</v>
      </c>
      <c r="B145" s="130">
        <f>'1-συμβολαια'!C145</f>
        <v>0</v>
      </c>
      <c r="C145" s="16">
        <f>'4-πολλυπρ'!D145</f>
        <v>0</v>
      </c>
      <c r="D145" s="16">
        <f>'4-πολλυπρ'!I145</f>
        <v>0</v>
      </c>
      <c r="E145" s="43">
        <v>50</v>
      </c>
      <c r="F145" s="43"/>
      <c r="G145" s="43">
        <f t="shared" si="5"/>
        <v>50</v>
      </c>
      <c r="H145" s="244" t="s">
        <v>232</v>
      </c>
      <c r="I145" s="244" t="s">
        <v>233</v>
      </c>
      <c r="J145" s="43"/>
      <c r="K145" s="43"/>
      <c r="L145" s="43"/>
      <c r="M145" s="43"/>
      <c r="N145" s="43">
        <v>25</v>
      </c>
      <c r="O145" s="43">
        <v>25</v>
      </c>
      <c r="P145" s="43"/>
      <c r="Q145" s="43"/>
      <c r="R145" s="43"/>
      <c r="S145" s="43"/>
      <c r="T145" s="43"/>
      <c r="U145" s="21">
        <f t="shared" si="6"/>
        <v>50</v>
      </c>
      <c r="V145" s="43">
        <v>200</v>
      </c>
      <c r="W145" s="223"/>
      <c r="X145" s="223"/>
      <c r="Y145" s="263"/>
      <c r="Z145" s="116"/>
    </row>
    <row r="146" spans="1:26">
      <c r="A146" s="33">
        <f>'1-συμβολαια'!A146</f>
        <v>0</v>
      </c>
      <c r="B146" s="130">
        <f>'1-συμβολαια'!C146</f>
        <v>0</v>
      </c>
      <c r="C146" s="16">
        <f>'4-πολλυπρ'!D146</f>
        <v>0</v>
      </c>
      <c r="D146" s="16">
        <f>'4-πολλυπρ'!I146</f>
        <v>0</v>
      </c>
      <c r="E146" s="43">
        <v>50</v>
      </c>
      <c r="F146" s="43"/>
      <c r="G146" s="43">
        <f t="shared" si="5"/>
        <v>50</v>
      </c>
      <c r="H146" s="244" t="s">
        <v>232</v>
      </c>
      <c r="I146" s="244" t="s">
        <v>233</v>
      </c>
      <c r="J146" s="43"/>
      <c r="K146" s="43"/>
      <c r="L146" s="43"/>
      <c r="M146" s="43"/>
      <c r="N146" s="43">
        <v>25</v>
      </c>
      <c r="O146" s="43">
        <v>25</v>
      </c>
      <c r="P146" s="43"/>
      <c r="Q146" s="43"/>
      <c r="R146" s="43"/>
      <c r="S146" s="43"/>
      <c r="T146" s="43"/>
      <c r="U146" s="21">
        <f t="shared" si="6"/>
        <v>50</v>
      </c>
      <c r="V146" s="43">
        <v>200</v>
      </c>
      <c r="W146" s="223"/>
      <c r="X146" s="223"/>
      <c r="Y146" s="263"/>
      <c r="Z146" s="116"/>
    </row>
    <row r="147" spans="1:26">
      <c r="A147" s="33">
        <f>'1-συμβολαια'!A147</f>
        <v>0</v>
      </c>
      <c r="B147" s="130">
        <f>'1-συμβολαια'!C147</f>
        <v>0</v>
      </c>
      <c r="C147" s="16">
        <f>'4-πολλυπρ'!D147</f>
        <v>0</v>
      </c>
      <c r="D147" s="16">
        <f>'4-πολλυπρ'!I147</f>
        <v>0</v>
      </c>
      <c r="E147" s="43">
        <v>50</v>
      </c>
      <c r="F147" s="43"/>
      <c r="G147" s="43">
        <f t="shared" si="5"/>
        <v>50</v>
      </c>
      <c r="H147" s="244" t="s">
        <v>232</v>
      </c>
      <c r="I147" s="244" t="s">
        <v>233</v>
      </c>
      <c r="J147" s="43"/>
      <c r="K147" s="43"/>
      <c r="L147" s="43"/>
      <c r="M147" s="43"/>
      <c r="N147" s="43">
        <v>25</v>
      </c>
      <c r="O147" s="43">
        <v>25</v>
      </c>
      <c r="P147" s="43"/>
      <c r="Q147" s="43"/>
      <c r="R147" s="43"/>
      <c r="S147" s="43"/>
      <c r="T147" s="43"/>
      <c r="U147" s="21">
        <f t="shared" si="6"/>
        <v>50</v>
      </c>
      <c r="V147" s="43">
        <v>200</v>
      </c>
      <c r="W147" s="223"/>
      <c r="X147" s="223"/>
      <c r="Y147" s="263"/>
      <c r="Z147" s="116"/>
    </row>
    <row r="148" spans="1:26">
      <c r="A148" s="33">
        <f>'1-συμβολαια'!A148</f>
        <v>0</v>
      </c>
      <c r="B148" s="130">
        <f>'1-συμβολαια'!C148</f>
        <v>0</v>
      </c>
      <c r="C148" s="16">
        <f>'4-πολλυπρ'!D148</f>
        <v>0</v>
      </c>
      <c r="D148" s="16">
        <f>'4-πολλυπρ'!I148</f>
        <v>0</v>
      </c>
      <c r="E148" s="43">
        <v>50</v>
      </c>
      <c r="F148" s="43"/>
      <c r="G148" s="43">
        <f t="shared" si="5"/>
        <v>50</v>
      </c>
      <c r="H148" s="244" t="s">
        <v>232</v>
      </c>
      <c r="I148" s="244" t="s">
        <v>233</v>
      </c>
      <c r="J148" s="43"/>
      <c r="K148" s="43"/>
      <c r="L148" s="43"/>
      <c r="M148" s="43"/>
      <c r="N148" s="43">
        <v>25</v>
      </c>
      <c r="O148" s="43">
        <v>25</v>
      </c>
      <c r="P148" s="43"/>
      <c r="Q148" s="43"/>
      <c r="R148" s="43"/>
      <c r="S148" s="43"/>
      <c r="T148" s="43"/>
      <c r="U148" s="21">
        <f t="shared" si="6"/>
        <v>50</v>
      </c>
      <c r="V148" s="43">
        <v>200</v>
      </c>
      <c r="W148" s="223"/>
      <c r="X148" s="223"/>
      <c r="Y148" s="263"/>
      <c r="Z148" s="116"/>
    </row>
    <row r="149" spans="1:26">
      <c r="A149" s="33">
        <f>'1-συμβολαια'!A149</f>
        <v>0</v>
      </c>
      <c r="B149" s="130">
        <f>'1-συμβολαια'!C149</f>
        <v>0</v>
      </c>
      <c r="C149" s="16">
        <f>'4-πολλυπρ'!D149</f>
        <v>0</v>
      </c>
      <c r="D149" s="16">
        <f>'4-πολλυπρ'!I149</f>
        <v>0</v>
      </c>
      <c r="E149" s="43">
        <v>50</v>
      </c>
      <c r="F149" s="43"/>
      <c r="G149" s="43">
        <f t="shared" si="5"/>
        <v>50</v>
      </c>
      <c r="H149" s="244" t="s">
        <v>232</v>
      </c>
      <c r="I149" s="244" t="s">
        <v>233</v>
      </c>
      <c r="J149" s="43"/>
      <c r="K149" s="43"/>
      <c r="L149" s="43"/>
      <c r="M149" s="43"/>
      <c r="N149" s="43">
        <v>25</v>
      </c>
      <c r="O149" s="43">
        <v>25</v>
      </c>
      <c r="P149" s="43"/>
      <c r="Q149" s="43"/>
      <c r="R149" s="43"/>
      <c r="S149" s="43"/>
      <c r="T149" s="43"/>
      <c r="U149" s="21">
        <f t="shared" si="6"/>
        <v>50</v>
      </c>
      <c r="V149" s="43">
        <v>200</v>
      </c>
      <c r="W149" s="223"/>
      <c r="X149" s="223"/>
      <c r="Y149" s="263"/>
      <c r="Z149" s="116"/>
    </row>
    <row r="150" spans="1:26">
      <c r="A150" s="33">
        <f>'1-συμβολαια'!A150</f>
        <v>0</v>
      </c>
      <c r="B150" s="130">
        <f>'1-συμβολαια'!C150</f>
        <v>0</v>
      </c>
      <c r="C150" s="16">
        <f>'4-πολλυπρ'!D150</f>
        <v>0</v>
      </c>
      <c r="D150" s="16">
        <f>'4-πολλυπρ'!I150</f>
        <v>0</v>
      </c>
      <c r="E150" s="43">
        <v>50</v>
      </c>
      <c r="F150" s="43"/>
      <c r="G150" s="43">
        <f t="shared" si="5"/>
        <v>50</v>
      </c>
      <c r="H150" s="244" t="s">
        <v>232</v>
      </c>
      <c r="I150" s="244" t="s">
        <v>233</v>
      </c>
      <c r="J150" s="43"/>
      <c r="K150" s="43"/>
      <c r="L150" s="43"/>
      <c r="M150" s="43"/>
      <c r="N150" s="43">
        <v>25</v>
      </c>
      <c r="O150" s="43">
        <v>25</v>
      </c>
      <c r="P150" s="43"/>
      <c r="Q150" s="43"/>
      <c r="R150" s="43"/>
      <c r="S150" s="43"/>
      <c r="T150" s="43"/>
      <c r="U150" s="21">
        <f t="shared" si="6"/>
        <v>50</v>
      </c>
      <c r="V150" s="43">
        <v>200</v>
      </c>
      <c r="W150" s="223"/>
      <c r="X150" s="223"/>
      <c r="Y150" s="263"/>
      <c r="Z150" s="116"/>
    </row>
    <row r="151" spans="1:26">
      <c r="A151" s="33">
        <f>'1-συμβολαια'!A151</f>
        <v>0</v>
      </c>
      <c r="B151" s="130">
        <f>'1-συμβολαια'!C151</f>
        <v>0</v>
      </c>
      <c r="C151" s="16">
        <f>'4-πολλυπρ'!D151</f>
        <v>0</v>
      </c>
      <c r="D151" s="16">
        <f>'4-πολλυπρ'!I151</f>
        <v>0</v>
      </c>
      <c r="E151" s="43">
        <v>50</v>
      </c>
      <c r="F151" s="43"/>
      <c r="G151" s="43">
        <f t="shared" si="5"/>
        <v>50</v>
      </c>
      <c r="H151" s="244" t="s">
        <v>232</v>
      </c>
      <c r="I151" s="244" t="s">
        <v>233</v>
      </c>
      <c r="J151" s="43"/>
      <c r="K151" s="43"/>
      <c r="L151" s="43"/>
      <c r="M151" s="43"/>
      <c r="N151" s="43">
        <v>25</v>
      </c>
      <c r="O151" s="43">
        <v>25</v>
      </c>
      <c r="P151" s="43"/>
      <c r="Q151" s="43"/>
      <c r="R151" s="43"/>
      <c r="S151" s="43"/>
      <c r="T151" s="43"/>
      <c r="U151" s="21">
        <f t="shared" si="6"/>
        <v>50</v>
      </c>
      <c r="V151" s="43">
        <v>200</v>
      </c>
      <c r="W151" s="223"/>
      <c r="X151" s="223"/>
      <c r="Y151" s="263"/>
      <c r="Z151" s="116"/>
    </row>
    <row r="152" spans="1:26">
      <c r="A152" s="33">
        <f>'1-συμβολαια'!A152</f>
        <v>0</v>
      </c>
      <c r="B152" s="130">
        <f>'1-συμβολαια'!C152</f>
        <v>0</v>
      </c>
      <c r="C152" s="16">
        <f>'4-πολλυπρ'!D152</f>
        <v>0</v>
      </c>
      <c r="D152" s="16">
        <f>'4-πολλυπρ'!I152</f>
        <v>0</v>
      </c>
      <c r="E152" s="43">
        <v>50</v>
      </c>
      <c r="F152" s="43"/>
      <c r="G152" s="43">
        <f t="shared" si="5"/>
        <v>50</v>
      </c>
      <c r="H152" s="244" t="s">
        <v>232</v>
      </c>
      <c r="I152" s="244" t="s">
        <v>233</v>
      </c>
      <c r="J152" s="43"/>
      <c r="K152" s="43"/>
      <c r="L152" s="43"/>
      <c r="M152" s="43"/>
      <c r="N152" s="43">
        <v>25</v>
      </c>
      <c r="O152" s="43">
        <v>25</v>
      </c>
      <c r="P152" s="43"/>
      <c r="Q152" s="43"/>
      <c r="R152" s="43"/>
      <c r="S152" s="43"/>
      <c r="T152" s="43"/>
      <c r="U152" s="21">
        <f t="shared" si="6"/>
        <v>50</v>
      </c>
      <c r="V152" s="43">
        <v>200</v>
      </c>
      <c r="W152" s="223"/>
      <c r="X152" s="223"/>
      <c r="Y152" s="263"/>
      <c r="Z152" s="116"/>
    </row>
    <row r="153" spans="1:26">
      <c r="A153" s="33">
        <f>'1-συμβολαια'!A153</f>
        <v>0</v>
      </c>
      <c r="B153" s="130">
        <f>'1-συμβολαια'!C153</f>
        <v>0</v>
      </c>
      <c r="C153" s="16">
        <f>'4-πολλυπρ'!D153</f>
        <v>0</v>
      </c>
      <c r="D153" s="16">
        <f>'4-πολλυπρ'!I153</f>
        <v>0</v>
      </c>
      <c r="E153" s="43">
        <v>50</v>
      </c>
      <c r="F153" s="43"/>
      <c r="G153" s="43">
        <f t="shared" si="5"/>
        <v>50</v>
      </c>
      <c r="H153" s="244" t="s">
        <v>232</v>
      </c>
      <c r="I153" s="244" t="s">
        <v>233</v>
      </c>
      <c r="J153" s="43"/>
      <c r="K153" s="43"/>
      <c r="L153" s="43"/>
      <c r="M153" s="43"/>
      <c r="N153" s="43">
        <v>25</v>
      </c>
      <c r="O153" s="43">
        <v>25</v>
      </c>
      <c r="P153" s="43"/>
      <c r="Q153" s="43"/>
      <c r="R153" s="43"/>
      <c r="S153" s="43"/>
      <c r="T153" s="43"/>
      <c r="U153" s="21">
        <f t="shared" si="6"/>
        <v>50</v>
      </c>
      <c r="V153" s="43">
        <v>200</v>
      </c>
      <c r="W153" s="223"/>
      <c r="X153" s="223"/>
      <c r="Y153" s="263"/>
      <c r="Z153" s="116"/>
    </row>
    <row r="154" spans="1:26">
      <c r="A154" s="33">
        <f>'1-συμβολαια'!A154</f>
        <v>0</v>
      </c>
      <c r="B154" s="130">
        <f>'1-συμβολαια'!C154</f>
        <v>0</v>
      </c>
      <c r="C154" s="16">
        <f>'4-πολλυπρ'!D154</f>
        <v>0</v>
      </c>
      <c r="D154" s="16">
        <f>'4-πολλυπρ'!I154</f>
        <v>0</v>
      </c>
      <c r="E154" s="43">
        <v>50</v>
      </c>
      <c r="F154" s="43"/>
      <c r="G154" s="43">
        <f t="shared" si="5"/>
        <v>50</v>
      </c>
      <c r="H154" s="244" t="s">
        <v>232</v>
      </c>
      <c r="I154" s="244" t="s">
        <v>233</v>
      </c>
      <c r="J154" s="43"/>
      <c r="K154" s="43"/>
      <c r="L154" s="43"/>
      <c r="M154" s="43"/>
      <c r="N154" s="43">
        <v>25</v>
      </c>
      <c r="O154" s="43">
        <v>25</v>
      </c>
      <c r="P154" s="43"/>
      <c r="Q154" s="43"/>
      <c r="R154" s="43"/>
      <c r="S154" s="43"/>
      <c r="T154" s="43"/>
      <c r="U154" s="21">
        <f t="shared" si="6"/>
        <v>50</v>
      </c>
      <c r="V154" s="43">
        <v>200</v>
      </c>
      <c r="W154" s="223"/>
      <c r="X154" s="223"/>
      <c r="Y154" s="263"/>
      <c r="Z154" s="116"/>
    </row>
    <row r="155" spans="1:26">
      <c r="A155" s="33">
        <f>'1-συμβολαια'!A155</f>
        <v>0</v>
      </c>
      <c r="B155" s="130">
        <f>'1-συμβολαια'!C155</f>
        <v>0</v>
      </c>
      <c r="C155" s="16">
        <f>'4-πολλυπρ'!D155</f>
        <v>0</v>
      </c>
      <c r="D155" s="16">
        <f>'4-πολλυπρ'!I155</f>
        <v>0</v>
      </c>
      <c r="E155" s="43">
        <v>50</v>
      </c>
      <c r="F155" s="43"/>
      <c r="G155" s="43">
        <f t="shared" si="5"/>
        <v>50</v>
      </c>
      <c r="H155" s="244" t="s">
        <v>232</v>
      </c>
      <c r="I155" s="244" t="s">
        <v>233</v>
      </c>
      <c r="J155" s="43"/>
      <c r="K155" s="43"/>
      <c r="L155" s="43"/>
      <c r="M155" s="43"/>
      <c r="N155" s="43">
        <v>25</v>
      </c>
      <c r="O155" s="43">
        <v>25</v>
      </c>
      <c r="P155" s="43"/>
      <c r="Q155" s="43"/>
      <c r="R155" s="43"/>
      <c r="S155" s="43"/>
      <c r="T155" s="43"/>
      <c r="U155" s="21">
        <f t="shared" si="6"/>
        <v>50</v>
      </c>
      <c r="V155" s="43">
        <v>200</v>
      </c>
      <c r="W155" s="223"/>
      <c r="X155" s="223"/>
      <c r="Y155" s="263"/>
      <c r="Z155" s="116"/>
    </row>
    <row r="156" spans="1:26">
      <c r="A156" s="33">
        <f>'1-συμβολαια'!A156</f>
        <v>0</v>
      </c>
      <c r="B156" s="130">
        <f>'1-συμβολαια'!C156</f>
        <v>0</v>
      </c>
      <c r="C156" s="16">
        <f>'4-πολλυπρ'!D156</f>
        <v>0</v>
      </c>
      <c r="D156" s="16">
        <f>'4-πολλυπρ'!I156</f>
        <v>0</v>
      </c>
      <c r="E156" s="43">
        <v>50</v>
      </c>
      <c r="F156" s="43"/>
      <c r="G156" s="43">
        <f t="shared" si="5"/>
        <v>50</v>
      </c>
      <c r="H156" s="244" t="s">
        <v>232</v>
      </c>
      <c r="I156" s="244" t="s">
        <v>233</v>
      </c>
      <c r="J156" s="43"/>
      <c r="K156" s="43"/>
      <c r="L156" s="43"/>
      <c r="M156" s="43"/>
      <c r="N156" s="43">
        <v>25</v>
      </c>
      <c r="O156" s="43">
        <v>25</v>
      </c>
      <c r="P156" s="43"/>
      <c r="Q156" s="43"/>
      <c r="R156" s="43"/>
      <c r="S156" s="43"/>
      <c r="T156" s="43"/>
      <c r="U156" s="21">
        <f t="shared" si="6"/>
        <v>50</v>
      </c>
      <c r="V156" s="43">
        <v>200</v>
      </c>
      <c r="W156" s="223"/>
      <c r="X156" s="223"/>
      <c r="Y156" s="263"/>
      <c r="Z156" s="116"/>
    </row>
    <row r="157" spans="1:26">
      <c r="A157" s="33">
        <f>'1-συμβολαια'!A157</f>
        <v>0</v>
      </c>
      <c r="B157" s="130">
        <f>'1-συμβολαια'!C157</f>
        <v>0</v>
      </c>
      <c r="C157" s="16">
        <f>'4-πολλυπρ'!D157</f>
        <v>0</v>
      </c>
      <c r="D157" s="16">
        <f>'4-πολλυπρ'!I157</f>
        <v>0</v>
      </c>
      <c r="E157" s="43">
        <v>50</v>
      </c>
      <c r="F157" s="43"/>
      <c r="G157" s="43">
        <f t="shared" si="5"/>
        <v>50</v>
      </c>
      <c r="H157" s="244" t="s">
        <v>232</v>
      </c>
      <c r="I157" s="244" t="s">
        <v>233</v>
      </c>
      <c r="J157" s="43"/>
      <c r="K157" s="43"/>
      <c r="L157" s="43"/>
      <c r="M157" s="43"/>
      <c r="N157" s="43">
        <v>25</v>
      </c>
      <c r="O157" s="43">
        <v>25</v>
      </c>
      <c r="P157" s="43"/>
      <c r="Q157" s="43"/>
      <c r="R157" s="43"/>
      <c r="S157" s="43"/>
      <c r="T157" s="43"/>
      <c r="U157" s="21">
        <f t="shared" si="6"/>
        <v>50</v>
      </c>
      <c r="V157" s="43">
        <v>200</v>
      </c>
      <c r="W157" s="223"/>
      <c r="X157" s="223"/>
      <c r="Y157" s="263"/>
      <c r="Z157" s="116"/>
    </row>
    <row r="158" spans="1:26">
      <c r="A158" s="33">
        <f>'1-συμβολαια'!A158</f>
        <v>0</v>
      </c>
      <c r="B158" s="130">
        <f>'1-συμβολαια'!C158</f>
        <v>0</v>
      </c>
      <c r="C158" s="16">
        <f>'4-πολλυπρ'!D158</f>
        <v>0</v>
      </c>
      <c r="D158" s="16">
        <f>'4-πολλυπρ'!I158</f>
        <v>0</v>
      </c>
      <c r="E158" s="43">
        <v>50</v>
      </c>
      <c r="F158" s="43"/>
      <c r="G158" s="43">
        <f t="shared" si="5"/>
        <v>50</v>
      </c>
      <c r="H158" s="244" t="s">
        <v>232</v>
      </c>
      <c r="I158" s="244" t="s">
        <v>233</v>
      </c>
      <c r="J158" s="43"/>
      <c r="K158" s="43"/>
      <c r="L158" s="43"/>
      <c r="M158" s="43"/>
      <c r="N158" s="43">
        <v>25</v>
      </c>
      <c r="O158" s="43">
        <v>25</v>
      </c>
      <c r="P158" s="43"/>
      <c r="Q158" s="43"/>
      <c r="R158" s="43"/>
      <c r="S158" s="43"/>
      <c r="T158" s="43"/>
      <c r="U158" s="21">
        <f t="shared" si="6"/>
        <v>50</v>
      </c>
      <c r="V158" s="43">
        <v>200</v>
      </c>
      <c r="W158" s="223"/>
      <c r="X158" s="223"/>
      <c r="Y158" s="263"/>
      <c r="Z158" s="116"/>
    </row>
    <row r="159" spans="1:26">
      <c r="A159" s="33">
        <f>'1-συμβολαια'!A159</f>
        <v>0</v>
      </c>
      <c r="B159" s="130">
        <f>'1-συμβολαια'!C159</f>
        <v>0</v>
      </c>
      <c r="C159" s="16">
        <f>'4-πολλυπρ'!D159</f>
        <v>0</v>
      </c>
      <c r="D159" s="16">
        <f>'4-πολλυπρ'!I159</f>
        <v>0</v>
      </c>
      <c r="E159" s="43">
        <v>50</v>
      </c>
      <c r="F159" s="43"/>
      <c r="G159" s="43">
        <f t="shared" si="5"/>
        <v>50</v>
      </c>
      <c r="H159" s="244" t="s">
        <v>232</v>
      </c>
      <c r="I159" s="244" t="s">
        <v>233</v>
      </c>
      <c r="J159" s="43"/>
      <c r="K159" s="43"/>
      <c r="L159" s="43"/>
      <c r="M159" s="43"/>
      <c r="N159" s="43">
        <v>25</v>
      </c>
      <c r="O159" s="43">
        <v>25</v>
      </c>
      <c r="P159" s="43"/>
      <c r="Q159" s="43"/>
      <c r="R159" s="43"/>
      <c r="S159" s="43"/>
      <c r="T159" s="43"/>
      <c r="U159" s="21">
        <f t="shared" si="6"/>
        <v>50</v>
      </c>
      <c r="V159" s="43">
        <v>200</v>
      </c>
      <c r="W159" s="223"/>
      <c r="X159" s="223"/>
      <c r="Y159" s="263"/>
      <c r="Z159" s="116"/>
    </row>
    <row r="160" spans="1:26">
      <c r="A160" s="33">
        <f>'1-συμβολαια'!A160</f>
        <v>0</v>
      </c>
      <c r="B160" s="130">
        <f>'1-συμβολαια'!C160</f>
        <v>0</v>
      </c>
      <c r="C160" s="16">
        <f>'4-πολλυπρ'!D160</f>
        <v>0</v>
      </c>
      <c r="D160" s="16">
        <f>'4-πολλυπρ'!I160</f>
        <v>0</v>
      </c>
      <c r="E160" s="43">
        <v>50</v>
      </c>
      <c r="F160" s="43"/>
      <c r="G160" s="43">
        <f t="shared" si="5"/>
        <v>50</v>
      </c>
      <c r="H160" s="244" t="s">
        <v>232</v>
      </c>
      <c r="I160" s="244" t="s">
        <v>233</v>
      </c>
      <c r="J160" s="43"/>
      <c r="K160" s="43"/>
      <c r="L160" s="43"/>
      <c r="M160" s="43"/>
      <c r="N160" s="43">
        <v>25</v>
      </c>
      <c r="O160" s="43">
        <v>25</v>
      </c>
      <c r="P160" s="43"/>
      <c r="Q160" s="43"/>
      <c r="R160" s="43"/>
      <c r="S160" s="43"/>
      <c r="T160" s="43"/>
      <c r="U160" s="21">
        <f t="shared" si="6"/>
        <v>50</v>
      </c>
      <c r="V160" s="43">
        <v>200</v>
      </c>
      <c r="W160" s="223"/>
      <c r="X160" s="223"/>
      <c r="Y160" s="263"/>
      <c r="Z160" s="116"/>
    </row>
    <row r="161" spans="1:26">
      <c r="A161" s="33">
        <f>'1-συμβολαια'!A161</f>
        <v>0</v>
      </c>
      <c r="B161" s="130">
        <f>'1-συμβολαια'!C161</f>
        <v>0</v>
      </c>
      <c r="C161" s="16">
        <f>'4-πολλυπρ'!D161</f>
        <v>0</v>
      </c>
      <c r="D161" s="16">
        <f>'4-πολλυπρ'!I161</f>
        <v>0</v>
      </c>
      <c r="E161" s="43">
        <v>50</v>
      </c>
      <c r="F161" s="43"/>
      <c r="G161" s="43">
        <f t="shared" si="5"/>
        <v>50</v>
      </c>
      <c r="H161" s="244" t="s">
        <v>232</v>
      </c>
      <c r="I161" s="244" t="s">
        <v>233</v>
      </c>
      <c r="J161" s="43"/>
      <c r="K161" s="43"/>
      <c r="L161" s="43"/>
      <c r="M161" s="43"/>
      <c r="N161" s="43">
        <v>25</v>
      </c>
      <c r="O161" s="43">
        <v>25</v>
      </c>
      <c r="P161" s="43"/>
      <c r="Q161" s="43"/>
      <c r="R161" s="43"/>
      <c r="S161" s="43"/>
      <c r="T161" s="43"/>
      <c r="U161" s="21">
        <f t="shared" si="6"/>
        <v>50</v>
      </c>
      <c r="V161" s="43">
        <v>200</v>
      </c>
      <c r="W161" s="223"/>
      <c r="X161" s="223"/>
      <c r="Y161" s="263"/>
      <c r="Z161" s="116"/>
    </row>
    <row r="162" spans="1:26">
      <c r="A162" s="33">
        <f>'1-συμβολαια'!A162</f>
        <v>0</v>
      </c>
      <c r="B162" s="130">
        <f>'1-συμβολαια'!C162</f>
        <v>0</v>
      </c>
      <c r="C162" s="16">
        <f>'4-πολλυπρ'!D162</f>
        <v>0</v>
      </c>
      <c r="D162" s="16">
        <f>'4-πολλυπρ'!I162</f>
        <v>0</v>
      </c>
      <c r="E162" s="43">
        <v>50</v>
      </c>
      <c r="F162" s="43"/>
      <c r="G162" s="43">
        <f t="shared" si="5"/>
        <v>50</v>
      </c>
      <c r="H162" s="244" t="s">
        <v>232</v>
      </c>
      <c r="I162" s="244" t="s">
        <v>233</v>
      </c>
      <c r="J162" s="43"/>
      <c r="K162" s="43"/>
      <c r="L162" s="43"/>
      <c r="M162" s="43"/>
      <c r="N162" s="43">
        <v>25</v>
      </c>
      <c r="O162" s="43">
        <v>25</v>
      </c>
      <c r="P162" s="43"/>
      <c r="Q162" s="43"/>
      <c r="R162" s="43"/>
      <c r="S162" s="43"/>
      <c r="T162" s="43"/>
      <c r="U162" s="21">
        <f t="shared" si="6"/>
        <v>50</v>
      </c>
      <c r="V162" s="43">
        <v>200</v>
      </c>
      <c r="W162" s="223"/>
      <c r="X162" s="223"/>
      <c r="Y162" s="263"/>
      <c r="Z162" s="116"/>
    </row>
    <row r="163" spans="1:26">
      <c r="A163" s="33">
        <f>'1-συμβολαια'!A163</f>
        <v>0</v>
      </c>
      <c r="B163" s="130">
        <f>'1-συμβολαια'!C163</f>
        <v>0</v>
      </c>
      <c r="C163" s="16">
        <f>'4-πολλυπρ'!D163</f>
        <v>0</v>
      </c>
      <c r="D163" s="16">
        <f>'4-πολλυπρ'!I163</f>
        <v>0</v>
      </c>
      <c r="E163" s="43">
        <v>50</v>
      </c>
      <c r="F163" s="43"/>
      <c r="G163" s="43">
        <f t="shared" si="5"/>
        <v>50</v>
      </c>
      <c r="H163" s="244" t="s">
        <v>232</v>
      </c>
      <c r="I163" s="244" t="s">
        <v>233</v>
      </c>
      <c r="J163" s="43"/>
      <c r="K163" s="43"/>
      <c r="L163" s="43"/>
      <c r="M163" s="43"/>
      <c r="N163" s="43">
        <v>25</v>
      </c>
      <c r="O163" s="43">
        <v>25</v>
      </c>
      <c r="P163" s="43"/>
      <c r="Q163" s="43"/>
      <c r="R163" s="43"/>
      <c r="S163" s="43"/>
      <c r="T163" s="43"/>
      <c r="U163" s="21">
        <f t="shared" si="6"/>
        <v>50</v>
      </c>
      <c r="V163" s="43">
        <v>200</v>
      </c>
      <c r="W163" s="223"/>
      <c r="X163" s="223"/>
      <c r="Y163" s="263"/>
      <c r="Z163" s="116"/>
    </row>
    <row r="164" spans="1:26">
      <c r="A164" s="33">
        <f>'1-συμβολαια'!A164</f>
        <v>0</v>
      </c>
      <c r="B164" s="130">
        <f>'1-συμβολαια'!C164</f>
        <v>0</v>
      </c>
      <c r="C164" s="16">
        <f>'4-πολλυπρ'!D164</f>
        <v>0</v>
      </c>
      <c r="D164" s="16">
        <f>'4-πολλυπρ'!I164</f>
        <v>0</v>
      </c>
      <c r="E164" s="43">
        <v>50</v>
      </c>
      <c r="F164" s="43"/>
      <c r="G164" s="43">
        <f t="shared" si="5"/>
        <v>50</v>
      </c>
      <c r="H164" s="244" t="s">
        <v>232</v>
      </c>
      <c r="I164" s="244" t="s">
        <v>233</v>
      </c>
      <c r="J164" s="43"/>
      <c r="K164" s="43"/>
      <c r="L164" s="43"/>
      <c r="M164" s="43"/>
      <c r="N164" s="43">
        <v>25</v>
      </c>
      <c r="O164" s="43">
        <v>25</v>
      </c>
      <c r="P164" s="43"/>
      <c r="Q164" s="43"/>
      <c r="R164" s="43"/>
      <c r="S164" s="43"/>
      <c r="T164" s="43"/>
      <c r="U164" s="21">
        <f t="shared" si="6"/>
        <v>50</v>
      </c>
      <c r="V164" s="43">
        <v>200</v>
      </c>
      <c r="W164" s="223"/>
      <c r="X164" s="223"/>
      <c r="Y164" s="263"/>
      <c r="Z164" s="116"/>
    </row>
    <row r="165" spans="1:26">
      <c r="A165" s="33">
        <f>'1-συμβολαια'!A165</f>
        <v>0</v>
      </c>
      <c r="B165" s="130">
        <f>'1-συμβολαια'!C165</f>
        <v>0</v>
      </c>
      <c r="C165" s="16">
        <f>'4-πολλυπρ'!D165</f>
        <v>0</v>
      </c>
      <c r="D165" s="16">
        <f>'4-πολλυπρ'!I165</f>
        <v>0</v>
      </c>
      <c r="E165" s="43">
        <v>50</v>
      </c>
      <c r="F165" s="43"/>
      <c r="G165" s="43">
        <f t="shared" si="5"/>
        <v>50</v>
      </c>
      <c r="H165" s="244" t="s">
        <v>232</v>
      </c>
      <c r="I165" s="244" t="s">
        <v>233</v>
      </c>
      <c r="J165" s="43"/>
      <c r="K165" s="43"/>
      <c r="L165" s="43"/>
      <c r="M165" s="43"/>
      <c r="N165" s="43">
        <v>25</v>
      </c>
      <c r="O165" s="43">
        <v>25</v>
      </c>
      <c r="P165" s="43"/>
      <c r="Q165" s="43"/>
      <c r="R165" s="43"/>
      <c r="S165" s="43"/>
      <c r="T165" s="43"/>
      <c r="U165" s="21">
        <f t="shared" si="6"/>
        <v>50</v>
      </c>
      <c r="V165" s="43">
        <v>200</v>
      </c>
      <c r="W165" s="223"/>
      <c r="X165" s="223"/>
      <c r="Y165" s="263"/>
      <c r="Z165" s="116"/>
    </row>
    <row r="166" spans="1:26">
      <c r="A166" s="33">
        <f>'1-συμβολαια'!A166</f>
        <v>0</v>
      </c>
      <c r="B166" s="130">
        <f>'1-συμβολαια'!C166</f>
        <v>0</v>
      </c>
      <c r="C166" s="16">
        <f>'4-πολλυπρ'!D166</f>
        <v>0</v>
      </c>
      <c r="D166" s="16">
        <f>'4-πολλυπρ'!I166</f>
        <v>0</v>
      </c>
      <c r="E166" s="43">
        <v>50</v>
      </c>
      <c r="F166" s="43"/>
      <c r="G166" s="43">
        <f t="shared" si="5"/>
        <v>50</v>
      </c>
      <c r="H166" s="244" t="s">
        <v>232</v>
      </c>
      <c r="I166" s="244" t="s">
        <v>233</v>
      </c>
      <c r="J166" s="43"/>
      <c r="K166" s="43"/>
      <c r="L166" s="43"/>
      <c r="M166" s="43"/>
      <c r="N166" s="43">
        <v>25</v>
      </c>
      <c r="O166" s="43">
        <v>25</v>
      </c>
      <c r="P166" s="43"/>
      <c r="Q166" s="43"/>
      <c r="R166" s="43"/>
      <c r="S166" s="43"/>
      <c r="T166" s="43"/>
      <c r="U166" s="21">
        <f t="shared" si="6"/>
        <v>50</v>
      </c>
      <c r="V166" s="43">
        <v>200</v>
      </c>
      <c r="W166" s="223"/>
      <c r="X166" s="223"/>
      <c r="Y166" s="263"/>
      <c r="Z166" s="116"/>
    </row>
    <row r="167" spans="1:26">
      <c r="A167" s="33">
        <f>'1-συμβολαια'!A167</f>
        <v>0</v>
      </c>
      <c r="B167" s="130">
        <f>'1-συμβολαια'!C167</f>
        <v>0</v>
      </c>
      <c r="C167" s="16">
        <f>'4-πολλυπρ'!D167</f>
        <v>0</v>
      </c>
      <c r="D167" s="16">
        <f>'4-πολλυπρ'!I167</f>
        <v>0</v>
      </c>
      <c r="E167" s="43">
        <v>50</v>
      </c>
      <c r="F167" s="43"/>
      <c r="G167" s="43">
        <f t="shared" si="5"/>
        <v>50</v>
      </c>
      <c r="H167" s="244" t="s">
        <v>232</v>
      </c>
      <c r="I167" s="244" t="s">
        <v>233</v>
      </c>
      <c r="J167" s="43"/>
      <c r="K167" s="43"/>
      <c r="L167" s="43"/>
      <c r="M167" s="43"/>
      <c r="N167" s="43">
        <v>25</v>
      </c>
      <c r="O167" s="43">
        <v>25</v>
      </c>
      <c r="P167" s="43"/>
      <c r="Q167" s="43"/>
      <c r="R167" s="43"/>
      <c r="S167" s="43"/>
      <c r="T167" s="43"/>
      <c r="U167" s="21">
        <f t="shared" si="6"/>
        <v>50</v>
      </c>
      <c r="V167" s="43">
        <v>200</v>
      </c>
      <c r="W167" s="223"/>
      <c r="X167" s="223"/>
      <c r="Y167" s="263"/>
      <c r="Z167" s="116"/>
    </row>
    <row r="168" spans="1:26">
      <c r="A168" s="33">
        <f>'1-συμβολαια'!A168</f>
        <v>0</v>
      </c>
      <c r="B168" s="130">
        <f>'1-συμβολαια'!C168</f>
        <v>0</v>
      </c>
      <c r="C168" s="16">
        <f>'4-πολλυπρ'!D168</f>
        <v>0</v>
      </c>
      <c r="D168" s="16">
        <f>'4-πολλυπρ'!I168</f>
        <v>0</v>
      </c>
      <c r="E168" s="43">
        <v>50</v>
      </c>
      <c r="F168" s="43"/>
      <c r="G168" s="43">
        <f t="shared" si="5"/>
        <v>50</v>
      </c>
      <c r="H168" s="244" t="s">
        <v>232</v>
      </c>
      <c r="I168" s="244" t="s">
        <v>233</v>
      </c>
      <c r="J168" s="43"/>
      <c r="K168" s="43"/>
      <c r="L168" s="43"/>
      <c r="M168" s="43"/>
      <c r="N168" s="43">
        <v>25</v>
      </c>
      <c r="O168" s="43">
        <v>25</v>
      </c>
      <c r="P168" s="43"/>
      <c r="Q168" s="43"/>
      <c r="R168" s="43"/>
      <c r="S168" s="43"/>
      <c r="T168" s="43"/>
      <c r="U168" s="21">
        <f t="shared" si="6"/>
        <v>50</v>
      </c>
      <c r="V168" s="43">
        <v>200</v>
      </c>
      <c r="W168" s="223"/>
      <c r="X168" s="223"/>
      <c r="Y168" s="263"/>
      <c r="Z168" s="116"/>
    </row>
    <row r="169" spans="1:26">
      <c r="A169" s="33">
        <f>'1-συμβολαια'!A169</f>
        <v>0</v>
      </c>
      <c r="B169" s="130">
        <f>'1-συμβολαια'!C169</f>
        <v>0</v>
      </c>
      <c r="C169" s="16">
        <f>'4-πολλυπρ'!D169</f>
        <v>0</v>
      </c>
      <c r="D169" s="16">
        <f>'4-πολλυπρ'!I169</f>
        <v>0</v>
      </c>
      <c r="E169" s="43">
        <v>50</v>
      </c>
      <c r="F169" s="43"/>
      <c r="G169" s="43">
        <f t="shared" si="5"/>
        <v>50</v>
      </c>
      <c r="H169" s="244" t="s">
        <v>232</v>
      </c>
      <c r="I169" s="244" t="s">
        <v>233</v>
      </c>
      <c r="J169" s="43"/>
      <c r="K169" s="43"/>
      <c r="L169" s="43"/>
      <c r="M169" s="43"/>
      <c r="N169" s="43">
        <v>25</v>
      </c>
      <c r="O169" s="43">
        <v>25</v>
      </c>
      <c r="P169" s="43"/>
      <c r="Q169" s="43"/>
      <c r="R169" s="43"/>
      <c r="S169" s="43"/>
      <c r="T169" s="43"/>
      <c r="U169" s="21">
        <f t="shared" si="6"/>
        <v>50</v>
      </c>
      <c r="V169" s="43">
        <v>200</v>
      </c>
      <c r="W169" s="223"/>
      <c r="X169" s="223"/>
      <c r="Y169" s="263"/>
      <c r="Z169" s="116"/>
    </row>
    <row r="170" spans="1:26">
      <c r="A170" s="33">
        <f>'1-συμβολαια'!A170</f>
        <v>0</v>
      </c>
      <c r="B170" s="130">
        <f>'1-συμβολαια'!C170</f>
        <v>0</v>
      </c>
      <c r="C170" s="16">
        <f>'4-πολλυπρ'!D170</f>
        <v>0</v>
      </c>
      <c r="D170" s="16">
        <f>'4-πολλυπρ'!I170</f>
        <v>0</v>
      </c>
      <c r="E170" s="43">
        <v>50</v>
      </c>
      <c r="F170" s="43"/>
      <c r="G170" s="43">
        <f t="shared" si="5"/>
        <v>50</v>
      </c>
      <c r="H170" s="244" t="s">
        <v>232</v>
      </c>
      <c r="I170" s="244" t="s">
        <v>233</v>
      </c>
      <c r="J170" s="43"/>
      <c r="K170" s="43"/>
      <c r="L170" s="43"/>
      <c r="M170" s="43"/>
      <c r="N170" s="43">
        <v>25</v>
      </c>
      <c r="O170" s="43">
        <v>25</v>
      </c>
      <c r="P170" s="43"/>
      <c r="Q170" s="43"/>
      <c r="R170" s="43"/>
      <c r="S170" s="43"/>
      <c r="T170" s="43"/>
      <c r="U170" s="21">
        <f t="shared" si="6"/>
        <v>50</v>
      </c>
      <c r="V170" s="43">
        <v>200</v>
      </c>
      <c r="W170" s="223"/>
      <c r="X170" s="223"/>
      <c r="Y170" s="263"/>
      <c r="Z170" s="116"/>
    </row>
    <row r="171" spans="1:26">
      <c r="A171" s="33">
        <f>'1-συμβολαια'!A171</f>
        <v>0</v>
      </c>
      <c r="B171" s="130">
        <f>'1-συμβολαια'!C171</f>
        <v>0</v>
      </c>
      <c r="C171" s="16">
        <f>'4-πολλυπρ'!D171</f>
        <v>0</v>
      </c>
      <c r="D171" s="16">
        <f>'4-πολλυπρ'!I171</f>
        <v>0</v>
      </c>
      <c r="E171" s="43">
        <v>50</v>
      </c>
      <c r="F171" s="43"/>
      <c r="G171" s="43">
        <f t="shared" si="5"/>
        <v>50</v>
      </c>
      <c r="H171" s="244" t="s">
        <v>232</v>
      </c>
      <c r="I171" s="244" t="s">
        <v>233</v>
      </c>
      <c r="J171" s="43"/>
      <c r="K171" s="43"/>
      <c r="L171" s="43"/>
      <c r="M171" s="43"/>
      <c r="N171" s="43">
        <v>25</v>
      </c>
      <c r="O171" s="43">
        <v>25</v>
      </c>
      <c r="P171" s="43"/>
      <c r="Q171" s="43"/>
      <c r="R171" s="43"/>
      <c r="S171" s="43"/>
      <c r="T171" s="43"/>
      <c r="U171" s="21">
        <f t="shared" si="6"/>
        <v>50</v>
      </c>
      <c r="V171" s="43">
        <v>200</v>
      </c>
      <c r="W171" s="223"/>
      <c r="X171" s="223"/>
      <c r="Y171" s="263"/>
      <c r="Z171" s="116"/>
    </row>
    <row r="172" spans="1:26">
      <c r="A172" s="33">
        <f>'1-συμβολαια'!A172</f>
        <v>0</v>
      </c>
      <c r="B172" s="130">
        <f>'1-συμβολαια'!C172</f>
        <v>0</v>
      </c>
      <c r="C172" s="16">
        <f>'4-πολλυπρ'!D172</f>
        <v>0</v>
      </c>
      <c r="D172" s="16">
        <f>'4-πολλυπρ'!I172</f>
        <v>0</v>
      </c>
      <c r="E172" s="43">
        <v>50</v>
      </c>
      <c r="F172" s="43"/>
      <c r="G172" s="43">
        <f t="shared" si="5"/>
        <v>50</v>
      </c>
      <c r="H172" s="244" t="s">
        <v>232</v>
      </c>
      <c r="I172" s="244" t="s">
        <v>233</v>
      </c>
      <c r="J172" s="43"/>
      <c r="K172" s="43"/>
      <c r="L172" s="43"/>
      <c r="M172" s="43"/>
      <c r="N172" s="43">
        <v>25</v>
      </c>
      <c r="O172" s="43">
        <v>25</v>
      </c>
      <c r="P172" s="43"/>
      <c r="Q172" s="43"/>
      <c r="R172" s="43"/>
      <c r="S172" s="43"/>
      <c r="T172" s="43"/>
      <c r="U172" s="21">
        <f t="shared" si="6"/>
        <v>50</v>
      </c>
      <c r="V172" s="43">
        <v>200</v>
      </c>
      <c r="W172" s="223"/>
      <c r="X172" s="223"/>
      <c r="Y172" s="263"/>
      <c r="Z172" s="116"/>
    </row>
    <row r="173" spans="1:26">
      <c r="A173" s="33">
        <f>'1-συμβολαια'!A173</f>
        <v>0</v>
      </c>
      <c r="B173" s="130">
        <f>'1-συμβολαια'!C173</f>
        <v>0</v>
      </c>
      <c r="C173" s="16">
        <f>'4-πολλυπρ'!D173</f>
        <v>0</v>
      </c>
      <c r="D173" s="16">
        <f>'4-πολλυπρ'!I173</f>
        <v>0</v>
      </c>
      <c r="E173" s="43">
        <v>50</v>
      </c>
      <c r="F173" s="43"/>
      <c r="G173" s="43">
        <f t="shared" si="5"/>
        <v>50</v>
      </c>
      <c r="H173" s="244" t="s">
        <v>232</v>
      </c>
      <c r="I173" s="244" t="s">
        <v>233</v>
      </c>
      <c r="J173" s="43"/>
      <c r="K173" s="43"/>
      <c r="L173" s="43"/>
      <c r="M173" s="43"/>
      <c r="N173" s="43">
        <v>25</v>
      </c>
      <c r="O173" s="43">
        <v>25</v>
      </c>
      <c r="P173" s="43"/>
      <c r="Q173" s="43"/>
      <c r="R173" s="43"/>
      <c r="S173" s="43"/>
      <c r="T173" s="43"/>
      <c r="U173" s="21">
        <f t="shared" si="6"/>
        <v>50</v>
      </c>
      <c r="V173" s="43">
        <v>200</v>
      </c>
      <c r="W173" s="223"/>
      <c r="X173" s="223"/>
      <c r="Y173" s="263"/>
      <c r="Z173" s="116"/>
    </row>
    <row r="174" spans="1:26">
      <c r="A174" s="402" t="s">
        <v>35</v>
      </c>
      <c r="B174" s="403"/>
      <c r="C174" s="403"/>
      <c r="D174" s="404"/>
      <c r="E174" s="95">
        <f>SUM(E3:E173)</f>
        <v>8550</v>
      </c>
      <c r="F174" s="95"/>
      <c r="G174" s="95"/>
      <c r="H174" s="95"/>
      <c r="I174" s="95"/>
      <c r="J174" s="95"/>
      <c r="K174" s="95"/>
      <c r="L174" s="95"/>
      <c r="M174" s="95"/>
      <c r="N174" s="95">
        <f t="shared" ref="N174:W174" si="7">SUM(N3:N173)</f>
        <v>4275</v>
      </c>
      <c r="O174" s="95">
        <f t="shared" si="7"/>
        <v>4275</v>
      </c>
      <c r="P174" s="95">
        <f t="shared" si="7"/>
        <v>0</v>
      </c>
      <c r="Q174" s="95">
        <f t="shared" si="7"/>
        <v>0</v>
      </c>
      <c r="R174" s="95">
        <f t="shared" si="7"/>
        <v>0</v>
      </c>
      <c r="S174" s="95">
        <f t="shared" si="7"/>
        <v>0</v>
      </c>
      <c r="T174" s="95">
        <f t="shared" si="7"/>
        <v>0</v>
      </c>
      <c r="U174" s="95">
        <f t="shared" si="7"/>
        <v>8550</v>
      </c>
      <c r="V174" s="95">
        <f t="shared" si="7"/>
        <v>34200</v>
      </c>
      <c r="W174" s="118">
        <f t="shared" si="7"/>
        <v>0</v>
      </c>
      <c r="X174" s="245"/>
      <c r="Y174" s="3"/>
      <c r="Z174" s="3"/>
    </row>
    <row r="176" spans="1:26" ht="15.75" customHeight="1">
      <c r="J176" s="234"/>
      <c r="N176" s="234" t="s">
        <v>179</v>
      </c>
      <c r="Q176" s="234" t="s">
        <v>277</v>
      </c>
      <c r="X176" s="264"/>
      <c r="Y176" s="124"/>
      <c r="Z176" s="264"/>
    </row>
    <row r="177" spans="2:24">
      <c r="H177" s="276" t="s">
        <v>228</v>
      </c>
      <c r="I177" s="200"/>
      <c r="J177" s="200"/>
      <c r="K177" s="200"/>
      <c r="L177" s="200"/>
      <c r="M177" s="117"/>
      <c r="Q177" s="301" t="s">
        <v>278</v>
      </c>
      <c r="X177" s="2"/>
    </row>
    <row r="178" spans="2:24">
      <c r="H178" s="117"/>
      <c r="I178" s="200" t="s">
        <v>229</v>
      </c>
      <c r="J178" s="117"/>
      <c r="K178" s="117"/>
      <c r="L178" s="117"/>
      <c r="R178" s="300" t="s">
        <v>279</v>
      </c>
      <c r="V178" s="276" t="s">
        <v>170</v>
      </c>
      <c r="W178" s="2"/>
      <c r="X178" s="2"/>
    </row>
    <row r="179" spans="2:24">
      <c r="S179" s="265" t="s">
        <v>280</v>
      </c>
      <c r="W179" s="2"/>
      <c r="X179" s="2"/>
    </row>
    <row r="180" spans="2:24">
      <c r="W180" s="2"/>
      <c r="X180" s="2"/>
    </row>
    <row r="181" spans="2:24">
      <c r="B181" s="232" t="s">
        <v>244</v>
      </c>
    </row>
    <row r="182" spans="2:24">
      <c r="B182" s="233" t="s">
        <v>245</v>
      </c>
    </row>
  </sheetData>
  <mergeCells count="6">
    <mergeCell ref="N1:V1"/>
    <mergeCell ref="W1:Z2"/>
    <mergeCell ref="A1:D1"/>
    <mergeCell ref="A174:D174"/>
    <mergeCell ref="E1:M1"/>
    <mergeCell ref="H2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0"/>
  <sheetViews>
    <sheetView workbookViewId="0">
      <pane ySplit="2" topLeftCell="A156" activePane="bottomLeft" state="frozen"/>
      <selection pane="bottomLeft" activeCell="F3" sqref="F3:F173"/>
    </sheetView>
  </sheetViews>
  <sheetFormatPr defaultRowHeight="15"/>
  <cols>
    <col min="1" max="1" width="11.5703125" style="167" bestFit="1" customWidth="1"/>
    <col min="2" max="2" width="51.28515625" style="168" customWidth="1"/>
    <col min="3" max="3" width="13.5703125" style="169" bestFit="1" customWidth="1"/>
    <col min="4" max="4" width="10.28515625" style="169" bestFit="1" customWidth="1"/>
    <col min="5" max="5" width="13.5703125" style="169" bestFit="1" customWidth="1"/>
    <col min="6" max="6" width="13.5703125" style="169" customWidth="1"/>
    <col min="7" max="7" width="7.85546875" style="166" customWidth="1"/>
    <col min="8" max="8" width="10" style="166" customWidth="1"/>
    <col min="9" max="9" width="12.42578125" style="166" customWidth="1"/>
    <col min="10" max="10" width="30.85546875" style="166" customWidth="1"/>
    <col min="11" max="208" width="9.140625" style="151"/>
    <col min="209" max="209" width="9" style="151" bestFit="1" customWidth="1"/>
    <col min="210" max="210" width="9.85546875" style="151" bestFit="1" customWidth="1"/>
    <col min="211" max="211" width="9.140625" style="151" bestFit="1" customWidth="1"/>
    <col min="212" max="212" width="16" style="151" bestFit="1" customWidth="1"/>
    <col min="213" max="213" width="9" style="151" bestFit="1" customWidth="1"/>
    <col min="214" max="214" width="7.85546875" style="151" bestFit="1" customWidth="1"/>
    <col min="215" max="215" width="11.7109375" style="151" bestFit="1" customWidth="1"/>
    <col min="216" max="216" width="14.28515625" style="151" customWidth="1"/>
    <col min="217" max="217" width="11.7109375" style="151" bestFit="1" customWidth="1"/>
    <col min="218" max="218" width="14.140625" style="151" bestFit="1" customWidth="1"/>
    <col min="219" max="219" width="16.7109375" style="151" customWidth="1"/>
    <col min="220" max="220" width="16.5703125" style="151" customWidth="1"/>
    <col min="221" max="222" width="7.85546875" style="151" bestFit="1" customWidth="1"/>
    <col min="223" max="223" width="8" style="151" bestFit="1" customWidth="1"/>
    <col min="224" max="225" width="7.85546875" style="151" bestFit="1" customWidth="1"/>
    <col min="226" max="226" width="9.7109375" style="151" customWidth="1"/>
    <col min="227" max="227" width="12.85546875" style="151" customWidth="1"/>
    <col min="228" max="464" width="9.140625" style="151"/>
    <col min="465" max="465" width="9" style="151" bestFit="1" customWidth="1"/>
    <col min="466" max="466" width="9.85546875" style="151" bestFit="1" customWidth="1"/>
    <col min="467" max="467" width="9.140625" style="151" bestFit="1" customWidth="1"/>
    <col min="468" max="468" width="16" style="151" bestFit="1" customWidth="1"/>
    <col min="469" max="469" width="9" style="151" bestFit="1" customWidth="1"/>
    <col min="470" max="470" width="7.85546875" style="151" bestFit="1" customWidth="1"/>
    <col min="471" max="471" width="11.7109375" style="151" bestFit="1" customWidth="1"/>
    <col min="472" max="472" width="14.28515625" style="151" customWidth="1"/>
    <col min="473" max="473" width="11.7109375" style="151" bestFit="1" customWidth="1"/>
    <col min="474" max="474" width="14.140625" style="151" bestFit="1" customWidth="1"/>
    <col min="475" max="475" width="16.7109375" style="151" customWidth="1"/>
    <col min="476" max="476" width="16.5703125" style="151" customWidth="1"/>
    <col min="477" max="478" width="7.85546875" style="151" bestFit="1" customWidth="1"/>
    <col min="479" max="479" width="8" style="151" bestFit="1" customWidth="1"/>
    <col min="480" max="481" width="7.85546875" style="151" bestFit="1" customWidth="1"/>
    <col min="482" max="482" width="9.7109375" style="151" customWidth="1"/>
    <col min="483" max="483" width="12.85546875" style="151" customWidth="1"/>
    <col min="484" max="720" width="9.140625" style="151"/>
    <col min="721" max="721" width="9" style="151" bestFit="1" customWidth="1"/>
    <col min="722" max="722" width="9.85546875" style="151" bestFit="1" customWidth="1"/>
    <col min="723" max="723" width="9.140625" style="151" bestFit="1" customWidth="1"/>
    <col min="724" max="724" width="16" style="151" bestFit="1" customWidth="1"/>
    <col min="725" max="725" width="9" style="151" bestFit="1" customWidth="1"/>
    <col min="726" max="726" width="7.85546875" style="151" bestFit="1" customWidth="1"/>
    <col min="727" max="727" width="11.7109375" style="151" bestFit="1" customWidth="1"/>
    <col min="728" max="728" width="14.28515625" style="151" customWidth="1"/>
    <col min="729" max="729" width="11.7109375" style="151" bestFit="1" customWidth="1"/>
    <col min="730" max="730" width="14.140625" style="151" bestFit="1" customWidth="1"/>
    <col min="731" max="731" width="16.7109375" style="151" customWidth="1"/>
    <col min="732" max="732" width="16.5703125" style="151" customWidth="1"/>
    <col min="733" max="734" width="7.85546875" style="151" bestFit="1" customWidth="1"/>
    <col min="735" max="735" width="8" style="151" bestFit="1" customWidth="1"/>
    <col min="736" max="737" width="7.85546875" style="151" bestFit="1" customWidth="1"/>
    <col min="738" max="738" width="9.7109375" style="151" customWidth="1"/>
    <col min="739" max="739" width="12.85546875" style="151" customWidth="1"/>
    <col min="740" max="976" width="9.140625" style="151"/>
    <col min="977" max="977" width="9" style="151" bestFit="1" customWidth="1"/>
    <col min="978" max="978" width="9.85546875" style="151" bestFit="1" customWidth="1"/>
    <col min="979" max="979" width="9.140625" style="151" bestFit="1" customWidth="1"/>
    <col min="980" max="980" width="16" style="151" bestFit="1" customWidth="1"/>
    <col min="981" max="981" width="9" style="151" bestFit="1" customWidth="1"/>
    <col min="982" max="982" width="7.85546875" style="151" bestFit="1" customWidth="1"/>
    <col min="983" max="983" width="11.7109375" style="151" bestFit="1" customWidth="1"/>
    <col min="984" max="984" width="14.28515625" style="151" customWidth="1"/>
    <col min="985" max="985" width="11.7109375" style="151" bestFit="1" customWidth="1"/>
    <col min="986" max="986" width="14.140625" style="151" bestFit="1" customWidth="1"/>
    <col min="987" max="987" width="16.7109375" style="151" customWidth="1"/>
    <col min="988" max="988" width="16.5703125" style="151" customWidth="1"/>
    <col min="989" max="990" width="7.85546875" style="151" bestFit="1" customWidth="1"/>
    <col min="991" max="991" width="8" style="151" bestFit="1" customWidth="1"/>
    <col min="992" max="993" width="7.85546875" style="151" bestFit="1" customWidth="1"/>
    <col min="994" max="994" width="9.7109375" style="151" customWidth="1"/>
    <col min="995" max="995" width="12.85546875" style="151" customWidth="1"/>
    <col min="996" max="1232" width="9.140625" style="151"/>
    <col min="1233" max="1233" width="9" style="151" bestFit="1" customWidth="1"/>
    <col min="1234" max="1234" width="9.85546875" style="151" bestFit="1" customWidth="1"/>
    <col min="1235" max="1235" width="9.140625" style="151" bestFit="1" customWidth="1"/>
    <col min="1236" max="1236" width="16" style="151" bestFit="1" customWidth="1"/>
    <col min="1237" max="1237" width="9" style="151" bestFit="1" customWidth="1"/>
    <col min="1238" max="1238" width="7.85546875" style="151" bestFit="1" customWidth="1"/>
    <col min="1239" max="1239" width="11.7109375" style="151" bestFit="1" customWidth="1"/>
    <col min="1240" max="1240" width="14.28515625" style="151" customWidth="1"/>
    <col min="1241" max="1241" width="11.7109375" style="151" bestFit="1" customWidth="1"/>
    <col min="1242" max="1242" width="14.140625" style="151" bestFit="1" customWidth="1"/>
    <col min="1243" max="1243" width="16.7109375" style="151" customWidth="1"/>
    <col min="1244" max="1244" width="16.5703125" style="151" customWidth="1"/>
    <col min="1245" max="1246" width="7.85546875" style="151" bestFit="1" customWidth="1"/>
    <col min="1247" max="1247" width="8" style="151" bestFit="1" customWidth="1"/>
    <col min="1248" max="1249" width="7.85546875" style="151" bestFit="1" customWidth="1"/>
    <col min="1250" max="1250" width="9.7109375" style="151" customWidth="1"/>
    <col min="1251" max="1251" width="12.85546875" style="151" customWidth="1"/>
    <col min="1252" max="1488" width="9.140625" style="151"/>
    <col min="1489" max="1489" width="9" style="151" bestFit="1" customWidth="1"/>
    <col min="1490" max="1490" width="9.85546875" style="151" bestFit="1" customWidth="1"/>
    <col min="1491" max="1491" width="9.140625" style="151" bestFit="1" customWidth="1"/>
    <col min="1492" max="1492" width="16" style="151" bestFit="1" customWidth="1"/>
    <col min="1493" max="1493" width="9" style="151" bestFit="1" customWidth="1"/>
    <col min="1494" max="1494" width="7.85546875" style="151" bestFit="1" customWidth="1"/>
    <col min="1495" max="1495" width="11.7109375" style="151" bestFit="1" customWidth="1"/>
    <col min="1496" max="1496" width="14.28515625" style="151" customWidth="1"/>
    <col min="1497" max="1497" width="11.7109375" style="151" bestFit="1" customWidth="1"/>
    <col min="1498" max="1498" width="14.140625" style="151" bestFit="1" customWidth="1"/>
    <col min="1499" max="1499" width="16.7109375" style="151" customWidth="1"/>
    <col min="1500" max="1500" width="16.5703125" style="151" customWidth="1"/>
    <col min="1501" max="1502" width="7.85546875" style="151" bestFit="1" customWidth="1"/>
    <col min="1503" max="1503" width="8" style="151" bestFit="1" customWidth="1"/>
    <col min="1504" max="1505" width="7.85546875" style="151" bestFit="1" customWidth="1"/>
    <col min="1506" max="1506" width="9.7109375" style="151" customWidth="1"/>
    <col min="1507" max="1507" width="12.85546875" style="151" customWidth="1"/>
    <col min="1508" max="1744" width="9.140625" style="151"/>
    <col min="1745" max="1745" width="9" style="151" bestFit="1" customWidth="1"/>
    <col min="1746" max="1746" width="9.85546875" style="151" bestFit="1" customWidth="1"/>
    <col min="1747" max="1747" width="9.140625" style="151" bestFit="1" customWidth="1"/>
    <col min="1748" max="1748" width="16" style="151" bestFit="1" customWidth="1"/>
    <col min="1749" max="1749" width="9" style="151" bestFit="1" customWidth="1"/>
    <col min="1750" max="1750" width="7.85546875" style="151" bestFit="1" customWidth="1"/>
    <col min="1751" max="1751" width="11.7109375" style="151" bestFit="1" customWidth="1"/>
    <col min="1752" max="1752" width="14.28515625" style="151" customWidth="1"/>
    <col min="1753" max="1753" width="11.7109375" style="151" bestFit="1" customWidth="1"/>
    <col min="1754" max="1754" width="14.140625" style="151" bestFit="1" customWidth="1"/>
    <col min="1755" max="1755" width="16.7109375" style="151" customWidth="1"/>
    <col min="1756" max="1756" width="16.5703125" style="151" customWidth="1"/>
    <col min="1757" max="1758" width="7.85546875" style="151" bestFit="1" customWidth="1"/>
    <col min="1759" max="1759" width="8" style="151" bestFit="1" customWidth="1"/>
    <col min="1760" max="1761" width="7.85546875" style="151" bestFit="1" customWidth="1"/>
    <col min="1762" max="1762" width="9.7109375" style="151" customWidth="1"/>
    <col min="1763" max="1763" width="12.85546875" style="151" customWidth="1"/>
    <col min="1764" max="2000" width="9.140625" style="151"/>
    <col min="2001" max="2001" width="9" style="151" bestFit="1" customWidth="1"/>
    <col min="2002" max="2002" width="9.85546875" style="151" bestFit="1" customWidth="1"/>
    <col min="2003" max="2003" width="9.140625" style="151" bestFit="1" customWidth="1"/>
    <col min="2004" max="2004" width="16" style="151" bestFit="1" customWidth="1"/>
    <col min="2005" max="2005" width="9" style="151" bestFit="1" customWidth="1"/>
    <col min="2006" max="2006" width="7.85546875" style="151" bestFit="1" customWidth="1"/>
    <col min="2007" max="2007" width="11.7109375" style="151" bestFit="1" customWidth="1"/>
    <col min="2008" max="2008" width="14.28515625" style="151" customWidth="1"/>
    <col min="2009" max="2009" width="11.7109375" style="151" bestFit="1" customWidth="1"/>
    <col min="2010" max="2010" width="14.140625" style="151" bestFit="1" customWidth="1"/>
    <col min="2011" max="2011" width="16.7109375" style="151" customWidth="1"/>
    <col min="2012" max="2012" width="16.5703125" style="151" customWidth="1"/>
    <col min="2013" max="2014" width="7.85546875" style="151" bestFit="1" customWidth="1"/>
    <col min="2015" max="2015" width="8" style="151" bestFit="1" customWidth="1"/>
    <col min="2016" max="2017" width="7.85546875" style="151" bestFit="1" customWidth="1"/>
    <col min="2018" max="2018" width="9.7109375" style="151" customWidth="1"/>
    <col min="2019" max="2019" width="12.85546875" style="151" customWidth="1"/>
    <col min="2020" max="2256" width="9.140625" style="151"/>
    <col min="2257" max="2257" width="9" style="151" bestFit="1" customWidth="1"/>
    <col min="2258" max="2258" width="9.85546875" style="151" bestFit="1" customWidth="1"/>
    <col min="2259" max="2259" width="9.140625" style="151" bestFit="1" customWidth="1"/>
    <col min="2260" max="2260" width="16" style="151" bestFit="1" customWidth="1"/>
    <col min="2261" max="2261" width="9" style="151" bestFit="1" customWidth="1"/>
    <col min="2262" max="2262" width="7.85546875" style="151" bestFit="1" customWidth="1"/>
    <col min="2263" max="2263" width="11.7109375" style="151" bestFit="1" customWidth="1"/>
    <col min="2264" max="2264" width="14.28515625" style="151" customWidth="1"/>
    <col min="2265" max="2265" width="11.7109375" style="151" bestFit="1" customWidth="1"/>
    <col min="2266" max="2266" width="14.140625" style="151" bestFit="1" customWidth="1"/>
    <col min="2267" max="2267" width="16.7109375" style="151" customWidth="1"/>
    <col min="2268" max="2268" width="16.5703125" style="151" customWidth="1"/>
    <col min="2269" max="2270" width="7.85546875" style="151" bestFit="1" customWidth="1"/>
    <col min="2271" max="2271" width="8" style="151" bestFit="1" customWidth="1"/>
    <col min="2272" max="2273" width="7.85546875" style="151" bestFit="1" customWidth="1"/>
    <col min="2274" max="2274" width="9.7109375" style="151" customWidth="1"/>
    <col min="2275" max="2275" width="12.85546875" style="151" customWidth="1"/>
    <col min="2276" max="2512" width="9.140625" style="151"/>
    <col min="2513" max="2513" width="9" style="151" bestFit="1" customWidth="1"/>
    <col min="2514" max="2514" width="9.85546875" style="151" bestFit="1" customWidth="1"/>
    <col min="2515" max="2515" width="9.140625" style="151" bestFit="1" customWidth="1"/>
    <col min="2516" max="2516" width="16" style="151" bestFit="1" customWidth="1"/>
    <col min="2517" max="2517" width="9" style="151" bestFit="1" customWidth="1"/>
    <col min="2518" max="2518" width="7.85546875" style="151" bestFit="1" customWidth="1"/>
    <col min="2519" max="2519" width="11.7109375" style="151" bestFit="1" customWidth="1"/>
    <col min="2520" max="2520" width="14.28515625" style="151" customWidth="1"/>
    <col min="2521" max="2521" width="11.7109375" style="151" bestFit="1" customWidth="1"/>
    <col min="2522" max="2522" width="14.140625" style="151" bestFit="1" customWidth="1"/>
    <col min="2523" max="2523" width="16.7109375" style="151" customWidth="1"/>
    <col min="2524" max="2524" width="16.5703125" style="151" customWidth="1"/>
    <col min="2525" max="2526" width="7.85546875" style="151" bestFit="1" customWidth="1"/>
    <col min="2527" max="2527" width="8" style="151" bestFit="1" customWidth="1"/>
    <col min="2528" max="2529" width="7.85546875" style="151" bestFit="1" customWidth="1"/>
    <col min="2530" max="2530" width="9.7109375" style="151" customWidth="1"/>
    <col min="2531" max="2531" width="12.85546875" style="151" customWidth="1"/>
    <col min="2532" max="2768" width="9.140625" style="151"/>
    <col min="2769" max="2769" width="9" style="151" bestFit="1" customWidth="1"/>
    <col min="2770" max="2770" width="9.85546875" style="151" bestFit="1" customWidth="1"/>
    <col min="2771" max="2771" width="9.140625" style="151" bestFit="1" customWidth="1"/>
    <col min="2772" max="2772" width="16" style="151" bestFit="1" customWidth="1"/>
    <col min="2773" max="2773" width="9" style="151" bestFit="1" customWidth="1"/>
    <col min="2774" max="2774" width="7.85546875" style="151" bestFit="1" customWidth="1"/>
    <col min="2775" max="2775" width="11.7109375" style="151" bestFit="1" customWidth="1"/>
    <col min="2776" max="2776" width="14.28515625" style="151" customWidth="1"/>
    <col min="2777" max="2777" width="11.7109375" style="151" bestFit="1" customWidth="1"/>
    <col min="2778" max="2778" width="14.140625" style="151" bestFit="1" customWidth="1"/>
    <col min="2779" max="2779" width="16.7109375" style="151" customWidth="1"/>
    <col min="2780" max="2780" width="16.5703125" style="151" customWidth="1"/>
    <col min="2781" max="2782" width="7.85546875" style="151" bestFit="1" customWidth="1"/>
    <col min="2783" max="2783" width="8" style="151" bestFit="1" customWidth="1"/>
    <col min="2784" max="2785" width="7.85546875" style="151" bestFit="1" customWidth="1"/>
    <col min="2786" max="2786" width="9.7109375" style="151" customWidth="1"/>
    <col min="2787" max="2787" width="12.85546875" style="151" customWidth="1"/>
    <col min="2788" max="3024" width="9.140625" style="151"/>
    <col min="3025" max="3025" width="9" style="151" bestFit="1" customWidth="1"/>
    <col min="3026" max="3026" width="9.85546875" style="151" bestFit="1" customWidth="1"/>
    <col min="3027" max="3027" width="9.140625" style="151" bestFit="1" customWidth="1"/>
    <col min="3028" max="3028" width="16" style="151" bestFit="1" customWidth="1"/>
    <col min="3029" max="3029" width="9" style="151" bestFit="1" customWidth="1"/>
    <col min="3030" max="3030" width="7.85546875" style="151" bestFit="1" customWidth="1"/>
    <col min="3031" max="3031" width="11.7109375" style="151" bestFit="1" customWidth="1"/>
    <col min="3032" max="3032" width="14.28515625" style="151" customWidth="1"/>
    <col min="3033" max="3033" width="11.7109375" style="151" bestFit="1" customWidth="1"/>
    <col min="3034" max="3034" width="14.140625" style="151" bestFit="1" customWidth="1"/>
    <col min="3035" max="3035" width="16.7109375" style="151" customWidth="1"/>
    <col min="3036" max="3036" width="16.5703125" style="151" customWidth="1"/>
    <col min="3037" max="3038" width="7.85546875" style="151" bestFit="1" customWidth="1"/>
    <col min="3039" max="3039" width="8" style="151" bestFit="1" customWidth="1"/>
    <col min="3040" max="3041" width="7.85546875" style="151" bestFit="1" customWidth="1"/>
    <col min="3042" max="3042" width="9.7109375" style="151" customWidth="1"/>
    <col min="3043" max="3043" width="12.85546875" style="151" customWidth="1"/>
    <col min="3044" max="3280" width="9.140625" style="151"/>
    <col min="3281" max="3281" width="9" style="151" bestFit="1" customWidth="1"/>
    <col min="3282" max="3282" width="9.85546875" style="151" bestFit="1" customWidth="1"/>
    <col min="3283" max="3283" width="9.140625" style="151" bestFit="1" customWidth="1"/>
    <col min="3284" max="3284" width="16" style="151" bestFit="1" customWidth="1"/>
    <col min="3285" max="3285" width="9" style="151" bestFit="1" customWidth="1"/>
    <col min="3286" max="3286" width="7.85546875" style="151" bestFit="1" customWidth="1"/>
    <col min="3287" max="3287" width="11.7109375" style="151" bestFit="1" customWidth="1"/>
    <col min="3288" max="3288" width="14.28515625" style="151" customWidth="1"/>
    <col min="3289" max="3289" width="11.7109375" style="151" bestFit="1" customWidth="1"/>
    <col min="3290" max="3290" width="14.140625" style="151" bestFit="1" customWidth="1"/>
    <col min="3291" max="3291" width="16.7109375" style="151" customWidth="1"/>
    <col min="3292" max="3292" width="16.5703125" style="151" customWidth="1"/>
    <col min="3293" max="3294" width="7.85546875" style="151" bestFit="1" customWidth="1"/>
    <col min="3295" max="3295" width="8" style="151" bestFit="1" customWidth="1"/>
    <col min="3296" max="3297" width="7.85546875" style="151" bestFit="1" customWidth="1"/>
    <col min="3298" max="3298" width="9.7109375" style="151" customWidth="1"/>
    <col min="3299" max="3299" width="12.85546875" style="151" customWidth="1"/>
    <col min="3300" max="3536" width="9.140625" style="151"/>
    <col min="3537" max="3537" width="9" style="151" bestFit="1" customWidth="1"/>
    <col min="3538" max="3538" width="9.85546875" style="151" bestFit="1" customWidth="1"/>
    <col min="3539" max="3539" width="9.140625" style="151" bestFit="1" customWidth="1"/>
    <col min="3540" max="3540" width="16" style="151" bestFit="1" customWidth="1"/>
    <col min="3541" max="3541" width="9" style="151" bestFit="1" customWidth="1"/>
    <col min="3542" max="3542" width="7.85546875" style="151" bestFit="1" customWidth="1"/>
    <col min="3543" max="3543" width="11.7109375" style="151" bestFit="1" customWidth="1"/>
    <col min="3544" max="3544" width="14.28515625" style="151" customWidth="1"/>
    <col min="3545" max="3545" width="11.7109375" style="151" bestFit="1" customWidth="1"/>
    <col min="3546" max="3546" width="14.140625" style="151" bestFit="1" customWidth="1"/>
    <col min="3547" max="3547" width="16.7109375" style="151" customWidth="1"/>
    <col min="3548" max="3548" width="16.5703125" style="151" customWidth="1"/>
    <col min="3549" max="3550" width="7.85546875" style="151" bestFit="1" customWidth="1"/>
    <col min="3551" max="3551" width="8" style="151" bestFit="1" customWidth="1"/>
    <col min="3552" max="3553" width="7.85546875" style="151" bestFit="1" customWidth="1"/>
    <col min="3554" max="3554" width="9.7109375" style="151" customWidth="1"/>
    <col min="3555" max="3555" width="12.85546875" style="151" customWidth="1"/>
    <col min="3556" max="3792" width="9.140625" style="151"/>
    <col min="3793" max="3793" width="9" style="151" bestFit="1" customWidth="1"/>
    <col min="3794" max="3794" width="9.85546875" style="151" bestFit="1" customWidth="1"/>
    <col min="3795" max="3795" width="9.140625" style="151" bestFit="1" customWidth="1"/>
    <col min="3796" max="3796" width="16" style="151" bestFit="1" customWidth="1"/>
    <col min="3797" max="3797" width="9" style="151" bestFit="1" customWidth="1"/>
    <col min="3798" max="3798" width="7.85546875" style="151" bestFit="1" customWidth="1"/>
    <col min="3799" max="3799" width="11.7109375" style="151" bestFit="1" customWidth="1"/>
    <col min="3800" max="3800" width="14.28515625" style="151" customWidth="1"/>
    <col min="3801" max="3801" width="11.7109375" style="151" bestFit="1" customWidth="1"/>
    <col min="3802" max="3802" width="14.140625" style="151" bestFit="1" customWidth="1"/>
    <col min="3803" max="3803" width="16.7109375" style="151" customWidth="1"/>
    <col min="3804" max="3804" width="16.5703125" style="151" customWidth="1"/>
    <col min="3805" max="3806" width="7.85546875" style="151" bestFit="1" customWidth="1"/>
    <col min="3807" max="3807" width="8" style="151" bestFit="1" customWidth="1"/>
    <col min="3808" max="3809" width="7.85546875" style="151" bestFit="1" customWidth="1"/>
    <col min="3810" max="3810" width="9.7109375" style="151" customWidth="1"/>
    <col min="3811" max="3811" width="12.85546875" style="151" customWidth="1"/>
    <col min="3812" max="4048" width="9.140625" style="151"/>
    <col min="4049" max="4049" width="9" style="151" bestFit="1" customWidth="1"/>
    <col min="4050" max="4050" width="9.85546875" style="151" bestFit="1" customWidth="1"/>
    <col min="4051" max="4051" width="9.140625" style="151" bestFit="1" customWidth="1"/>
    <col min="4052" max="4052" width="16" style="151" bestFit="1" customWidth="1"/>
    <col min="4053" max="4053" width="9" style="151" bestFit="1" customWidth="1"/>
    <col min="4054" max="4054" width="7.85546875" style="151" bestFit="1" customWidth="1"/>
    <col min="4055" max="4055" width="11.7109375" style="151" bestFit="1" customWidth="1"/>
    <col min="4056" max="4056" width="14.28515625" style="151" customWidth="1"/>
    <col min="4057" max="4057" width="11.7109375" style="151" bestFit="1" customWidth="1"/>
    <col min="4058" max="4058" width="14.140625" style="151" bestFit="1" customWidth="1"/>
    <col min="4059" max="4059" width="16.7109375" style="151" customWidth="1"/>
    <col min="4060" max="4060" width="16.5703125" style="151" customWidth="1"/>
    <col min="4061" max="4062" width="7.85546875" style="151" bestFit="1" customWidth="1"/>
    <col min="4063" max="4063" width="8" style="151" bestFit="1" customWidth="1"/>
    <col min="4064" max="4065" width="7.85546875" style="151" bestFit="1" customWidth="1"/>
    <col min="4066" max="4066" width="9.7109375" style="151" customWidth="1"/>
    <col min="4067" max="4067" width="12.85546875" style="151" customWidth="1"/>
    <col min="4068" max="4304" width="9.140625" style="151"/>
    <col min="4305" max="4305" width="9" style="151" bestFit="1" customWidth="1"/>
    <col min="4306" max="4306" width="9.85546875" style="151" bestFit="1" customWidth="1"/>
    <col min="4307" max="4307" width="9.140625" style="151" bestFit="1" customWidth="1"/>
    <col min="4308" max="4308" width="16" style="151" bestFit="1" customWidth="1"/>
    <col min="4309" max="4309" width="9" style="151" bestFit="1" customWidth="1"/>
    <col min="4310" max="4310" width="7.85546875" style="151" bestFit="1" customWidth="1"/>
    <col min="4311" max="4311" width="11.7109375" style="151" bestFit="1" customWidth="1"/>
    <col min="4312" max="4312" width="14.28515625" style="151" customWidth="1"/>
    <col min="4313" max="4313" width="11.7109375" style="151" bestFit="1" customWidth="1"/>
    <col min="4314" max="4314" width="14.140625" style="151" bestFit="1" customWidth="1"/>
    <col min="4315" max="4315" width="16.7109375" style="151" customWidth="1"/>
    <col min="4316" max="4316" width="16.5703125" style="151" customWidth="1"/>
    <col min="4317" max="4318" width="7.85546875" style="151" bestFit="1" customWidth="1"/>
    <col min="4319" max="4319" width="8" style="151" bestFit="1" customWidth="1"/>
    <col min="4320" max="4321" width="7.85546875" style="151" bestFit="1" customWidth="1"/>
    <col min="4322" max="4322" width="9.7109375" style="151" customWidth="1"/>
    <col min="4323" max="4323" width="12.85546875" style="151" customWidth="1"/>
    <col min="4324" max="4560" width="9.140625" style="151"/>
    <col min="4561" max="4561" width="9" style="151" bestFit="1" customWidth="1"/>
    <col min="4562" max="4562" width="9.85546875" style="151" bestFit="1" customWidth="1"/>
    <col min="4563" max="4563" width="9.140625" style="151" bestFit="1" customWidth="1"/>
    <col min="4564" max="4564" width="16" style="151" bestFit="1" customWidth="1"/>
    <col min="4565" max="4565" width="9" style="151" bestFit="1" customWidth="1"/>
    <col min="4566" max="4566" width="7.85546875" style="151" bestFit="1" customWidth="1"/>
    <col min="4567" max="4567" width="11.7109375" style="151" bestFit="1" customWidth="1"/>
    <col min="4568" max="4568" width="14.28515625" style="151" customWidth="1"/>
    <col min="4569" max="4569" width="11.7109375" style="151" bestFit="1" customWidth="1"/>
    <col min="4570" max="4570" width="14.140625" style="151" bestFit="1" customWidth="1"/>
    <col min="4571" max="4571" width="16.7109375" style="151" customWidth="1"/>
    <col min="4572" max="4572" width="16.5703125" style="151" customWidth="1"/>
    <col min="4573" max="4574" width="7.85546875" style="151" bestFit="1" customWidth="1"/>
    <col min="4575" max="4575" width="8" style="151" bestFit="1" customWidth="1"/>
    <col min="4576" max="4577" width="7.85546875" style="151" bestFit="1" customWidth="1"/>
    <col min="4578" max="4578" width="9.7109375" style="151" customWidth="1"/>
    <col min="4579" max="4579" width="12.85546875" style="151" customWidth="1"/>
    <col min="4580" max="4816" width="9.140625" style="151"/>
    <col min="4817" max="4817" width="9" style="151" bestFit="1" customWidth="1"/>
    <col min="4818" max="4818" width="9.85546875" style="151" bestFit="1" customWidth="1"/>
    <col min="4819" max="4819" width="9.140625" style="151" bestFit="1" customWidth="1"/>
    <col min="4820" max="4820" width="16" style="151" bestFit="1" customWidth="1"/>
    <col min="4821" max="4821" width="9" style="151" bestFit="1" customWidth="1"/>
    <col min="4822" max="4822" width="7.85546875" style="151" bestFit="1" customWidth="1"/>
    <col min="4823" max="4823" width="11.7109375" style="151" bestFit="1" customWidth="1"/>
    <col min="4824" max="4824" width="14.28515625" style="151" customWidth="1"/>
    <col min="4825" max="4825" width="11.7109375" style="151" bestFit="1" customWidth="1"/>
    <col min="4826" max="4826" width="14.140625" style="151" bestFit="1" customWidth="1"/>
    <col min="4827" max="4827" width="16.7109375" style="151" customWidth="1"/>
    <col min="4828" max="4828" width="16.5703125" style="151" customWidth="1"/>
    <col min="4829" max="4830" width="7.85546875" style="151" bestFit="1" customWidth="1"/>
    <col min="4831" max="4831" width="8" style="151" bestFit="1" customWidth="1"/>
    <col min="4832" max="4833" width="7.85546875" style="151" bestFit="1" customWidth="1"/>
    <col min="4834" max="4834" width="9.7109375" style="151" customWidth="1"/>
    <col min="4835" max="4835" width="12.85546875" style="151" customWidth="1"/>
    <col min="4836" max="5072" width="9.140625" style="151"/>
    <col min="5073" max="5073" width="9" style="151" bestFit="1" customWidth="1"/>
    <col min="5074" max="5074" width="9.85546875" style="151" bestFit="1" customWidth="1"/>
    <col min="5075" max="5075" width="9.140625" style="151" bestFit="1" customWidth="1"/>
    <col min="5076" max="5076" width="16" style="151" bestFit="1" customWidth="1"/>
    <col min="5077" max="5077" width="9" style="151" bestFit="1" customWidth="1"/>
    <col min="5078" max="5078" width="7.85546875" style="151" bestFit="1" customWidth="1"/>
    <col min="5079" max="5079" width="11.7109375" style="151" bestFit="1" customWidth="1"/>
    <col min="5080" max="5080" width="14.28515625" style="151" customWidth="1"/>
    <col min="5081" max="5081" width="11.7109375" style="151" bestFit="1" customWidth="1"/>
    <col min="5082" max="5082" width="14.140625" style="151" bestFit="1" customWidth="1"/>
    <col min="5083" max="5083" width="16.7109375" style="151" customWidth="1"/>
    <col min="5084" max="5084" width="16.5703125" style="151" customWidth="1"/>
    <col min="5085" max="5086" width="7.85546875" style="151" bestFit="1" customWidth="1"/>
    <col min="5087" max="5087" width="8" style="151" bestFit="1" customWidth="1"/>
    <col min="5088" max="5089" width="7.85546875" style="151" bestFit="1" customWidth="1"/>
    <col min="5090" max="5090" width="9.7109375" style="151" customWidth="1"/>
    <col min="5091" max="5091" width="12.85546875" style="151" customWidth="1"/>
    <col min="5092" max="5328" width="9.140625" style="151"/>
    <col min="5329" max="5329" width="9" style="151" bestFit="1" customWidth="1"/>
    <col min="5330" max="5330" width="9.85546875" style="151" bestFit="1" customWidth="1"/>
    <col min="5331" max="5331" width="9.140625" style="151" bestFit="1" customWidth="1"/>
    <col min="5332" max="5332" width="16" style="151" bestFit="1" customWidth="1"/>
    <col min="5333" max="5333" width="9" style="151" bestFit="1" customWidth="1"/>
    <col min="5334" max="5334" width="7.85546875" style="151" bestFit="1" customWidth="1"/>
    <col min="5335" max="5335" width="11.7109375" style="151" bestFit="1" customWidth="1"/>
    <col min="5336" max="5336" width="14.28515625" style="151" customWidth="1"/>
    <col min="5337" max="5337" width="11.7109375" style="151" bestFit="1" customWidth="1"/>
    <col min="5338" max="5338" width="14.140625" style="151" bestFit="1" customWidth="1"/>
    <col min="5339" max="5339" width="16.7109375" style="151" customWidth="1"/>
    <col min="5340" max="5340" width="16.5703125" style="151" customWidth="1"/>
    <col min="5341" max="5342" width="7.85546875" style="151" bestFit="1" customWidth="1"/>
    <col min="5343" max="5343" width="8" style="151" bestFit="1" customWidth="1"/>
    <col min="5344" max="5345" width="7.85546875" style="151" bestFit="1" customWidth="1"/>
    <col min="5346" max="5346" width="9.7109375" style="151" customWidth="1"/>
    <col min="5347" max="5347" width="12.85546875" style="151" customWidth="1"/>
    <col min="5348" max="5584" width="9.140625" style="151"/>
    <col min="5585" max="5585" width="9" style="151" bestFit="1" customWidth="1"/>
    <col min="5586" max="5586" width="9.85546875" style="151" bestFit="1" customWidth="1"/>
    <col min="5587" max="5587" width="9.140625" style="151" bestFit="1" customWidth="1"/>
    <col min="5588" max="5588" width="16" style="151" bestFit="1" customWidth="1"/>
    <col min="5589" max="5589" width="9" style="151" bestFit="1" customWidth="1"/>
    <col min="5590" max="5590" width="7.85546875" style="151" bestFit="1" customWidth="1"/>
    <col min="5591" max="5591" width="11.7109375" style="151" bestFit="1" customWidth="1"/>
    <col min="5592" max="5592" width="14.28515625" style="151" customWidth="1"/>
    <col min="5593" max="5593" width="11.7109375" style="151" bestFit="1" customWidth="1"/>
    <col min="5594" max="5594" width="14.140625" style="151" bestFit="1" customWidth="1"/>
    <col min="5595" max="5595" width="16.7109375" style="151" customWidth="1"/>
    <col min="5596" max="5596" width="16.5703125" style="151" customWidth="1"/>
    <col min="5597" max="5598" width="7.85546875" style="151" bestFit="1" customWidth="1"/>
    <col min="5599" max="5599" width="8" style="151" bestFit="1" customWidth="1"/>
    <col min="5600" max="5601" width="7.85546875" style="151" bestFit="1" customWidth="1"/>
    <col min="5602" max="5602" width="9.7109375" style="151" customWidth="1"/>
    <col min="5603" max="5603" width="12.85546875" style="151" customWidth="1"/>
    <col min="5604" max="5840" width="9.140625" style="151"/>
    <col min="5841" max="5841" width="9" style="151" bestFit="1" customWidth="1"/>
    <col min="5842" max="5842" width="9.85546875" style="151" bestFit="1" customWidth="1"/>
    <col min="5843" max="5843" width="9.140625" style="151" bestFit="1" customWidth="1"/>
    <col min="5844" max="5844" width="16" style="151" bestFit="1" customWidth="1"/>
    <col min="5845" max="5845" width="9" style="151" bestFit="1" customWidth="1"/>
    <col min="5846" max="5846" width="7.85546875" style="151" bestFit="1" customWidth="1"/>
    <col min="5847" max="5847" width="11.7109375" style="151" bestFit="1" customWidth="1"/>
    <col min="5848" max="5848" width="14.28515625" style="151" customWidth="1"/>
    <col min="5849" max="5849" width="11.7109375" style="151" bestFit="1" customWidth="1"/>
    <col min="5850" max="5850" width="14.140625" style="151" bestFit="1" customWidth="1"/>
    <col min="5851" max="5851" width="16.7109375" style="151" customWidth="1"/>
    <col min="5852" max="5852" width="16.5703125" style="151" customWidth="1"/>
    <col min="5853" max="5854" width="7.85546875" style="151" bestFit="1" customWidth="1"/>
    <col min="5855" max="5855" width="8" style="151" bestFit="1" customWidth="1"/>
    <col min="5856" max="5857" width="7.85546875" style="151" bestFit="1" customWidth="1"/>
    <col min="5858" max="5858" width="9.7109375" style="151" customWidth="1"/>
    <col min="5859" max="5859" width="12.85546875" style="151" customWidth="1"/>
    <col min="5860" max="6096" width="9.140625" style="151"/>
    <col min="6097" max="6097" width="9" style="151" bestFit="1" customWidth="1"/>
    <col min="6098" max="6098" width="9.85546875" style="151" bestFit="1" customWidth="1"/>
    <col min="6099" max="6099" width="9.140625" style="151" bestFit="1" customWidth="1"/>
    <col min="6100" max="6100" width="16" style="151" bestFit="1" customWidth="1"/>
    <col min="6101" max="6101" width="9" style="151" bestFit="1" customWidth="1"/>
    <col min="6102" max="6102" width="7.85546875" style="151" bestFit="1" customWidth="1"/>
    <col min="6103" max="6103" width="11.7109375" style="151" bestFit="1" customWidth="1"/>
    <col min="6104" max="6104" width="14.28515625" style="151" customWidth="1"/>
    <col min="6105" max="6105" width="11.7109375" style="151" bestFit="1" customWidth="1"/>
    <col min="6106" max="6106" width="14.140625" style="151" bestFit="1" customWidth="1"/>
    <col min="6107" max="6107" width="16.7109375" style="151" customWidth="1"/>
    <col min="6108" max="6108" width="16.5703125" style="151" customWidth="1"/>
    <col min="6109" max="6110" width="7.85546875" style="151" bestFit="1" customWidth="1"/>
    <col min="6111" max="6111" width="8" style="151" bestFit="1" customWidth="1"/>
    <col min="6112" max="6113" width="7.85546875" style="151" bestFit="1" customWidth="1"/>
    <col min="6114" max="6114" width="9.7109375" style="151" customWidth="1"/>
    <col min="6115" max="6115" width="12.85546875" style="151" customWidth="1"/>
    <col min="6116" max="6352" width="9.140625" style="151"/>
    <col min="6353" max="6353" width="9" style="151" bestFit="1" customWidth="1"/>
    <col min="6354" max="6354" width="9.85546875" style="151" bestFit="1" customWidth="1"/>
    <col min="6355" max="6355" width="9.140625" style="151" bestFit="1" customWidth="1"/>
    <col min="6356" max="6356" width="16" style="151" bestFit="1" customWidth="1"/>
    <col min="6357" max="6357" width="9" style="151" bestFit="1" customWidth="1"/>
    <col min="6358" max="6358" width="7.85546875" style="151" bestFit="1" customWidth="1"/>
    <col min="6359" max="6359" width="11.7109375" style="151" bestFit="1" customWidth="1"/>
    <col min="6360" max="6360" width="14.28515625" style="151" customWidth="1"/>
    <col min="6361" max="6361" width="11.7109375" style="151" bestFit="1" customWidth="1"/>
    <col min="6362" max="6362" width="14.140625" style="151" bestFit="1" customWidth="1"/>
    <col min="6363" max="6363" width="16.7109375" style="151" customWidth="1"/>
    <col min="6364" max="6364" width="16.5703125" style="151" customWidth="1"/>
    <col min="6365" max="6366" width="7.85546875" style="151" bestFit="1" customWidth="1"/>
    <col min="6367" max="6367" width="8" style="151" bestFit="1" customWidth="1"/>
    <col min="6368" max="6369" width="7.85546875" style="151" bestFit="1" customWidth="1"/>
    <col min="6370" max="6370" width="9.7109375" style="151" customWidth="1"/>
    <col min="6371" max="6371" width="12.85546875" style="151" customWidth="1"/>
    <col min="6372" max="6608" width="9.140625" style="151"/>
    <col min="6609" max="6609" width="9" style="151" bestFit="1" customWidth="1"/>
    <col min="6610" max="6610" width="9.85546875" style="151" bestFit="1" customWidth="1"/>
    <col min="6611" max="6611" width="9.140625" style="151" bestFit="1" customWidth="1"/>
    <col min="6612" max="6612" width="16" style="151" bestFit="1" customWidth="1"/>
    <col min="6613" max="6613" width="9" style="151" bestFit="1" customWidth="1"/>
    <col min="6614" max="6614" width="7.85546875" style="151" bestFit="1" customWidth="1"/>
    <col min="6615" max="6615" width="11.7109375" style="151" bestFit="1" customWidth="1"/>
    <col min="6616" max="6616" width="14.28515625" style="151" customWidth="1"/>
    <col min="6617" max="6617" width="11.7109375" style="151" bestFit="1" customWidth="1"/>
    <col min="6618" max="6618" width="14.140625" style="151" bestFit="1" customWidth="1"/>
    <col min="6619" max="6619" width="16.7109375" style="151" customWidth="1"/>
    <col min="6620" max="6620" width="16.5703125" style="151" customWidth="1"/>
    <col min="6621" max="6622" width="7.85546875" style="151" bestFit="1" customWidth="1"/>
    <col min="6623" max="6623" width="8" style="151" bestFit="1" customWidth="1"/>
    <col min="6624" max="6625" width="7.85546875" style="151" bestFit="1" customWidth="1"/>
    <col min="6626" max="6626" width="9.7109375" style="151" customWidth="1"/>
    <col min="6627" max="6627" width="12.85546875" style="151" customWidth="1"/>
    <col min="6628" max="6864" width="9.140625" style="151"/>
    <col min="6865" max="6865" width="9" style="151" bestFit="1" customWidth="1"/>
    <col min="6866" max="6866" width="9.85546875" style="151" bestFit="1" customWidth="1"/>
    <col min="6867" max="6867" width="9.140625" style="151" bestFit="1" customWidth="1"/>
    <col min="6868" max="6868" width="16" style="151" bestFit="1" customWidth="1"/>
    <col min="6869" max="6869" width="9" style="151" bestFit="1" customWidth="1"/>
    <col min="6870" max="6870" width="7.85546875" style="151" bestFit="1" customWidth="1"/>
    <col min="6871" max="6871" width="11.7109375" style="151" bestFit="1" customWidth="1"/>
    <col min="6872" max="6872" width="14.28515625" style="151" customWidth="1"/>
    <col min="6873" max="6873" width="11.7109375" style="151" bestFit="1" customWidth="1"/>
    <col min="6874" max="6874" width="14.140625" style="151" bestFit="1" customWidth="1"/>
    <col min="6875" max="6875" width="16.7109375" style="151" customWidth="1"/>
    <col min="6876" max="6876" width="16.5703125" style="151" customWidth="1"/>
    <col min="6877" max="6878" width="7.85546875" style="151" bestFit="1" customWidth="1"/>
    <col min="6879" max="6879" width="8" style="151" bestFit="1" customWidth="1"/>
    <col min="6880" max="6881" width="7.85546875" style="151" bestFit="1" customWidth="1"/>
    <col min="6882" max="6882" width="9.7109375" style="151" customWidth="1"/>
    <col min="6883" max="6883" width="12.85546875" style="151" customWidth="1"/>
    <col min="6884" max="7120" width="9.140625" style="151"/>
    <col min="7121" max="7121" width="9" style="151" bestFit="1" customWidth="1"/>
    <col min="7122" max="7122" width="9.85546875" style="151" bestFit="1" customWidth="1"/>
    <col min="7123" max="7123" width="9.140625" style="151" bestFit="1" customWidth="1"/>
    <col min="7124" max="7124" width="16" style="151" bestFit="1" customWidth="1"/>
    <col min="7125" max="7125" width="9" style="151" bestFit="1" customWidth="1"/>
    <col min="7126" max="7126" width="7.85546875" style="151" bestFit="1" customWidth="1"/>
    <col min="7127" max="7127" width="11.7109375" style="151" bestFit="1" customWidth="1"/>
    <col min="7128" max="7128" width="14.28515625" style="151" customWidth="1"/>
    <col min="7129" max="7129" width="11.7109375" style="151" bestFit="1" customWidth="1"/>
    <col min="7130" max="7130" width="14.140625" style="151" bestFit="1" customWidth="1"/>
    <col min="7131" max="7131" width="16.7109375" style="151" customWidth="1"/>
    <col min="7132" max="7132" width="16.5703125" style="151" customWidth="1"/>
    <col min="7133" max="7134" width="7.85546875" style="151" bestFit="1" customWidth="1"/>
    <col min="7135" max="7135" width="8" style="151" bestFit="1" customWidth="1"/>
    <col min="7136" max="7137" width="7.85546875" style="151" bestFit="1" customWidth="1"/>
    <col min="7138" max="7138" width="9.7109375" style="151" customWidth="1"/>
    <col min="7139" max="7139" width="12.85546875" style="151" customWidth="1"/>
    <col min="7140" max="7376" width="9.140625" style="151"/>
    <col min="7377" max="7377" width="9" style="151" bestFit="1" customWidth="1"/>
    <col min="7378" max="7378" width="9.85546875" style="151" bestFit="1" customWidth="1"/>
    <col min="7379" max="7379" width="9.140625" style="151" bestFit="1" customWidth="1"/>
    <col min="7380" max="7380" width="16" style="151" bestFit="1" customWidth="1"/>
    <col min="7381" max="7381" width="9" style="151" bestFit="1" customWidth="1"/>
    <col min="7382" max="7382" width="7.85546875" style="151" bestFit="1" customWidth="1"/>
    <col min="7383" max="7383" width="11.7109375" style="151" bestFit="1" customWidth="1"/>
    <col min="7384" max="7384" width="14.28515625" style="151" customWidth="1"/>
    <col min="7385" max="7385" width="11.7109375" style="151" bestFit="1" customWidth="1"/>
    <col min="7386" max="7386" width="14.140625" style="151" bestFit="1" customWidth="1"/>
    <col min="7387" max="7387" width="16.7109375" style="151" customWidth="1"/>
    <col min="7388" max="7388" width="16.5703125" style="151" customWidth="1"/>
    <col min="7389" max="7390" width="7.85546875" style="151" bestFit="1" customWidth="1"/>
    <col min="7391" max="7391" width="8" style="151" bestFit="1" customWidth="1"/>
    <col min="7392" max="7393" width="7.85546875" style="151" bestFit="1" customWidth="1"/>
    <col min="7394" max="7394" width="9.7109375" style="151" customWidth="1"/>
    <col min="7395" max="7395" width="12.85546875" style="151" customWidth="1"/>
    <col min="7396" max="7632" width="9.140625" style="151"/>
    <col min="7633" max="7633" width="9" style="151" bestFit="1" customWidth="1"/>
    <col min="7634" max="7634" width="9.85546875" style="151" bestFit="1" customWidth="1"/>
    <col min="7635" max="7635" width="9.140625" style="151" bestFit="1" customWidth="1"/>
    <col min="7636" max="7636" width="16" style="151" bestFit="1" customWidth="1"/>
    <col min="7637" max="7637" width="9" style="151" bestFit="1" customWidth="1"/>
    <col min="7638" max="7638" width="7.85546875" style="151" bestFit="1" customWidth="1"/>
    <col min="7639" max="7639" width="11.7109375" style="151" bestFit="1" customWidth="1"/>
    <col min="7640" max="7640" width="14.28515625" style="151" customWidth="1"/>
    <col min="7641" max="7641" width="11.7109375" style="151" bestFit="1" customWidth="1"/>
    <col min="7642" max="7642" width="14.140625" style="151" bestFit="1" customWidth="1"/>
    <col min="7643" max="7643" width="16.7109375" style="151" customWidth="1"/>
    <col min="7644" max="7644" width="16.5703125" style="151" customWidth="1"/>
    <col min="7645" max="7646" width="7.85546875" style="151" bestFit="1" customWidth="1"/>
    <col min="7647" max="7647" width="8" style="151" bestFit="1" customWidth="1"/>
    <col min="7648" max="7649" width="7.85546875" style="151" bestFit="1" customWidth="1"/>
    <col min="7650" max="7650" width="9.7109375" style="151" customWidth="1"/>
    <col min="7651" max="7651" width="12.85546875" style="151" customWidth="1"/>
    <col min="7652" max="7888" width="9.140625" style="151"/>
    <col min="7889" max="7889" width="9" style="151" bestFit="1" customWidth="1"/>
    <col min="7890" max="7890" width="9.85546875" style="151" bestFit="1" customWidth="1"/>
    <col min="7891" max="7891" width="9.140625" style="151" bestFit="1" customWidth="1"/>
    <col min="7892" max="7892" width="16" style="151" bestFit="1" customWidth="1"/>
    <col min="7893" max="7893" width="9" style="151" bestFit="1" customWidth="1"/>
    <col min="7894" max="7894" width="7.85546875" style="151" bestFit="1" customWidth="1"/>
    <col min="7895" max="7895" width="11.7109375" style="151" bestFit="1" customWidth="1"/>
    <col min="7896" max="7896" width="14.28515625" style="151" customWidth="1"/>
    <col min="7897" max="7897" width="11.7109375" style="151" bestFit="1" customWidth="1"/>
    <col min="7898" max="7898" width="14.140625" style="151" bestFit="1" customWidth="1"/>
    <col min="7899" max="7899" width="16.7109375" style="151" customWidth="1"/>
    <col min="7900" max="7900" width="16.5703125" style="151" customWidth="1"/>
    <col min="7901" max="7902" width="7.85546875" style="151" bestFit="1" customWidth="1"/>
    <col min="7903" max="7903" width="8" style="151" bestFit="1" customWidth="1"/>
    <col min="7904" max="7905" width="7.85546875" style="151" bestFit="1" customWidth="1"/>
    <col min="7906" max="7906" width="9.7109375" style="151" customWidth="1"/>
    <col min="7907" max="7907" width="12.85546875" style="151" customWidth="1"/>
    <col min="7908" max="8144" width="9.140625" style="151"/>
    <col min="8145" max="8145" width="9" style="151" bestFit="1" customWidth="1"/>
    <col min="8146" max="8146" width="9.85546875" style="151" bestFit="1" customWidth="1"/>
    <col min="8147" max="8147" width="9.140625" style="151" bestFit="1" customWidth="1"/>
    <col min="8148" max="8148" width="16" style="151" bestFit="1" customWidth="1"/>
    <col min="8149" max="8149" width="9" style="151" bestFit="1" customWidth="1"/>
    <col min="8150" max="8150" width="7.85546875" style="151" bestFit="1" customWidth="1"/>
    <col min="8151" max="8151" width="11.7109375" style="151" bestFit="1" customWidth="1"/>
    <col min="8152" max="8152" width="14.28515625" style="151" customWidth="1"/>
    <col min="8153" max="8153" width="11.7109375" style="151" bestFit="1" customWidth="1"/>
    <col min="8154" max="8154" width="14.140625" style="151" bestFit="1" customWidth="1"/>
    <col min="8155" max="8155" width="16.7109375" style="151" customWidth="1"/>
    <col min="8156" max="8156" width="16.5703125" style="151" customWidth="1"/>
    <col min="8157" max="8158" width="7.85546875" style="151" bestFit="1" customWidth="1"/>
    <col min="8159" max="8159" width="8" style="151" bestFit="1" customWidth="1"/>
    <col min="8160" max="8161" width="7.85546875" style="151" bestFit="1" customWidth="1"/>
    <col min="8162" max="8162" width="9.7109375" style="151" customWidth="1"/>
    <col min="8163" max="8163" width="12.85546875" style="151" customWidth="1"/>
    <col min="8164" max="8400" width="9.140625" style="151"/>
    <col min="8401" max="8401" width="9" style="151" bestFit="1" customWidth="1"/>
    <col min="8402" max="8402" width="9.85546875" style="151" bestFit="1" customWidth="1"/>
    <col min="8403" max="8403" width="9.140625" style="151" bestFit="1" customWidth="1"/>
    <col min="8404" max="8404" width="16" style="151" bestFit="1" customWidth="1"/>
    <col min="8405" max="8405" width="9" style="151" bestFit="1" customWidth="1"/>
    <col min="8406" max="8406" width="7.85546875" style="151" bestFit="1" customWidth="1"/>
    <col min="8407" max="8407" width="11.7109375" style="151" bestFit="1" customWidth="1"/>
    <col min="8408" max="8408" width="14.28515625" style="151" customWidth="1"/>
    <col min="8409" max="8409" width="11.7109375" style="151" bestFit="1" customWidth="1"/>
    <col min="8410" max="8410" width="14.140625" style="151" bestFit="1" customWidth="1"/>
    <col min="8411" max="8411" width="16.7109375" style="151" customWidth="1"/>
    <col min="8412" max="8412" width="16.5703125" style="151" customWidth="1"/>
    <col min="8413" max="8414" width="7.85546875" style="151" bestFit="1" customWidth="1"/>
    <col min="8415" max="8415" width="8" style="151" bestFit="1" customWidth="1"/>
    <col min="8416" max="8417" width="7.85546875" style="151" bestFit="1" customWidth="1"/>
    <col min="8418" max="8418" width="9.7109375" style="151" customWidth="1"/>
    <col min="8419" max="8419" width="12.85546875" style="151" customWidth="1"/>
    <col min="8420" max="8656" width="9.140625" style="151"/>
    <col min="8657" max="8657" width="9" style="151" bestFit="1" customWidth="1"/>
    <col min="8658" max="8658" width="9.85546875" style="151" bestFit="1" customWidth="1"/>
    <col min="8659" max="8659" width="9.140625" style="151" bestFit="1" customWidth="1"/>
    <col min="8660" max="8660" width="16" style="151" bestFit="1" customWidth="1"/>
    <col min="8661" max="8661" width="9" style="151" bestFit="1" customWidth="1"/>
    <col min="8662" max="8662" width="7.85546875" style="151" bestFit="1" customWidth="1"/>
    <col min="8663" max="8663" width="11.7109375" style="151" bestFit="1" customWidth="1"/>
    <col min="8664" max="8664" width="14.28515625" style="151" customWidth="1"/>
    <col min="8665" max="8665" width="11.7109375" style="151" bestFit="1" customWidth="1"/>
    <col min="8666" max="8666" width="14.140625" style="151" bestFit="1" customWidth="1"/>
    <col min="8667" max="8667" width="16.7109375" style="151" customWidth="1"/>
    <col min="8668" max="8668" width="16.5703125" style="151" customWidth="1"/>
    <col min="8669" max="8670" width="7.85546875" style="151" bestFit="1" customWidth="1"/>
    <col min="8671" max="8671" width="8" style="151" bestFit="1" customWidth="1"/>
    <col min="8672" max="8673" width="7.85546875" style="151" bestFit="1" customWidth="1"/>
    <col min="8674" max="8674" width="9.7109375" style="151" customWidth="1"/>
    <col min="8675" max="8675" width="12.85546875" style="151" customWidth="1"/>
    <col min="8676" max="8912" width="9.140625" style="151"/>
    <col min="8913" max="8913" width="9" style="151" bestFit="1" customWidth="1"/>
    <col min="8914" max="8914" width="9.85546875" style="151" bestFit="1" customWidth="1"/>
    <col min="8915" max="8915" width="9.140625" style="151" bestFit="1" customWidth="1"/>
    <col min="8916" max="8916" width="16" style="151" bestFit="1" customWidth="1"/>
    <col min="8917" max="8917" width="9" style="151" bestFit="1" customWidth="1"/>
    <col min="8918" max="8918" width="7.85546875" style="151" bestFit="1" customWidth="1"/>
    <col min="8919" max="8919" width="11.7109375" style="151" bestFit="1" customWidth="1"/>
    <col min="8920" max="8920" width="14.28515625" style="151" customWidth="1"/>
    <col min="8921" max="8921" width="11.7109375" style="151" bestFit="1" customWidth="1"/>
    <col min="8922" max="8922" width="14.140625" style="151" bestFit="1" customWidth="1"/>
    <col min="8923" max="8923" width="16.7109375" style="151" customWidth="1"/>
    <col min="8924" max="8924" width="16.5703125" style="151" customWidth="1"/>
    <col min="8925" max="8926" width="7.85546875" style="151" bestFit="1" customWidth="1"/>
    <col min="8927" max="8927" width="8" style="151" bestFit="1" customWidth="1"/>
    <col min="8928" max="8929" width="7.85546875" style="151" bestFit="1" customWidth="1"/>
    <col min="8930" max="8930" width="9.7109375" style="151" customWidth="1"/>
    <col min="8931" max="8931" width="12.85546875" style="151" customWidth="1"/>
    <col min="8932" max="9168" width="9.140625" style="151"/>
    <col min="9169" max="9169" width="9" style="151" bestFit="1" customWidth="1"/>
    <col min="9170" max="9170" width="9.85546875" style="151" bestFit="1" customWidth="1"/>
    <col min="9171" max="9171" width="9.140625" style="151" bestFit="1" customWidth="1"/>
    <col min="9172" max="9172" width="16" style="151" bestFit="1" customWidth="1"/>
    <col min="9173" max="9173" width="9" style="151" bestFit="1" customWidth="1"/>
    <col min="9174" max="9174" width="7.85546875" style="151" bestFit="1" customWidth="1"/>
    <col min="9175" max="9175" width="11.7109375" style="151" bestFit="1" customWidth="1"/>
    <col min="9176" max="9176" width="14.28515625" style="151" customWidth="1"/>
    <col min="9177" max="9177" width="11.7109375" style="151" bestFit="1" customWidth="1"/>
    <col min="9178" max="9178" width="14.140625" style="151" bestFit="1" customWidth="1"/>
    <col min="9179" max="9179" width="16.7109375" style="151" customWidth="1"/>
    <col min="9180" max="9180" width="16.5703125" style="151" customWidth="1"/>
    <col min="9181" max="9182" width="7.85546875" style="151" bestFit="1" customWidth="1"/>
    <col min="9183" max="9183" width="8" style="151" bestFit="1" customWidth="1"/>
    <col min="9184" max="9185" width="7.85546875" style="151" bestFit="1" customWidth="1"/>
    <col min="9186" max="9186" width="9.7109375" style="151" customWidth="1"/>
    <col min="9187" max="9187" width="12.85546875" style="151" customWidth="1"/>
    <col min="9188" max="9424" width="9.140625" style="151"/>
    <col min="9425" max="9425" width="9" style="151" bestFit="1" customWidth="1"/>
    <col min="9426" max="9426" width="9.85546875" style="151" bestFit="1" customWidth="1"/>
    <col min="9427" max="9427" width="9.140625" style="151" bestFit="1" customWidth="1"/>
    <col min="9428" max="9428" width="16" style="151" bestFit="1" customWidth="1"/>
    <col min="9429" max="9429" width="9" style="151" bestFit="1" customWidth="1"/>
    <col min="9430" max="9430" width="7.85546875" style="151" bestFit="1" customWidth="1"/>
    <col min="9431" max="9431" width="11.7109375" style="151" bestFit="1" customWidth="1"/>
    <col min="9432" max="9432" width="14.28515625" style="151" customWidth="1"/>
    <col min="9433" max="9433" width="11.7109375" style="151" bestFit="1" customWidth="1"/>
    <col min="9434" max="9434" width="14.140625" style="151" bestFit="1" customWidth="1"/>
    <col min="9435" max="9435" width="16.7109375" style="151" customWidth="1"/>
    <col min="9436" max="9436" width="16.5703125" style="151" customWidth="1"/>
    <col min="9437" max="9438" width="7.85546875" style="151" bestFit="1" customWidth="1"/>
    <col min="9439" max="9439" width="8" style="151" bestFit="1" customWidth="1"/>
    <col min="9440" max="9441" width="7.85546875" style="151" bestFit="1" customWidth="1"/>
    <col min="9442" max="9442" width="9.7109375" style="151" customWidth="1"/>
    <col min="9443" max="9443" width="12.85546875" style="151" customWidth="1"/>
    <col min="9444" max="9680" width="9.140625" style="151"/>
    <col min="9681" max="9681" width="9" style="151" bestFit="1" customWidth="1"/>
    <col min="9682" max="9682" width="9.85546875" style="151" bestFit="1" customWidth="1"/>
    <col min="9683" max="9683" width="9.140625" style="151" bestFit="1" customWidth="1"/>
    <col min="9684" max="9684" width="16" style="151" bestFit="1" customWidth="1"/>
    <col min="9685" max="9685" width="9" style="151" bestFit="1" customWidth="1"/>
    <col min="9686" max="9686" width="7.85546875" style="151" bestFit="1" customWidth="1"/>
    <col min="9687" max="9687" width="11.7109375" style="151" bestFit="1" customWidth="1"/>
    <col min="9688" max="9688" width="14.28515625" style="151" customWidth="1"/>
    <col min="9689" max="9689" width="11.7109375" style="151" bestFit="1" customWidth="1"/>
    <col min="9690" max="9690" width="14.140625" style="151" bestFit="1" customWidth="1"/>
    <col min="9691" max="9691" width="16.7109375" style="151" customWidth="1"/>
    <col min="9692" max="9692" width="16.5703125" style="151" customWidth="1"/>
    <col min="9693" max="9694" width="7.85546875" style="151" bestFit="1" customWidth="1"/>
    <col min="9695" max="9695" width="8" style="151" bestFit="1" customWidth="1"/>
    <col min="9696" max="9697" width="7.85546875" style="151" bestFit="1" customWidth="1"/>
    <col min="9698" max="9698" width="9.7109375" style="151" customWidth="1"/>
    <col min="9699" max="9699" width="12.85546875" style="151" customWidth="1"/>
    <col min="9700" max="9936" width="9.140625" style="151"/>
    <col min="9937" max="9937" width="9" style="151" bestFit="1" customWidth="1"/>
    <col min="9938" max="9938" width="9.85546875" style="151" bestFit="1" customWidth="1"/>
    <col min="9939" max="9939" width="9.140625" style="151" bestFit="1" customWidth="1"/>
    <col min="9940" max="9940" width="16" style="151" bestFit="1" customWidth="1"/>
    <col min="9941" max="9941" width="9" style="151" bestFit="1" customWidth="1"/>
    <col min="9942" max="9942" width="7.85546875" style="151" bestFit="1" customWidth="1"/>
    <col min="9943" max="9943" width="11.7109375" style="151" bestFit="1" customWidth="1"/>
    <col min="9944" max="9944" width="14.28515625" style="151" customWidth="1"/>
    <col min="9945" max="9945" width="11.7109375" style="151" bestFit="1" customWidth="1"/>
    <col min="9946" max="9946" width="14.140625" style="151" bestFit="1" customWidth="1"/>
    <col min="9947" max="9947" width="16.7109375" style="151" customWidth="1"/>
    <col min="9948" max="9948" width="16.5703125" style="151" customWidth="1"/>
    <col min="9949" max="9950" width="7.85546875" style="151" bestFit="1" customWidth="1"/>
    <col min="9951" max="9951" width="8" style="151" bestFit="1" customWidth="1"/>
    <col min="9952" max="9953" width="7.85546875" style="151" bestFit="1" customWidth="1"/>
    <col min="9954" max="9954" width="9.7109375" style="151" customWidth="1"/>
    <col min="9955" max="9955" width="12.85546875" style="151" customWidth="1"/>
    <col min="9956" max="10192" width="9.140625" style="151"/>
    <col min="10193" max="10193" width="9" style="151" bestFit="1" customWidth="1"/>
    <col min="10194" max="10194" width="9.85546875" style="151" bestFit="1" customWidth="1"/>
    <col min="10195" max="10195" width="9.140625" style="151" bestFit="1" customWidth="1"/>
    <col min="10196" max="10196" width="16" style="151" bestFit="1" customWidth="1"/>
    <col min="10197" max="10197" width="9" style="151" bestFit="1" customWidth="1"/>
    <col min="10198" max="10198" width="7.85546875" style="151" bestFit="1" customWidth="1"/>
    <col min="10199" max="10199" width="11.7109375" style="151" bestFit="1" customWidth="1"/>
    <col min="10200" max="10200" width="14.28515625" style="151" customWidth="1"/>
    <col min="10201" max="10201" width="11.7109375" style="151" bestFit="1" customWidth="1"/>
    <col min="10202" max="10202" width="14.140625" style="151" bestFit="1" customWidth="1"/>
    <col min="10203" max="10203" width="16.7109375" style="151" customWidth="1"/>
    <col min="10204" max="10204" width="16.5703125" style="151" customWidth="1"/>
    <col min="10205" max="10206" width="7.85546875" style="151" bestFit="1" customWidth="1"/>
    <col min="10207" max="10207" width="8" style="151" bestFit="1" customWidth="1"/>
    <col min="10208" max="10209" width="7.85546875" style="151" bestFit="1" customWidth="1"/>
    <col min="10210" max="10210" width="9.7109375" style="151" customWidth="1"/>
    <col min="10211" max="10211" width="12.85546875" style="151" customWidth="1"/>
    <col min="10212" max="10448" width="9.140625" style="151"/>
    <col min="10449" max="10449" width="9" style="151" bestFit="1" customWidth="1"/>
    <col min="10450" max="10450" width="9.85546875" style="151" bestFit="1" customWidth="1"/>
    <col min="10451" max="10451" width="9.140625" style="151" bestFit="1" customWidth="1"/>
    <col min="10452" max="10452" width="16" style="151" bestFit="1" customWidth="1"/>
    <col min="10453" max="10453" width="9" style="151" bestFit="1" customWidth="1"/>
    <col min="10454" max="10454" width="7.85546875" style="151" bestFit="1" customWidth="1"/>
    <col min="10455" max="10455" width="11.7109375" style="151" bestFit="1" customWidth="1"/>
    <col min="10456" max="10456" width="14.28515625" style="151" customWidth="1"/>
    <col min="10457" max="10457" width="11.7109375" style="151" bestFit="1" customWidth="1"/>
    <col min="10458" max="10458" width="14.140625" style="151" bestFit="1" customWidth="1"/>
    <col min="10459" max="10459" width="16.7109375" style="151" customWidth="1"/>
    <col min="10460" max="10460" width="16.5703125" style="151" customWidth="1"/>
    <col min="10461" max="10462" width="7.85546875" style="151" bestFit="1" customWidth="1"/>
    <col min="10463" max="10463" width="8" style="151" bestFit="1" customWidth="1"/>
    <col min="10464" max="10465" width="7.85546875" style="151" bestFit="1" customWidth="1"/>
    <col min="10466" max="10466" width="9.7109375" style="151" customWidth="1"/>
    <col min="10467" max="10467" width="12.85546875" style="151" customWidth="1"/>
    <col min="10468" max="10704" width="9.140625" style="151"/>
    <col min="10705" max="10705" width="9" style="151" bestFit="1" customWidth="1"/>
    <col min="10706" max="10706" width="9.85546875" style="151" bestFit="1" customWidth="1"/>
    <col min="10707" max="10707" width="9.140625" style="151" bestFit="1" customWidth="1"/>
    <col min="10708" max="10708" width="16" style="151" bestFit="1" customWidth="1"/>
    <col min="10709" max="10709" width="9" style="151" bestFit="1" customWidth="1"/>
    <col min="10710" max="10710" width="7.85546875" style="151" bestFit="1" customWidth="1"/>
    <col min="10711" max="10711" width="11.7109375" style="151" bestFit="1" customWidth="1"/>
    <col min="10712" max="10712" width="14.28515625" style="151" customWidth="1"/>
    <col min="10713" max="10713" width="11.7109375" style="151" bestFit="1" customWidth="1"/>
    <col min="10714" max="10714" width="14.140625" style="151" bestFit="1" customWidth="1"/>
    <col min="10715" max="10715" width="16.7109375" style="151" customWidth="1"/>
    <col min="10716" max="10716" width="16.5703125" style="151" customWidth="1"/>
    <col min="10717" max="10718" width="7.85546875" style="151" bestFit="1" customWidth="1"/>
    <col min="10719" max="10719" width="8" style="151" bestFit="1" customWidth="1"/>
    <col min="10720" max="10721" width="7.85546875" style="151" bestFit="1" customWidth="1"/>
    <col min="10722" max="10722" width="9.7109375" style="151" customWidth="1"/>
    <col min="10723" max="10723" width="12.85546875" style="151" customWidth="1"/>
    <col min="10724" max="10960" width="9.140625" style="151"/>
    <col min="10961" max="10961" width="9" style="151" bestFit="1" customWidth="1"/>
    <col min="10962" max="10962" width="9.85546875" style="151" bestFit="1" customWidth="1"/>
    <col min="10963" max="10963" width="9.140625" style="151" bestFit="1" customWidth="1"/>
    <col min="10964" max="10964" width="16" style="151" bestFit="1" customWidth="1"/>
    <col min="10965" max="10965" width="9" style="151" bestFit="1" customWidth="1"/>
    <col min="10966" max="10966" width="7.85546875" style="151" bestFit="1" customWidth="1"/>
    <col min="10967" max="10967" width="11.7109375" style="151" bestFit="1" customWidth="1"/>
    <col min="10968" max="10968" width="14.28515625" style="151" customWidth="1"/>
    <col min="10969" max="10969" width="11.7109375" style="151" bestFit="1" customWidth="1"/>
    <col min="10970" max="10970" width="14.140625" style="151" bestFit="1" customWidth="1"/>
    <col min="10971" max="10971" width="16.7109375" style="151" customWidth="1"/>
    <col min="10972" max="10972" width="16.5703125" style="151" customWidth="1"/>
    <col min="10973" max="10974" width="7.85546875" style="151" bestFit="1" customWidth="1"/>
    <col min="10975" max="10975" width="8" style="151" bestFit="1" customWidth="1"/>
    <col min="10976" max="10977" width="7.85546875" style="151" bestFit="1" customWidth="1"/>
    <col min="10978" max="10978" width="9.7109375" style="151" customWidth="1"/>
    <col min="10979" max="10979" width="12.85546875" style="151" customWidth="1"/>
    <col min="10980" max="11216" width="9.140625" style="151"/>
    <col min="11217" max="11217" width="9" style="151" bestFit="1" customWidth="1"/>
    <col min="11218" max="11218" width="9.85546875" style="151" bestFit="1" customWidth="1"/>
    <col min="11219" max="11219" width="9.140625" style="151" bestFit="1" customWidth="1"/>
    <col min="11220" max="11220" width="16" style="151" bestFit="1" customWidth="1"/>
    <col min="11221" max="11221" width="9" style="151" bestFit="1" customWidth="1"/>
    <col min="11222" max="11222" width="7.85546875" style="151" bestFit="1" customWidth="1"/>
    <col min="11223" max="11223" width="11.7109375" style="151" bestFit="1" customWidth="1"/>
    <col min="11224" max="11224" width="14.28515625" style="151" customWidth="1"/>
    <col min="11225" max="11225" width="11.7109375" style="151" bestFit="1" customWidth="1"/>
    <col min="11226" max="11226" width="14.140625" style="151" bestFit="1" customWidth="1"/>
    <col min="11227" max="11227" width="16.7109375" style="151" customWidth="1"/>
    <col min="11228" max="11228" width="16.5703125" style="151" customWidth="1"/>
    <col min="11229" max="11230" width="7.85546875" style="151" bestFit="1" customWidth="1"/>
    <col min="11231" max="11231" width="8" style="151" bestFit="1" customWidth="1"/>
    <col min="11232" max="11233" width="7.85546875" style="151" bestFit="1" customWidth="1"/>
    <col min="11234" max="11234" width="9.7109375" style="151" customWidth="1"/>
    <col min="11235" max="11235" width="12.85546875" style="151" customWidth="1"/>
    <col min="11236" max="11472" width="9.140625" style="151"/>
    <col min="11473" max="11473" width="9" style="151" bestFit="1" customWidth="1"/>
    <col min="11474" max="11474" width="9.85546875" style="151" bestFit="1" customWidth="1"/>
    <col min="11475" max="11475" width="9.140625" style="151" bestFit="1" customWidth="1"/>
    <col min="11476" max="11476" width="16" style="151" bestFit="1" customWidth="1"/>
    <col min="11477" max="11477" width="9" style="151" bestFit="1" customWidth="1"/>
    <col min="11478" max="11478" width="7.85546875" style="151" bestFit="1" customWidth="1"/>
    <col min="11479" max="11479" width="11.7109375" style="151" bestFit="1" customWidth="1"/>
    <col min="11480" max="11480" width="14.28515625" style="151" customWidth="1"/>
    <col min="11481" max="11481" width="11.7109375" style="151" bestFit="1" customWidth="1"/>
    <col min="11482" max="11482" width="14.140625" style="151" bestFit="1" customWidth="1"/>
    <col min="11483" max="11483" width="16.7109375" style="151" customWidth="1"/>
    <col min="11484" max="11484" width="16.5703125" style="151" customWidth="1"/>
    <col min="11485" max="11486" width="7.85546875" style="151" bestFit="1" customWidth="1"/>
    <col min="11487" max="11487" width="8" style="151" bestFit="1" customWidth="1"/>
    <col min="11488" max="11489" width="7.85546875" style="151" bestFit="1" customWidth="1"/>
    <col min="11490" max="11490" width="9.7109375" style="151" customWidth="1"/>
    <col min="11491" max="11491" width="12.85546875" style="151" customWidth="1"/>
    <col min="11492" max="11728" width="9.140625" style="151"/>
    <col min="11729" max="11729" width="9" style="151" bestFit="1" customWidth="1"/>
    <col min="11730" max="11730" width="9.85546875" style="151" bestFit="1" customWidth="1"/>
    <col min="11731" max="11731" width="9.140625" style="151" bestFit="1" customWidth="1"/>
    <col min="11732" max="11732" width="16" style="151" bestFit="1" customWidth="1"/>
    <col min="11733" max="11733" width="9" style="151" bestFit="1" customWidth="1"/>
    <col min="11734" max="11734" width="7.85546875" style="151" bestFit="1" customWidth="1"/>
    <col min="11735" max="11735" width="11.7109375" style="151" bestFit="1" customWidth="1"/>
    <col min="11736" max="11736" width="14.28515625" style="151" customWidth="1"/>
    <col min="11737" max="11737" width="11.7109375" style="151" bestFit="1" customWidth="1"/>
    <col min="11738" max="11738" width="14.140625" style="151" bestFit="1" customWidth="1"/>
    <col min="11739" max="11739" width="16.7109375" style="151" customWidth="1"/>
    <col min="11740" max="11740" width="16.5703125" style="151" customWidth="1"/>
    <col min="11741" max="11742" width="7.85546875" style="151" bestFit="1" customWidth="1"/>
    <col min="11743" max="11743" width="8" style="151" bestFit="1" customWidth="1"/>
    <col min="11744" max="11745" width="7.85546875" style="151" bestFit="1" customWidth="1"/>
    <col min="11746" max="11746" width="9.7109375" style="151" customWidth="1"/>
    <col min="11747" max="11747" width="12.85546875" style="151" customWidth="1"/>
    <col min="11748" max="11984" width="9.140625" style="151"/>
    <col min="11985" max="11985" width="9" style="151" bestFit="1" customWidth="1"/>
    <col min="11986" max="11986" width="9.85546875" style="151" bestFit="1" customWidth="1"/>
    <col min="11987" max="11987" width="9.140625" style="151" bestFit="1" customWidth="1"/>
    <col min="11988" max="11988" width="16" style="151" bestFit="1" customWidth="1"/>
    <col min="11989" max="11989" width="9" style="151" bestFit="1" customWidth="1"/>
    <col min="11990" max="11990" width="7.85546875" style="151" bestFit="1" customWidth="1"/>
    <col min="11991" max="11991" width="11.7109375" style="151" bestFit="1" customWidth="1"/>
    <col min="11992" max="11992" width="14.28515625" style="151" customWidth="1"/>
    <col min="11993" max="11993" width="11.7109375" style="151" bestFit="1" customWidth="1"/>
    <col min="11994" max="11994" width="14.140625" style="151" bestFit="1" customWidth="1"/>
    <col min="11995" max="11995" width="16.7109375" style="151" customWidth="1"/>
    <col min="11996" max="11996" width="16.5703125" style="151" customWidth="1"/>
    <col min="11997" max="11998" width="7.85546875" style="151" bestFit="1" customWidth="1"/>
    <col min="11999" max="11999" width="8" style="151" bestFit="1" customWidth="1"/>
    <col min="12000" max="12001" width="7.85546875" style="151" bestFit="1" customWidth="1"/>
    <col min="12002" max="12002" width="9.7109375" style="151" customWidth="1"/>
    <col min="12003" max="12003" width="12.85546875" style="151" customWidth="1"/>
    <col min="12004" max="12240" width="9.140625" style="151"/>
    <col min="12241" max="12241" width="9" style="151" bestFit="1" customWidth="1"/>
    <col min="12242" max="12242" width="9.85546875" style="151" bestFit="1" customWidth="1"/>
    <col min="12243" max="12243" width="9.140625" style="151" bestFit="1" customWidth="1"/>
    <col min="12244" max="12244" width="16" style="151" bestFit="1" customWidth="1"/>
    <col min="12245" max="12245" width="9" style="151" bestFit="1" customWidth="1"/>
    <col min="12246" max="12246" width="7.85546875" style="151" bestFit="1" customWidth="1"/>
    <col min="12247" max="12247" width="11.7109375" style="151" bestFit="1" customWidth="1"/>
    <col min="12248" max="12248" width="14.28515625" style="151" customWidth="1"/>
    <col min="12249" max="12249" width="11.7109375" style="151" bestFit="1" customWidth="1"/>
    <col min="12250" max="12250" width="14.140625" style="151" bestFit="1" customWidth="1"/>
    <col min="12251" max="12251" width="16.7109375" style="151" customWidth="1"/>
    <col min="12252" max="12252" width="16.5703125" style="151" customWidth="1"/>
    <col min="12253" max="12254" width="7.85546875" style="151" bestFit="1" customWidth="1"/>
    <col min="12255" max="12255" width="8" style="151" bestFit="1" customWidth="1"/>
    <col min="12256" max="12257" width="7.85546875" style="151" bestFit="1" customWidth="1"/>
    <col min="12258" max="12258" width="9.7109375" style="151" customWidth="1"/>
    <col min="12259" max="12259" width="12.85546875" style="151" customWidth="1"/>
    <col min="12260" max="12496" width="9.140625" style="151"/>
    <col min="12497" max="12497" width="9" style="151" bestFit="1" customWidth="1"/>
    <col min="12498" max="12498" width="9.85546875" style="151" bestFit="1" customWidth="1"/>
    <col min="12499" max="12499" width="9.140625" style="151" bestFit="1" customWidth="1"/>
    <col min="12500" max="12500" width="16" style="151" bestFit="1" customWidth="1"/>
    <col min="12501" max="12501" width="9" style="151" bestFit="1" customWidth="1"/>
    <col min="12502" max="12502" width="7.85546875" style="151" bestFit="1" customWidth="1"/>
    <col min="12503" max="12503" width="11.7109375" style="151" bestFit="1" customWidth="1"/>
    <col min="12504" max="12504" width="14.28515625" style="151" customWidth="1"/>
    <col min="12505" max="12505" width="11.7109375" style="151" bestFit="1" customWidth="1"/>
    <col min="12506" max="12506" width="14.140625" style="151" bestFit="1" customWidth="1"/>
    <col min="12507" max="12507" width="16.7109375" style="151" customWidth="1"/>
    <col min="12508" max="12508" width="16.5703125" style="151" customWidth="1"/>
    <col min="12509" max="12510" width="7.85546875" style="151" bestFit="1" customWidth="1"/>
    <col min="12511" max="12511" width="8" style="151" bestFit="1" customWidth="1"/>
    <col min="12512" max="12513" width="7.85546875" style="151" bestFit="1" customWidth="1"/>
    <col min="12514" max="12514" width="9.7109375" style="151" customWidth="1"/>
    <col min="12515" max="12515" width="12.85546875" style="151" customWidth="1"/>
    <col min="12516" max="12752" width="9.140625" style="151"/>
    <col min="12753" max="12753" width="9" style="151" bestFit="1" customWidth="1"/>
    <col min="12754" max="12754" width="9.85546875" style="151" bestFit="1" customWidth="1"/>
    <col min="12755" max="12755" width="9.140625" style="151" bestFit="1" customWidth="1"/>
    <col min="12756" max="12756" width="16" style="151" bestFit="1" customWidth="1"/>
    <col min="12757" max="12757" width="9" style="151" bestFit="1" customWidth="1"/>
    <col min="12758" max="12758" width="7.85546875" style="151" bestFit="1" customWidth="1"/>
    <col min="12759" max="12759" width="11.7109375" style="151" bestFit="1" customWidth="1"/>
    <col min="12760" max="12760" width="14.28515625" style="151" customWidth="1"/>
    <col min="12761" max="12761" width="11.7109375" style="151" bestFit="1" customWidth="1"/>
    <col min="12762" max="12762" width="14.140625" style="151" bestFit="1" customWidth="1"/>
    <col min="12763" max="12763" width="16.7109375" style="151" customWidth="1"/>
    <col min="12764" max="12764" width="16.5703125" style="151" customWidth="1"/>
    <col min="12765" max="12766" width="7.85546875" style="151" bestFit="1" customWidth="1"/>
    <col min="12767" max="12767" width="8" style="151" bestFit="1" customWidth="1"/>
    <col min="12768" max="12769" width="7.85546875" style="151" bestFit="1" customWidth="1"/>
    <col min="12770" max="12770" width="9.7109375" style="151" customWidth="1"/>
    <col min="12771" max="12771" width="12.85546875" style="151" customWidth="1"/>
    <col min="12772" max="13008" width="9.140625" style="151"/>
    <col min="13009" max="13009" width="9" style="151" bestFit="1" customWidth="1"/>
    <col min="13010" max="13010" width="9.85546875" style="151" bestFit="1" customWidth="1"/>
    <col min="13011" max="13011" width="9.140625" style="151" bestFit="1" customWidth="1"/>
    <col min="13012" max="13012" width="16" style="151" bestFit="1" customWidth="1"/>
    <col min="13013" max="13013" width="9" style="151" bestFit="1" customWidth="1"/>
    <col min="13014" max="13014" width="7.85546875" style="151" bestFit="1" customWidth="1"/>
    <col min="13015" max="13015" width="11.7109375" style="151" bestFit="1" customWidth="1"/>
    <col min="13016" max="13016" width="14.28515625" style="151" customWidth="1"/>
    <col min="13017" max="13017" width="11.7109375" style="151" bestFit="1" customWidth="1"/>
    <col min="13018" max="13018" width="14.140625" style="151" bestFit="1" customWidth="1"/>
    <col min="13019" max="13019" width="16.7109375" style="151" customWidth="1"/>
    <col min="13020" max="13020" width="16.5703125" style="151" customWidth="1"/>
    <col min="13021" max="13022" width="7.85546875" style="151" bestFit="1" customWidth="1"/>
    <col min="13023" max="13023" width="8" style="151" bestFit="1" customWidth="1"/>
    <col min="13024" max="13025" width="7.85546875" style="151" bestFit="1" customWidth="1"/>
    <col min="13026" max="13026" width="9.7109375" style="151" customWidth="1"/>
    <col min="13027" max="13027" width="12.85546875" style="151" customWidth="1"/>
    <col min="13028" max="13264" width="9.140625" style="151"/>
    <col min="13265" max="13265" width="9" style="151" bestFit="1" customWidth="1"/>
    <col min="13266" max="13266" width="9.85546875" style="151" bestFit="1" customWidth="1"/>
    <col min="13267" max="13267" width="9.140625" style="151" bestFit="1" customWidth="1"/>
    <col min="13268" max="13268" width="16" style="151" bestFit="1" customWidth="1"/>
    <col min="13269" max="13269" width="9" style="151" bestFit="1" customWidth="1"/>
    <col min="13270" max="13270" width="7.85546875" style="151" bestFit="1" customWidth="1"/>
    <col min="13271" max="13271" width="11.7109375" style="151" bestFit="1" customWidth="1"/>
    <col min="13272" max="13272" width="14.28515625" style="151" customWidth="1"/>
    <col min="13273" max="13273" width="11.7109375" style="151" bestFit="1" customWidth="1"/>
    <col min="13274" max="13274" width="14.140625" style="151" bestFit="1" customWidth="1"/>
    <col min="13275" max="13275" width="16.7109375" style="151" customWidth="1"/>
    <col min="13276" max="13276" width="16.5703125" style="151" customWidth="1"/>
    <col min="13277" max="13278" width="7.85546875" style="151" bestFit="1" customWidth="1"/>
    <col min="13279" max="13279" width="8" style="151" bestFit="1" customWidth="1"/>
    <col min="13280" max="13281" width="7.85546875" style="151" bestFit="1" customWidth="1"/>
    <col min="13282" max="13282" width="9.7109375" style="151" customWidth="1"/>
    <col min="13283" max="13283" width="12.85546875" style="151" customWidth="1"/>
    <col min="13284" max="13520" width="9.140625" style="151"/>
    <col min="13521" max="13521" width="9" style="151" bestFit="1" customWidth="1"/>
    <col min="13522" max="13522" width="9.85546875" style="151" bestFit="1" customWidth="1"/>
    <col min="13523" max="13523" width="9.140625" style="151" bestFit="1" customWidth="1"/>
    <col min="13524" max="13524" width="16" style="151" bestFit="1" customWidth="1"/>
    <col min="13525" max="13525" width="9" style="151" bestFit="1" customWidth="1"/>
    <col min="13526" max="13526" width="7.85546875" style="151" bestFit="1" customWidth="1"/>
    <col min="13527" max="13527" width="11.7109375" style="151" bestFit="1" customWidth="1"/>
    <col min="13528" max="13528" width="14.28515625" style="151" customWidth="1"/>
    <col min="13529" max="13529" width="11.7109375" style="151" bestFit="1" customWidth="1"/>
    <col min="13530" max="13530" width="14.140625" style="151" bestFit="1" customWidth="1"/>
    <col min="13531" max="13531" width="16.7109375" style="151" customWidth="1"/>
    <col min="13532" max="13532" width="16.5703125" style="151" customWidth="1"/>
    <col min="13533" max="13534" width="7.85546875" style="151" bestFit="1" customWidth="1"/>
    <col min="13535" max="13535" width="8" style="151" bestFit="1" customWidth="1"/>
    <col min="13536" max="13537" width="7.85546875" style="151" bestFit="1" customWidth="1"/>
    <col min="13538" max="13538" width="9.7109375" style="151" customWidth="1"/>
    <col min="13539" max="13539" width="12.85546875" style="151" customWidth="1"/>
    <col min="13540" max="13776" width="9.140625" style="151"/>
    <col min="13777" max="13777" width="9" style="151" bestFit="1" customWidth="1"/>
    <col min="13778" max="13778" width="9.85546875" style="151" bestFit="1" customWidth="1"/>
    <col min="13779" max="13779" width="9.140625" style="151" bestFit="1" customWidth="1"/>
    <col min="13780" max="13780" width="16" style="151" bestFit="1" customWidth="1"/>
    <col min="13781" max="13781" width="9" style="151" bestFit="1" customWidth="1"/>
    <col min="13782" max="13782" width="7.85546875" style="151" bestFit="1" customWidth="1"/>
    <col min="13783" max="13783" width="11.7109375" style="151" bestFit="1" customWidth="1"/>
    <col min="13784" max="13784" width="14.28515625" style="151" customWidth="1"/>
    <col min="13785" max="13785" width="11.7109375" style="151" bestFit="1" customWidth="1"/>
    <col min="13786" max="13786" width="14.140625" style="151" bestFit="1" customWidth="1"/>
    <col min="13787" max="13787" width="16.7109375" style="151" customWidth="1"/>
    <col min="13788" max="13788" width="16.5703125" style="151" customWidth="1"/>
    <col min="13789" max="13790" width="7.85546875" style="151" bestFit="1" customWidth="1"/>
    <col min="13791" max="13791" width="8" style="151" bestFit="1" customWidth="1"/>
    <col min="13792" max="13793" width="7.85546875" style="151" bestFit="1" customWidth="1"/>
    <col min="13794" max="13794" width="9.7109375" style="151" customWidth="1"/>
    <col min="13795" max="13795" width="12.85546875" style="151" customWidth="1"/>
    <col min="13796" max="14032" width="9.140625" style="151"/>
    <col min="14033" max="14033" width="9" style="151" bestFit="1" customWidth="1"/>
    <col min="14034" max="14034" width="9.85546875" style="151" bestFit="1" customWidth="1"/>
    <col min="14035" max="14035" width="9.140625" style="151" bestFit="1" customWidth="1"/>
    <col min="14036" max="14036" width="16" style="151" bestFit="1" customWidth="1"/>
    <col min="14037" max="14037" width="9" style="151" bestFit="1" customWidth="1"/>
    <col min="14038" max="14038" width="7.85546875" style="151" bestFit="1" customWidth="1"/>
    <col min="14039" max="14039" width="11.7109375" style="151" bestFit="1" customWidth="1"/>
    <col min="14040" max="14040" width="14.28515625" style="151" customWidth="1"/>
    <col min="14041" max="14041" width="11.7109375" style="151" bestFit="1" customWidth="1"/>
    <col min="14042" max="14042" width="14.140625" style="151" bestFit="1" customWidth="1"/>
    <col min="14043" max="14043" width="16.7109375" style="151" customWidth="1"/>
    <col min="14044" max="14044" width="16.5703125" style="151" customWidth="1"/>
    <col min="14045" max="14046" width="7.85546875" style="151" bestFit="1" customWidth="1"/>
    <col min="14047" max="14047" width="8" style="151" bestFit="1" customWidth="1"/>
    <col min="14048" max="14049" width="7.85546875" style="151" bestFit="1" customWidth="1"/>
    <col min="14050" max="14050" width="9.7109375" style="151" customWidth="1"/>
    <col min="14051" max="14051" width="12.85546875" style="151" customWidth="1"/>
    <col min="14052" max="14288" width="9.140625" style="151"/>
    <col min="14289" max="14289" width="9" style="151" bestFit="1" customWidth="1"/>
    <col min="14290" max="14290" width="9.85546875" style="151" bestFit="1" customWidth="1"/>
    <col min="14291" max="14291" width="9.140625" style="151" bestFit="1" customWidth="1"/>
    <col min="14292" max="14292" width="16" style="151" bestFit="1" customWidth="1"/>
    <col min="14293" max="14293" width="9" style="151" bestFit="1" customWidth="1"/>
    <col min="14294" max="14294" width="7.85546875" style="151" bestFit="1" customWidth="1"/>
    <col min="14295" max="14295" width="11.7109375" style="151" bestFit="1" customWidth="1"/>
    <col min="14296" max="14296" width="14.28515625" style="151" customWidth="1"/>
    <col min="14297" max="14297" width="11.7109375" style="151" bestFit="1" customWidth="1"/>
    <col min="14298" max="14298" width="14.140625" style="151" bestFit="1" customWidth="1"/>
    <col min="14299" max="14299" width="16.7109375" style="151" customWidth="1"/>
    <col min="14300" max="14300" width="16.5703125" style="151" customWidth="1"/>
    <col min="14301" max="14302" width="7.85546875" style="151" bestFit="1" customWidth="1"/>
    <col min="14303" max="14303" width="8" style="151" bestFit="1" customWidth="1"/>
    <col min="14304" max="14305" width="7.85546875" style="151" bestFit="1" customWidth="1"/>
    <col min="14306" max="14306" width="9.7109375" style="151" customWidth="1"/>
    <col min="14307" max="14307" width="12.85546875" style="151" customWidth="1"/>
    <col min="14308" max="14544" width="9.140625" style="151"/>
    <col min="14545" max="14545" width="9" style="151" bestFit="1" customWidth="1"/>
    <col min="14546" max="14546" width="9.85546875" style="151" bestFit="1" customWidth="1"/>
    <col min="14547" max="14547" width="9.140625" style="151" bestFit="1" customWidth="1"/>
    <col min="14548" max="14548" width="16" style="151" bestFit="1" customWidth="1"/>
    <col min="14549" max="14549" width="9" style="151" bestFit="1" customWidth="1"/>
    <col min="14550" max="14550" width="7.85546875" style="151" bestFit="1" customWidth="1"/>
    <col min="14551" max="14551" width="11.7109375" style="151" bestFit="1" customWidth="1"/>
    <col min="14552" max="14552" width="14.28515625" style="151" customWidth="1"/>
    <col min="14553" max="14553" width="11.7109375" style="151" bestFit="1" customWidth="1"/>
    <col min="14554" max="14554" width="14.140625" style="151" bestFit="1" customWidth="1"/>
    <col min="14555" max="14555" width="16.7109375" style="151" customWidth="1"/>
    <col min="14556" max="14556" width="16.5703125" style="151" customWidth="1"/>
    <col min="14557" max="14558" width="7.85546875" style="151" bestFit="1" customWidth="1"/>
    <col min="14559" max="14559" width="8" style="151" bestFit="1" customWidth="1"/>
    <col min="14560" max="14561" width="7.85546875" style="151" bestFit="1" customWidth="1"/>
    <col min="14562" max="14562" width="9.7109375" style="151" customWidth="1"/>
    <col min="14563" max="14563" width="12.85546875" style="151" customWidth="1"/>
    <col min="14564" max="14800" width="9.140625" style="151"/>
    <col min="14801" max="14801" width="9" style="151" bestFit="1" customWidth="1"/>
    <col min="14802" max="14802" width="9.85546875" style="151" bestFit="1" customWidth="1"/>
    <col min="14803" max="14803" width="9.140625" style="151" bestFit="1" customWidth="1"/>
    <col min="14804" max="14804" width="16" style="151" bestFit="1" customWidth="1"/>
    <col min="14805" max="14805" width="9" style="151" bestFit="1" customWidth="1"/>
    <col min="14806" max="14806" width="7.85546875" style="151" bestFit="1" customWidth="1"/>
    <col min="14807" max="14807" width="11.7109375" style="151" bestFit="1" customWidth="1"/>
    <col min="14808" max="14808" width="14.28515625" style="151" customWidth="1"/>
    <col min="14809" max="14809" width="11.7109375" style="151" bestFit="1" customWidth="1"/>
    <col min="14810" max="14810" width="14.140625" style="151" bestFit="1" customWidth="1"/>
    <col min="14811" max="14811" width="16.7109375" style="151" customWidth="1"/>
    <col min="14812" max="14812" width="16.5703125" style="151" customWidth="1"/>
    <col min="14813" max="14814" width="7.85546875" style="151" bestFit="1" customWidth="1"/>
    <col min="14815" max="14815" width="8" style="151" bestFit="1" customWidth="1"/>
    <col min="14816" max="14817" width="7.85546875" style="151" bestFit="1" customWidth="1"/>
    <col min="14818" max="14818" width="9.7109375" style="151" customWidth="1"/>
    <col min="14819" max="14819" width="12.85546875" style="151" customWidth="1"/>
    <col min="14820" max="15056" width="9.140625" style="151"/>
    <col min="15057" max="15057" width="9" style="151" bestFit="1" customWidth="1"/>
    <col min="15058" max="15058" width="9.85546875" style="151" bestFit="1" customWidth="1"/>
    <col min="15059" max="15059" width="9.140625" style="151" bestFit="1" customWidth="1"/>
    <col min="15060" max="15060" width="16" style="151" bestFit="1" customWidth="1"/>
    <col min="15061" max="15061" width="9" style="151" bestFit="1" customWidth="1"/>
    <col min="15062" max="15062" width="7.85546875" style="151" bestFit="1" customWidth="1"/>
    <col min="15063" max="15063" width="11.7109375" style="151" bestFit="1" customWidth="1"/>
    <col min="15064" max="15064" width="14.28515625" style="151" customWidth="1"/>
    <col min="15065" max="15065" width="11.7109375" style="151" bestFit="1" customWidth="1"/>
    <col min="15066" max="15066" width="14.140625" style="151" bestFit="1" customWidth="1"/>
    <col min="15067" max="15067" width="16.7109375" style="151" customWidth="1"/>
    <col min="15068" max="15068" width="16.5703125" style="151" customWidth="1"/>
    <col min="15069" max="15070" width="7.85546875" style="151" bestFit="1" customWidth="1"/>
    <col min="15071" max="15071" width="8" style="151" bestFit="1" customWidth="1"/>
    <col min="15072" max="15073" width="7.85546875" style="151" bestFit="1" customWidth="1"/>
    <col min="15074" max="15074" width="9.7109375" style="151" customWidth="1"/>
    <col min="15075" max="15075" width="12.85546875" style="151" customWidth="1"/>
    <col min="15076" max="15312" width="9.140625" style="151"/>
    <col min="15313" max="15313" width="9" style="151" bestFit="1" customWidth="1"/>
    <col min="15314" max="15314" width="9.85546875" style="151" bestFit="1" customWidth="1"/>
    <col min="15315" max="15315" width="9.140625" style="151" bestFit="1" customWidth="1"/>
    <col min="15316" max="15316" width="16" style="151" bestFit="1" customWidth="1"/>
    <col min="15317" max="15317" width="9" style="151" bestFit="1" customWidth="1"/>
    <col min="15318" max="15318" width="7.85546875" style="151" bestFit="1" customWidth="1"/>
    <col min="15319" max="15319" width="11.7109375" style="151" bestFit="1" customWidth="1"/>
    <col min="15320" max="15320" width="14.28515625" style="151" customWidth="1"/>
    <col min="15321" max="15321" width="11.7109375" style="151" bestFit="1" customWidth="1"/>
    <col min="15322" max="15322" width="14.140625" style="151" bestFit="1" customWidth="1"/>
    <col min="15323" max="15323" width="16.7109375" style="151" customWidth="1"/>
    <col min="15324" max="15324" width="16.5703125" style="151" customWidth="1"/>
    <col min="15325" max="15326" width="7.85546875" style="151" bestFit="1" customWidth="1"/>
    <col min="15327" max="15327" width="8" style="151" bestFit="1" customWidth="1"/>
    <col min="15328" max="15329" width="7.85546875" style="151" bestFit="1" customWidth="1"/>
    <col min="15330" max="15330" width="9.7109375" style="151" customWidth="1"/>
    <col min="15331" max="15331" width="12.85546875" style="151" customWidth="1"/>
    <col min="15332" max="15568" width="9.140625" style="151"/>
    <col min="15569" max="15569" width="9" style="151" bestFit="1" customWidth="1"/>
    <col min="15570" max="15570" width="9.85546875" style="151" bestFit="1" customWidth="1"/>
    <col min="15571" max="15571" width="9.140625" style="151" bestFit="1" customWidth="1"/>
    <col min="15572" max="15572" width="16" style="151" bestFit="1" customWidth="1"/>
    <col min="15573" max="15573" width="9" style="151" bestFit="1" customWidth="1"/>
    <col min="15574" max="15574" width="7.85546875" style="151" bestFit="1" customWidth="1"/>
    <col min="15575" max="15575" width="11.7109375" style="151" bestFit="1" customWidth="1"/>
    <col min="15576" max="15576" width="14.28515625" style="151" customWidth="1"/>
    <col min="15577" max="15577" width="11.7109375" style="151" bestFit="1" customWidth="1"/>
    <col min="15578" max="15578" width="14.140625" style="151" bestFit="1" customWidth="1"/>
    <col min="15579" max="15579" width="16.7109375" style="151" customWidth="1"/>
    <col min="15580" max="15580" width="16.5703125" style="151" customWidth="1"/>
    <col min="15581" max="15582" width="7.85546875" style="151" bestFit="1" customWidth="1"/>
    <col min="15583" max="15583" width="8" style="151" bestFit="1" customWidth="1"/>
    <col min="15584" max="15585" width="7.85546875" style="151" bestFit="1" customWidth="1"/>
    <col min="15586" max="15586" width="9.7109375" style="151" customWidth="1"/>
    <col min="15587" max="15587" width="12.85546875" style="151" customWidth="1"/>
    <col min="15588" max="15824" width="9.140625" style="151"/>
    <col min="15825" max="15825" width="9" style="151" bestFit="1" customWidth="1"/>
    <col min="15826" max="15826" width="9.85546875" style="151" bestFit="1" customWidth="1"/>
    <col min="15827" max="15827" width="9.140625" style="151" bestFit="1" customWidth="1"/>
    <col min="15828" max="15828" width="16" style="151" bestFit="1" customWidth="1"/>
    <col min="15829" max="15829" width="9" style="151" bestFit="1" customWidth="1"/>
    <col min="15830" max="15830" width="7.85546875" style="151" bestFit="1" customWidth="1"/>
    <col min="15831" max="15831" width="11.7109375" style="151" bestFit="1" customWidth="1"/>
    <col min="15832" max="15832" width="14.28515625" style="151" customWidth="1"/>
    <col min="15833" max="15833" width="11.7109375" style="151" bestFit="1" customWidth="1"/>
    <col min="15834" max="15834" width="14.140625" style="151" bestFit="1" customWidth="1"/>
    <col min="15835" max="15835" width="16.7109375" style="151" customWidth="1"/>
    <col min="15836" max="15836" width="16.5703125" style="151" customWidth="1"/>
    <col min="15837" max="15838" width="7.85546875" style="151" bestFit="1" customWidth="1"/>
    <col min="15839" max="15839" width="8" style="151" bestFit="1" customWidth="1"/>
    <col min="15840" max="15841" width="7.85546875" style="151" bestFit="1" customWidth="1"/>
    <col min="15842" max="15842" width="9.7109375" style="151" customWidth="1"/>
    <col min="15843" max="15843" width="12.85546875" style="151" customWidth="1"/>
    <col min="15844" max="16080" width="9.140625" style="151"/>
    <col min="16081" max="16081" width="9" style="151" bestFit="1" customWidth="1"/>
    <col min="16082" max="16082" width="9.85546875" style="151" bestFit="1" customWidth="1"/>
    <col min="16083" max="16083" width="9.140625" style="151" bestFit="1" customWidth="1"/>
    <col min="16084" max="16084" width="16" style="151" bestFit="1" customWidth="1"/>
    <col min="16085" max="16085" width="9" style="151" bestFit="1" customWidth="1"/>
    <col min="16086" max="16086" width="7.85546875" style="151" bestFit="1" customWidth="1"/>
    <col min="16087" max="16087" width="11.7109375" style="151" bestFit="1" customWidth="1"/>
    <col min="16088" max="16088" width="14.28515625" style="151" customWidth="1"/>
    <col min="16089" max="16089" width="11.7109375" style="151" bestFit="1" customWidth="1"/>
    <col min="16090" max="16090" width="14.140625" style="151" bestFit="1" customWidth="1"/>
    <col min="16091" max="16091" width="16.7109375" style="151" customWidth="1"/>
    <col min="16092" max="16092" width="16.5703125" style="151" customWidth="1"/>
    <col min="16093" max="16094" width="7.85546875" style="151" bestFit="1" customWidth="1"/>
    <col min="16095" max="16095" width="8" style="151" bestFit="1" customWidth="1"/>
    <col min="16096" max="16097" width="7.85546875" style="151" bestFit="1" customWidth="1"/>
    <col min="16098" max="16098" width="9.7109375" style="151" customWidth="1"/>
    <col min="16099" max="16099" width="12.85546875" style="151" customWidth="1"/>
    <col min="16100" max="16384" width="9.140625" style="151"/>
  </cols>
  <sheetData>
    <row r="1" spans="1:10" s="163" customFormat="1" ht="15.75" customHeight="1">
      <c r="A1" s="387" t="s">
        <v>1</v>
      </c>
      <c r="B1" s="440" t="s">
        <v>0</v>
      </c>
      <c r="C1" s="439" t="s">
        <v>109</v>
      </c>
      <c r="D1" s="439"/>
      <c r="E1" s="439"/>
      <c r="F1" s="442" t="s">
        <v>321</v>
      </c>
      <c r="G1" s="436" t="s">
        <v>29</v>
      </c>
      <c r="H1" s="437"/>
      <c r="I1" s="437"/>
      <c r="J1" s="438"/>
    </row>
    <row r="2" spans="1:10" ht="16.5" thickBot="1">
      <c r="A2" s="388"/>
      <c r="B2" s="441"/>
      <c r="C2" s="164" t="s">
        <v>23</v>
      </c>
      <c r="D2" s="170" t="s">
        <v>9</v>
      </c>
      <c r="E2" s="180" t="s">
        <v>33</v>
      </c>
      <c r="F2" s="443"/>
      <c r="G2" s="310"/>
      <c r="H2" s="310"/>
      <c r="I2" s="310"/>
      <c r="J2" s="311"/>
    </row>
    <row r="3" spans="1:10" s="149" customFormat="1">
      <c r="A3" s="153">
        <f>'1-συμβολαια'!A3</f>
        <v>0</v>
      </c>
      <c r="B3" s="165">
        <f>'1-συμβολαια'!C3</f>
        <v>0</v>
      </c>
      <c r="C3" s="147">
        <f>'1-συμβολαια'!L3*24%</f>
        <v>39.36</v>
      </c>
      <c r="D3" s="148"/>
      <c r="E3" s="148">
        <f t="shared" ref="E3:E12" si="0">C3-D3</f>
        <v>39.36</v>
      </c>
      <c r="F3" s="148">
        <f>('13-ντιΜιΧο'!BH3-'13-ντιΜιΧο'!D127-'13-ντιΜιΧο'!F3-'13-ντιΜιΧο'!I3)*24%</f>
        <v>228</v>
      </c>
      <c r="G3" s="221" t="s">
        <v>318</v>
      </c>
      <c r="H3" s="221" t="s">
        <v>319</v>
      </c>
      <c r="I3" s="309" t="s">
        <v>320</v>
      </c>
      <c r="J3" s="155"/>
    </row>
    <row r="4" spans="1:10" s="149" customFormat="1">
      <c r="A4" s="153">
        <f>'1-συμβολαια'!A4</f>
        <v>0</v>
      </c>
      <c r="B4" s="165">
        <f>'1-συμβολαια'!C4</f>
        <v>0</v>
      </c>
      <c r="C4" s="147">
        <f>'1-συμβολαια'!L4*24%</f>
        <v>39.36</v>
      </c>
      <c r="D4" s="148"/>
      <c r="E4" s="148">
        <f t="shared" si="0"/>
        <v>39.36</v>
      </c>
      <c r="F4" s="148">
        <f>('13-ντιΜιΧο'!BH4-'13-ντιΜιΧο'!D128-'13-ντιΜιΧο'!F4-'13-ντιΜιΧο'!I4)*24%</f>
        <v>228</v>
      </c>
      <c r="G4" s="221" t="s">
        <v>318</v>
      </c>
      <c r="H4" s="221" t="s">
        <v>319</v>
      </c>
      <c r="I4" s="309" t="s">
        <v>320</v>
      </c>
      <c r="J4" s="155"/>
    </row>
    <row r="5" spans="1:10" s="149" customFormat="1">
      <c r="A5" s="153">
        <f>'1-συμβολαια'!A5</f>
        <v>0</v>
      </c>
      <c r="B5" s="165">
        <f>'1-συμβολαια'!C5</f>
        <v>0</v>
      </c>
      <c r="C5" s="147">
        <f>'1-συμβολαια'!L5*24%</f>
        <v>39.36</v>
      </c>
      <c r="D5" s="148"/>
      <c r="E5" s="148">
        <f t="shared" si="0"/>
        <v>39.36</v>
      </c>
      <c r="F5" s="148">
        <f>('13-ντιΜιΧο'!BH5-'13-ντιΜιΧο'!D129-'13-ντιΜιΧο'!F5-'13-ντιΜιΧο'!I5)*24%</f>
        <v>228</v>
      </c>
      <c r="G5" s="221" t="s">
        <v>318</v>
      </c>
      <c r="H5" s="221" t="s">
        <v>319</v>
      </c>
      <c r="I5" s="309" t="s">
        <v>320</v>
      </c>
      <c r="J5" s="155"/>
    </row>
    <row r="6" spans="1:10" s="149" customFormat="1">
      <c r="A6" s="153">
        <f>'1-συμβολαια'!A6</f>
        <v>0</v>
      </c>
      <c r="B6" s="165">
        <f>'1-συμβολαια'!C6</f>
        <v>0</v>
      </c>
      <c r="C6" s="147">
        <f>'1-συμβολαια'!L6*24%</f>
        <v>39.36</v>
      </c>
      <c r="D6" s="148"/>
      <c r="E6" s="148">
        <f t="shared" si="0"/>
        <v>39.36</v>
      </c>
      <c r="F6" s="148">
        <f>('13-ντιΜιΧο'!BH6-'13-ντιΜιΧο'!D130-'13-ντιΜιΧο'!F6-'13-ντιΜιΧο'!I6)*24%</f>
        <v>228</v>
      </c>
      <c r="G6" s="221" t="s">
        <v>318</v>
      </c>
      <c r="H6" s="221" t="s">
        <v>319</v>
      </c>
      <c r="I6" s="309" t="s">
        <v>320</v>
      </c>
      <c r="J6" s="155"/>
    </row>
    <row r="7" spans="1:10" s="149" customFormat="1">
      <c r="A7" s="153">
        <f>'1-συμβολαια'!A7</f>
        <v>0</v>
      </c>
      <c r="B7" s="165">
        <f>'1-συμβολαια'!C7</f>
        <v>0</v>
      </c>
      <c r="C7" s="147">
        <f>'1-συμβολαια'!L7*24%</f>
        <v>39.36</v>
      </c>
      <c r="D7" s="148"/>
      <c r="E7" s="148">
        <f t="shared" si="0"/>
        <v>39.36</v>
      </c>
      <c r="F7" s="148">
        <f>('13-ντιΜιΧο'!BH7-'13-ντιΜιΧο'!D131-'13-ντιΜιΧο'!F7-'13-ντιΜιΧο'!I7)*24%</f>
        <v>228</v>
      </c>
      <c r="G7" s="221" t="s">
        <v>318</v>
      </c>
      <c r="H7" s="221" t="s">
        <v>319</v>
      </c>
      <c r="I7" s="309" t="s">
        <v>320</v>
      </c>
      <c r="J7" s="155"/>
    </row>
    <row r="8" spans="1:10" s="149" customFormat="1">
      <c r="A8" s="153">
        <f>'1-συμβολαια'!A8</f>
        <v>0</v>
      </c>
      <c r="B8" s="165">
        <f>'1-συμβολαια'!C8</f>
        <v>0</v>
      </c>
      <c r="C8" s="147">
        <f>'1-συμβολαια'!L8*24%</f>
        <v>39.36</v>
      </c>
      <c r="D8" s="148"/>
      <c r="E8" s="148">
        <f t="shared" si="0"/>
        <v>39.36</v>
      </c>
      <c r="F8" s="148">
        <f>('13-ντιΜιΧο'!BH8-'13-ντιΜιΧο'!D132-'13-ντιΜιΧο'!F8-'13-ντιΜιΧο'!I8)*24%</f>
        <v>228</v>
      </c>
      <c r="G8" s="221" t="s">
        <v>318</v>
      </c>
      <c r="H8" s="221" t="s">
        <v>319</v>
      </c>
      <c r="I8" s="309" t="s">
        <v>320</v>
      </c>
      <c r="J8" s="155"/>
    </row>
    <row r="9" spans="1:10" s="149" customFormat="1">
      <c r="A9" s="153">
        <f>'1-συμβολαια'!A9</f>
        <v>0</v>
      </c>
      <c r="B9" s="165">
        <f>'1-συμβολαια'!C9</f>
        <v>0</v>
      </c>
      <c r="C9" s="147">
        <f>'1-συμβολαια'!L9*24%</f>
        <v>39.36</v>
      </c>
      <c r="D9" s="148"/>
      <c r="E9" s="148">
        <f t="shared" si="0"/>
        <v>39.36</v>
      </c>
      <c r="F9" s="148">
        <f>('13-ντιΜιΧο'!BH9-'13-ντιΜιΧο'!D133-'13-ντιΜιΧο'!F9-'13-ντιΜιΧο'!I9)*24%</f>
        <v>228</v>
      </c>
      <c r="G9" s="221" t="s">
        <v>318</v>
      </c>
      <c r="H9" s="221" t="s">
        <v>319</v>
      </c>
      <c r="I9" s="309" t="s">
        <v>320</v>
      </c>
      <c r="J9" s="155"/>
    </row>
    <row r="10" spans="1:10" s="149" customFormat="1">
      <c r="A10" s="153">
        <f>'1-συμβολαια'!A10</f>
        <v>0</v>
      </c>
      <c r="B10" s="165">
        <f>'1-συμβολαια'!C10</f>
        <v>0</v>
      </c>
      <c r="C10" s="147">
        <f>'1-συμβολαια'!L10*24%</f>
        <v>39.36</v>
      </c>
      <c r="D10" s="148"/>
      <c r="E10" s="148">
        <f t="shared" si="0"/>
        <v>39.36</v>
      </c>
      <c r="F10" s="148">
        <f>('13-ντιΜιΧο'!BH10-'13-ντιΜιΧο'!D134-'13-ντιΜιΧο'!F10-'13-ντιΜιΧο'!I10)*24%</f>
        <v>228</v>
      </c>
      <c r="G10" s="221" t="s">
        <v>318</v>
      </c>
      <c r="H10" s="221" t="s">
        <v>319</v>
      </c>
      <c r="I10" s="309" t="s">
        <v>320</v>
      </c>
      <c r="J10" s="155"/>
    </row>
    <row r="11" spans="1:10" s="149" customFormat="1">
      <c r="A11" s="153">
        <f>'1-συμβολαια'!A11</f>
        <v>0</v>
      </c>
      <c r="B11" s="165">
        <f>'1-συμβολαια'!C11</f>
        <v>0</v>
      </c>
      <c r="C11" s="147">
        <f>'1-συμβολαια'!L11*24%</f>
        <v>39.36</v>
      </c>
      <c r="D11" s="148"/>
      <c r="E11" s="148">
        <f t="shared" si="0"/>
        <v>39.36</v>
      </c>
      <c r="F11" s="148">
        <f>('13-ντιΜιΧο'!BH11-'13-ντιΜιΧο'!D135-'13-ντιΜιΧο'!F11-'13-ντιΜιΧο'!I11)*24%</f>
        <v>228</v>
      </c>
      <c r="G11" s="221" t="s">
        <v>318</v>
      </c>
      <c r="H11" s="221" t="s">
        <v>319</v>
      </c>
      <c r="I11" s="309" t="s">
        <v>320</v>
      </c>
      <c r="J11" s="155"/>
    </row>
    <row r="12" spans="1:10" s="149" customFormat="1">
      <c r="A12" s="153">
        <f>'1-συμβολαια'!A12</f>
        <v>0</v>
      </c>
      <c r="B12" s="165">
        <f>'1-συμβολαια'!C12</f>
        <v>0</v>
      </c>
      <c r="C12" s="147">
        <f>'1-συμβολαια'!L12*24%</f>
        <v>39.36</v>
      </c>
      <c r="D12" s="148"/>
      <c r="E12" s="148">
        <f t="shared" si="0"/>
        <v>39.36</v>
      </c>
      <c r="F12" s="148">
        <f>('13-ντιΜιΧο'!BH12-'13-ντιΜιΧο'!D136-'13-ντιΜιΧο'!F12-'13-ντιΜιΧο'!I12)*24%</f>
        <v>228</v>
      </c>
      <c r="G12" s="221" t="s">
        <v>318</v>
      </c>
      <c r="H12" s="221" t="s">
        <v>319</v>
      </c>
      <c r="I12" s="309" t="s">
        <v>320</v>
      </c>
      <c r="J12" s="155"/>
    </row>
    <row r="13" spans="1:10" s="149" customFormat="1">
      <c r="A13" s="153">
        <f>'1-συμβολαια'!A13</f>
        <v>0</v>
      </c>
      <c r="B13" s="165">
        <f>'1-συμβολαια'!C13</f>
        <v>0</v>
      </c>
      <c r="C13" s="147">
        <f>'1-συμβολαια'!L13*24%</f>
        <v>39.36</v>
      </c>
      <c r="D13" s="148"/>
      <c r="E13" s="148">
        <f t="shared" ref="E13:E73" si="1">C13-D13</f>
        <v>39.36</v>
      </c>
      <c r="F13" s="148">
        <f>('13-ντιΜιΧο'!BH13-'13-ντιΜιΧο'!D137-'13-ντιΜιΧο'!F13-'13-ντιΜιΧο'!I13)*24%</f>
        <v>228</v>
      </c>
      <c r="G13" s="221" t="s">
        <v>318</v>
      </c>
      <c r="H13" s="221" t="s">
        <v>319</v>
      </c>
      <c r="I13" s="309" t="s">
        <v>320</v>
      </c>
      <c r="J13" s="155"/>
    </row>
    <row r="14" spans="1:10" s="149" customFormat="1">
      <c r="A14" s="153">
        <f>'1-συμβολαια'!A14</f>
        <v>0</v>
      </c>
      <c r="B14" s="165">
        <f>'1-συμβολαια'!C14</f>
        <v>0</v>
      </c>
      <c r="C14" s="147">
        <f>'1-συμβολαια'!L14*24%</f>
        <v>39.36</v>
      </c>
      <c r="D14" s="148"/>
      <c r="E14" s="148">
        <f t="shared" si="1"/>
        <v>39.36</v>
      </c>
      <c r="F14" s="148">
        <f>('13-ντιΜιΧο'!BH14-'13-ντιΜιΧο'!D138-'13-ντιΜιΧο'!F14-'13-ντιΜιΧο'!I14)*24%</f>
        <v>228</v>
      </c>
      <c r="G14" s="221" t="s">
        <v>318</v>
      </c>
      <c r="H14" s="221" t="s">
        <v>319</v>
      </c>
      <c r="I14" s="309" t="s">
        <v>320</v>
      </c>
      <c r="J14" s="155"/>
    </row>
    <row r="15" spans="1:10" s="149" customFormat="1">
      <c r="A15" s="153">
        <f>'1-συμβολαια'!A15</f>
        <v>0</v>
      </c>
      <c r="B15" s="165">
        <f>'1-συμβολαια'!C15</f>
        <v>0</v>
      </c>
      <c r="C15" s="147">
        <f>'1-συμβολαια'!L15*24%</f>
        <v>39.36</v>
      </c>
      <c r="D15" s="148"/>
      <c r="E15" s="148">
        <f t="shared" si="1"/>
        <v>39.36</v>
      </c>
      <c r="F15" s="148">
        <f>('13-ντιΜιΧο'!BH15-'13-ντιΜιΧο'!D139-'13-ντιΜιΧο'!F15-'13-ντιΜιΧο'!I15)*24%</f>
        <v>228</v>
      </c>
      <c r="G15" s="221" t="s">
        <v>318</v>
      </c>
      <c r="H15" s="221" t="s">
        <v>319</v>
      </c>
      <c r="I15" s="309" t="s">
        <v>320</v>
      </c>
      <c r="J15" s="155"/>
    </row>
    <row r="16" spans="1:10" s="149" customFormat="1">
      <c r="A16" s="153">
        <f>'1-συμβολαια'!A16</f>
        <v>0</v>
      </c>
      <c r="B16" s="165">
        <f>'1-συμβολαια'!C16</f>
        <v>0</v>
      </c>
      <c r="C16" s="147">
        <f>'1-συμβολαια'!L16*24%</f>
        <v>39.36</v>
      </c>
      <c r="D16" s="148"/>
      <c r="E16" s="148">
        <f t="shared" si="1"/>
        <v>39.36</v>
      </c>
      <c r="F16" s="148">
        <f>('13-ντιΜιΧο'!BH16-'13-ντιΜιΧο'!D140-'13-ντιΜιΧο'!F16-'13-ντιΜιΧο'!I16)*24%</f>
        <v>228</v>
      </c>
      <c r="G16" s="221" t="s">
        <v>318</v>
      </c>
      <c r="H16" s="221" t="s">
        <v>319</v>
      </c>
      <c r="I16" s="309" t="s">
        <v>320</v>
      </c>
      <c r="J16" s="155"/>
    </row>
    <row r="17" spans="1:10" s="149" customFormat="1">
      <c r="A17" s="153">
        <f>'1-συμβολαια'!A17</f>
        <v>0</v>
      </c>
      <c r="B17" s="165">
        <f>'1-συμβολαια'!C17</f>
        <v>0</v>
      </c>
      <c r="C17" s="147">
        <f>'1-συμβολαια'!L17*24%</f>
        <v>39.36</v>
      </c>
      <c r="D17" s="148"/>
      <c r="E17" s="148">
        <f t="shared" si="1"/>
        <v>39.36</v>
      </c>
      <c r="F17" s="148">
        <f>('13-ντιΜιΧο'!BH17-'13-ντιΜιΧο'!D141-'13-ντιΜιΧο'!F17-'13-ντιΜιΧο'!I17)*24%</f>
        <v>228</v>
      </c>
      <c r="G17" s="221" t="s">
        <v>318</v>
      </c>
      <c r="H17" s="221" t="s">
        <v>319</v>
      </c>
      <c r="I17" s="309" t="s">
        <v>320</v>
      </c>
      <c r="J17" s="155"/>
    </row>
    <row r="18" spans="1:10" s="149" customFormat="1">
      <c r="A18" s="153">
        <f>'1-συμβολαια'!A18</f>
        <v>0</v>
      </c>
      <c r="B18" s="165">
        <f>'1-συμβολαια'!C18</f>
        <v>0</v>
      </c>
      <c r="C18" s="147">
        <f>'1-συμβολαια'!L18*24%</f>
        <v>39.36</v>
      </c>
      <c r="D18" s="148"/>
      <c r="E18" s="148">
        <f t="shared" si="1"/>
        <v>39.36</v>
      </c>
      <c r="F18" s="148">
        <f>('13-ντιΜιΧο'!BH18-'13-ντιΜιΧο'!D142-'13-ντιΜιΧο'!F18-'13-ντιΜιΧο'!I18)*24%</f>
        <v>228</v>
      </c>
      <c r="G18" s="221" t="s">
        <v>318</v>
      </c>
      <c r="H18" s="221" t="s">
        <v>319</v>
      </c>
      <c r="I18" s="309" t="s">
        <v>320</v>
      </c>
      <c r="J18" s="155"/>
    </row>
    <row r="19" spans="1:10" s="149" customFormat="1">
      <c r="A19" s="153">
        <f>'1-συμβολαια'!A19</f>
        <v>0</v>
      </c>
      <c r="B19" s="165">
        <f>'1-συμβολαια'!C19</f>
        <v>0</v>
      </c>
      <c r="C19" s="147">
        <f>'1-συμβολαια'!L19*24%</f>
        <v>39.36</v>
      </c>
      <c r="D19" s="148"/>
      <c r="E19" s="148">
        <f t="shared" si="1"/>
        <v>39.36</v>
      </c>
      <c r="F19" s="148">
        <f>('13-ντιΜιΧο'!BH19-'13-ντιΜιΧο'!D143-'13-ντιΜιΧο'!F19-'13-ντιΜιΧο'!I19)*24%</f>
        <v>228</v>
      </c>
      <c r="G19" s="221" t="s">
        <v>318</v>
      </c>
      <c r="H19" s="221" t="s">
        <v>319</v>
      </c>
      <c r="I19" s="309" t="s">
        <v>320</v>
      </c>
      <c r="J19" s="155"/>
    </row>
    <row r="20" spans="1:10" s="149" customFormat="1">
      <c r="A20" s="153">
        <f>'1-συμβολαια'!A20</f>
        <v>0</v>
      </c>
      <c r="B20" s="165">
        <f>'1-συμβολαια'!C20</f>
        <v>0</v>
      </c>
      <c r="C20" s="147">
        <f>'1-συμβολαια'!L20*24%</f>
        <v>39.36</v>
      </c>
      <c r="D20" s="148"/>
      <c r="E20" s="148">
        <f t="shared" si="1"/>
        <v>39.36</v>
      </c>
      <c r="F20" s="148">
        <f>('13-ντιΜιΧο'!BH20-'13-ντιΜιΧο'!D144-'13-ντιΜιΧο'!F20-'13-ντιΜιΧο'!I20)*24%</f>
        <v>228</v>
      </c>
      <c r="G20" s="221" t="s">
        <v>318</v>
      </c>
      <c r="H20" s="221" t="s">
        <v>319</v>
      </c>
      <c r="I20" s="309" t="s">
        <v>320</v>
      </c>
      <c r="J20" s="155"/>
    </row>
    <row r="21" spans="1:10" s="149" customFormat="1">
      <c r="A21" s="153">
        <f>'1-συμβολαια'!A21</f>
        <v>0</v>
      </c>
      <c r="B21" s="165">
        <f>'1-συμβολαια'!C21</f>
        <v>0</v>
      </c>
      <c r="C21" s="147">
        <f>'1-συμβολαια'!L21*24%</f>
        <v>39.36</v>
      </c>
      <c r="D21" s="148"/>
      <c r="E21" s="148">
        <f t="shared" si="1"/>
        <v>39.36</v>
      </c>
      <c r="F21" s="148">
        <f>('13-ντιΜιΧο'!BH21-'13-ντιΜιΧο'!D145-'13-ντιΜιΧο'!F21-'13-ντιΜιΧο'!I21)*24%</f>
        <v>228</v>
      </c>
      <c r="G21" s="221" t="s">
        <v>318</v>
      </c>
      <c r="H21" s="221" t="s">
        <v>319</v>
      </c>
      <c r="I21" s="309" t="s">
        <v>320</v>
      </c>
      <c r="J21" s="155"/>
    </row>
    <row r="22" spans="1:10" s="149" customFormat="1">
      <c r="A22" s="153">
        <f>'1-συμβολαια'!A22</f>
        <v>0</v>
      </c>
      <c r="B22" s="165">
        <f>'1-συμβολαια'!C22</f>
        <v>0</v>
      </c>
      <c r="C22" s="147">
        <f>'1-συμβολαια'!L22*24%</f>
        <v>39.36</v>
      </c>
      <c r="D22" s="148"/>
      <c r="E22" s="148">
        <f t="shared" si="1"/>
        <v>39.36</v>
      </c>
      <c r="F22" s="148">
        <f>('13-ντιΜιΧο'!BH22-'13-ντιΜιΧο'!D146-'13-ντιΜιΧο'!F22-'13-ντιΜιΧο'!I22)*24%</f>
        <v>228</v>
      </c>
      <c r="G22" s="221" t="s">
        <v>318</v>
      </c>
      <c r="H22" s="221" t="s">
        <v>319</v>
      </c>
      <c r="I22" s="309" t="s">
        <v>320</v>
      </c>
      <c r="J22" s="155"/>
    </row>
    <row r="23" spans="1:10" s="149" customFormat="1">
      <c r="A23" s="153">
        <f>'1-συμβολαια'!A23</f>
        <v>0</v>
      </c>
      <c r="B23" s="165">
        <f>'1-συμβολαια'!C23</f>
        <v>0</v>
      </c>
      <c r="C23" s="147">
        <f>'1-συμβολαια'!L23*24%</f>
        <v>39.36</v>
      </c>
      <c r="D23" s="148"/>
      <c r="E23" s="148">
        <f t="shared" si="1"/>
        <v>39.36</v>
      </c>
      <c r="F23" s="148">
        <f>('13-ντιΜιΧο'!BH23-'13-ντιΜιΧο'!D147-'13-ντιΜιΧο'!F23-'13-ντιΜιΧο'!I23)*24%</f>
        <v>228</v>
      </c>
      <c r="G23" s="221" t="s">
        <v>318</v>
      </c>
      <c r="H23" s="221" t="s">
        <v>319</v>
      </c>
      <c r="I23" s="309" t="s">
        <v>320</v>
      </c>
      <c r="J23" s="155"/>
    </row>
    <row r="24" spans="1:10" s="149" customFormat="1">
      <c r="A24" s="153">
        <f>'1-συμβολαια'!A24</f>
        <v>0</v>
      </c>
      <c r="B24" s="165">
        <f>'1-συμβολαια'!C24</f>
        <v>0</v>
      </c>
      <c r="C24" s="147">
        <f>'1-συμβολαια'!L24*24%</f>
        <v>39.36</v>
      </c>
      <c r="D24" s="148"/>
      <c r="E24" s="148">
        <f t="shared" si="1"/>
        <v>39.36</v>
      </c>
      <c r="F24" s="148">
        <f>('13-ντιΜιΧο'!BH24-'13-ντιΜιΧο'!D148-'13-ντιΜιΧο'!F24-'13-ντιΜιΧο'!I24)*24%</f>
        <v>228</v>
      </c>
      <c r="G24" s="221" t="s">
        <v>318</v>
      </c>
      <c r="H24" s="221" t="s">
        <v>319</v>
      </c>
      <c r="I24" s="309" t="s">
        <v>320</v>
      </c>
      <c r="J24" s="155"/>
    </row>
    <row r="25" spans="1:10" s="149" customFormat="1">
      <c r="A25" s="153">
        <f>'1-συμβολαια'!A25</f>
        <v>0</v>
      </c>
      <c r="B25" s="165">
        <f>'1-συμβολαια'!C25</f>
        <v>0</v>
      </c>
      <c r="C25" s="147">
        <f>'1-συμβολαια'!L25*24%</f>
        <v>39.36</v>
      </c>
      <c r="D25" s="148"/>
      <c r="E25" s="148">
        <f t="shared" si="1"/>
        <v>39.36</v>
      </c>
      <c r="F25" s="148">
        <f>('13-ντιΜιΧο'!BH25-'13-ντιΜιΧο'!D149-'13-ντιΜιΧο'!F25-'13-ντιΜιΧο'!I25)*24%</f>
        <v>228</v>
      </c>
      <c r="G25" s="221" t="s">
        <v>318</v>
      </c>
      <c r="H25" s="221" t="s">
        <v>319</v>
      </c>
      <c r="I25" s="309" t="s">
        <v>320</v>
      </c>
      <c r="J25" s="155"/>
    </row>
    <row r="26" spans="1:10" s="149" customFormat="1">
      <c r="A26" s="153">
        <f>'1-συμβολαια'!A26</f>
        <v>0</v>
      </c>
      <c r="B26" s="165">
        <f>'1-συμβολαια'!C26</f>
        <v>0</v>
      </c>
      <c r="C26" s="147">
        <f>'1-συμβολαια'!L26*24%</f>
        <v>39.36</v>
      </c>
      <c r="D26" s="148"/>
      <c r="E26" s="148">
        <f t="shared" si="1"/>
        <v>39.36</v>
      </c>
      <c r="F26" s="148">
        <f>('13-ντιΜιΧο'!BH26-'13-ντιΜιΧο'!D150-'13-ντιΜιΧο'!F26-'13-ντιΜιΧο'!I26)*24%</f>
        <v>228</v>
      </c>
      <c r="G26" s="221" t="s">
        <v>318</v>
      </c>
      <c r="H26" s="221" t="s">
        <v>319</v>
      </c>
      <c r="I26" s="309" t="s">
        <v>320</v>
      </c>
      <c r="J26" s="155"/>
    </row>
    <row r="27" spans="1:10" s="149" customFormat="1">
      <c r="A27" s="153">
        <f>'1-συμβολαια'!A27</f>
        <v>0</v>
      </c>
      <c r="B27" s="165">
        <f>'1-συμβολαια'!C27</f>
        <v>0</v>
      </c>
      <c r="C27" s="147">
        <f>'1-συμβολαια'!L27*24%</f>
        <v>39.36</v>
      </c>
      <c r="D27" s="148"/>
      <c r="E27" s="148">
        <f t="shared" si="1"/>
        <v>39.36</v>
      </c>
      <c r="F27" s="148">
        <f>('13-ντιΜιΧο'!BH27-'13-ντιΜιΧο'!D151-'13-ντιΜιΧο'!F27-'13-ντιΜιΧο'!I27)*24%</f>
        <v>228</v>
      </c>
      <c r="G27" s="221" t="s">
        <v>318</v>
      </c>
      <c r="H27" s="221" t="s">
        <v>319</v>
      </c>
      <c r="I27" s="309" t="s">
        <v>320</v>
      </c>
      <c r="J27" s="155"/>
    </row>
    <row r="28" spans="1:10" s="149" customFormat="1">
      <c r="A28" s="153">
        <f>'1-συμβολαια'!A28</f>
        <v>0</v>
      </c>
      <c r="B28" s="165">
        <f>'1-συμβολαια'!C28</f>
        <v>0</v>
      </c>
      <c r="C28" s="147">
        <f>'1-συμβολαια'!L28*24%</f>
        <v>39.36</v>
      </c>
      <c r="D28" s="148"/>
      <c r="E28" s="148">
        <f t="shared" si="1"/>
        <v>39.36</v>
      </c>
      <c r="F28" s="148">
        <f>('13-ντιΜιΧο'!BH28-'13-ντιΜιΧο'!D152-'13-ντιΜιΧο'!F28-'13-ντιΜιΧο'!I28)*24%</f>
        <v>228</v>
      </c>
      <c r="G28" s="221" t="s">
        <v>318</v>
      </c>
      <c r="H28" s="221" t="s">
        <v>319</v>
      </c>
      <c r="I28" s="309" t="s">
        <v>320</v>
      </c>
      <c r="J28" s="155"/>
    </row>
    <row r="29" spans="1:10" s="149" customFormat="1">
      <c r="A29" s="153">
        <f>'1-συμβολαια'!A29</f>
        <v>0</v>
      </c>
      <c r="B29" s="165">
        <f>'1-συμβολαια'!C29</f>
        <v>0</v>
      </c>
      <c r="C29" s="147">
        <f>'1-συμβολαια'!L29*24%</f>
        <v>39.36</v>
      </c>
      <c r="D29" s="148"/>
      <c r="E29" s="148">
        <f t="shared" si="1"/>
        <v>39.36</v>
      </c>
      <c r="F29" s="148">
        <f>('13-ντιΜιΧο'!BH29-'13-ντιΜιΧο'!D153-'13-ντιΜιΧο'!F29-'13-ντιΜιΧο'!I29)*24%</f>
        <v>228</v>
      </c>
      <c r="G29" s="221" t="s">
        <v>318</v>
      </c>
      <c r="H29" s="221" t="s">
        <v>319</v>
      </c>
      <c r="I29" s="309" t="s">
        <v>320</v>
      </c>
      <c r="J29" s="155"/>
    </row>
    <row r="30" spans="1:10" s="149" customFormat="1">
      <c r="A30" s="153">
        <f>'1-συμβολαια'!A30</f>
        <v>0</v>
      </c>
      <c r="B30" s="165">
        <f>'1-συμβολαια'!C30</f>
        <v>0</v>
      </c>
      <c r="C30" s="147">
        <f>'1-συμβολαια'!L30*24%</f>
        <v>39.36</v>
      </c>
      <c r="D30" s="148"/>
      <c r="E30" s="148">
        <f t="shared" si="1"/>
        <v>39.36</v>
      </c>
      <c r="F30" s="148">
        <f>('13-ντιΜιΧο'!BH30-'13-ντιΜιΧο'!D154-'13-ντιΜιΧο'!F30-'13-ντιΜιΧο'!I30)*24%</f>
        <v>228</v>
      </c>
      <c r="G30" s="221" t="s">
        <v>318</v>
      </c>
      <c r="H30" s="221" t="s">
        <v>319</v>
      </c>
      <c r="I30" s="309" t="s">
        <v>320</v>
      </c>
      <c r="J30" s="155"/>
    </row>
    <row r="31" spans="1:10" s="149" customFormat="1">
      <c r="A31" s="153">
        <f>'1-συμβολαια'!A31</f>
        <v>0</v>
      </c>
      <c r="B31" s="165">
        <f>'1-συμβολαια'!C31</f>
        <v>0</v>
      </c>
      <c r="C31" s="147">
        <f>'1-συμβολαια'!L31*24%</f>
        <v>39.36</v>
      </c>
      <c r="D31" s="148"/>
      <c r="E31" s="148">
        <f t="shared" si="1"/>
        <v>39.36</v>
      </c>
      <c r="F31" s="148">
        <f>('13-ντιΜιΧο'!BH31-'13-ντιΜιΧο'!D155-'13-ντιΜιΧο'!F31-'13-ντιΜιΧο'!I31)*24%</f>
        <v>228</v>
      </c>
      <c r="G31" s="221" t="s">
        <v>318</v>
      </c>
      <c r="H31" s="221" t="s">
        <v>319</v>
      </c>
      <c r="I31" s="309" t="s">
        <v>320</v>
      </c>
      <c r="J31" s="155"/>
    </row>
    <row r="32" spans="1:10" s="149" customFormat="1">
      <c r="A32" s="153">
        <f>'1-συμβολαια'!A32</f>
        <v>0</v>
      </c>
      <c r="B32" s="165">
        <f>'1-συμβολαια'!C32</f>
        <v>0</v>
      </c>
      <c r="C32" s="147">
        <f>'1-συμβολαια'!L32*24%</f>
        <v>39.36</v>
      </c>
      <c r="D32" s="148"/>
      <c r="E32" s="148">
        <f t="shared" si="1"/>
        <v>39.36</v>
      </c>
      <c r="F32" s="148">
        <f>('13-ντιΜιΧο'!BH32-'13-ντιΜιΧο'!D156-'13-ντιΜιΧο'!F32-'13-ντιΜιΧο'!I32)*24%</f>
        <v>228</v>
      </c>
      <c r="G32" s="221" t="s">
        <v>318</v>
      </c>
      <c r="H32" s="221" t="s">
        <v>319</v>
      </c>
      <c r="I32" s="309" t="s">
        <v>320</v>
      </c>
      <c r="J32" s="155"/>
    </row>
    <row r="33" spans="1:10" s="149" customFormat="1">
      <c r="A33" s="153">
        <f>'1-συμβολαια'!A33</f>
        <v>0</v>
      </c>
      <c r="B33" s="165">
        <f>'1-συμβολαια'!C33</f>
        <v>0</v>
      </c>
      <c r="C33" s="147">
        <f>'1-συμβολαια'!L33*24%</f>
        <v>39.36</v>
      </c>
      <c r="D33" s="148"/>
      <c r="E33" s="148">
        <f t="shared" si="1"/>
        <v>39.36</v>
      </c>
      <c r="F33" s="148">
        <f>('13-ντιΜιΧο'!BH33-'13-ντιΜιΧο'!D157-'13-ντιΜιΧο'!F33-'13-ντιΜιΧο'!I33)*24%</f>
        <v>228</v>
      </c>
      <c r="G33" s="221" t="s">
        <v>318</v>
      </c>
      <c r="H33" s="221" t="s">
        <v>319</v>
      </c>
      <c r="I33" s="309" t="s">
        <v>320</v>
      </c>
      <c r="J33" s="155"/>
    </row>
    <row r="34" spans="1:10" s="149" customFormat="1">
      <c r="A34" s="153">
        <f>'1-συμβολαια'!A34</f>
        <v>0</v>
      </c>
      <c r="B34" s="165">
        <f>'1-συμβολαια'!C34</f>
        <v>0</v>
      </c>
      <c r="C34" s="147">
        <f>'1-συμβολαια'!L34*24%</f>
        <v>39.36</v>
      </c>
      <c r="D34" s="148"/>
      <c r="E34" s="148">
        <f t="shared" si="1"/>
        <v>39.36</v>
      </c>
      <c r="F34" s="148">
        <f>('13-ντιΜιΧο'!BH34-'13-ντιΜιΧο'!D158-'13-ντιΜιΧο'!F34-'13-ντιΜιΧο'!I34)*24%</f>
        <v>228</v>
      </c>
      <c r="G34" s="221" t="s">
        <v>318</v>
      </c>
      <c r="H34" s="221" t="s">
        <v>319</v>
      </c>
      <c r="I34" s="309" t="s">
        <v>320</v>
      </c>
      <c r="J34" s="155"/>
    </row>
    <row r="35" spans="1:10" s="149" customFormat="1">
      <c r="A35" s="153">
        <f>'1-συμβολαια'!A35</f>
        <v>0</v>
      </c>
      <c r="B35" s="165">
        <f>'1-συμβολαια'!C35</f>
        <v>0</v>
      </c>
      <c r="C35" s="147">
        <f>'1-συμβολαια'!L35*24%</f>
        <v>39.36</v>
      </c>
      <c r="D35" s="148"/>
      <c r="E35" s="148">
        <f t="shared" si="1"/>
        <v>39.36</v>
      </c>
      <c r="F35" s="148">
        <f>('13-ντιΜιΧο'!BH35-'13-ντιΜιΧο'!D159-'13-ντιΜιΧο'!F35-'13-ντιΜιΧο'!I35)*24%</f>
        <v>228</v>
      </c>
      <c r="G35" s="221" t="s">
        <v>318</v>
      </c>
      <c r="H35" s="221" t="s">
        <v>319</v>
      </c>
      <c r="I35" s="309" t="s">
        <v>320</v>
      </c>
      <c r="J35" s="155"/>
    </row>
    <row r="36" spans="1:10" s="149" customFormat="1">
      <c r="A36" s="153">
        <f>'1-συμβολαια'!A36</f>
        <v>0</v>
      </c>
      <c r="B36" s="165">
        <f>'1-συμβολαια'!C36</f>
        <v>0</v>
      </c>
      <c r="C36" s="147">
        <f>'1-συμβολαια'!L36*24%</f>
        <v>39.36</v>
      </c>
      <c r="D36" s="148"/>
      <c r="E36" s="148">
        <f t="shared" si="1"/>
        <v>39.36</v>
      </c>
      <c r="F36" s="148">
        <f>('13-ντιΜιΧο'!BH36-'13-ντιΜιΧο'!D160-'13-ντιΜιΧο'!F36-'13-ντιΜιΧο'!I36)*24%</f>
        <v>228</v>
      </c>
      <c r="G36" s="221" t="s">
        <v>318</v>
      </c>
      <c r="H36" s="221" t="s">
        <v>319</v>
      </c>
      <c r="I36" s="309" t="s">
        <v>320</v>
      </c>
      <c r="J36" s="155"/>
    </row>
    <row r="37" spans="1:10" s="149" customFormat="1">
      <c r="A37" s="153">
        <f>'1-συμβολαια'!A37</f>
        <v>0</v>
      </c>
      <c r="B37" s="165">
        <f>'1-συμβολαια'!C37</f>
        <v>0</v>
      </c>
      <c r="C37" s="147">
        <f>'1-συμβολαια'!L37*24%</f>
        <v>39.36</v>
      </c>
      <c r="D37" s="148"/>
      <c r="E37" s="148">
        <f t="shared" si="1"/>
        <v>39.36</v>
      </c>
      <c r="F37" s="148">
        <f>('13-ντιΜιΧο'!BH37-'13-ντιΜιΧο'!D161-'13-ντιΜιΧο'!F37-'13-ντιΜιΧο'!I37)*24%</f>
        <v>228</v>
      </c>
      <c r="G37" s="221" t="s">
        <v>318</v>
      </c>
      <c r="H37" s="221" t="s">
        <v>319</v>
      </c>
      <c r="I37" s="309" t="s">
        <v>320</v>
      </c>
      <c r="J37" s="155"/>
    </row>
    <row r="38" spans="1:10" s="149" customFormat="1">
      <c r="A38" s="153">
        <f>'1-συμβολαια'!A38</f>
        <v>0</v>
      </c>
      <c r="B38" s="165">
        <f>'1-συμβολαια'!C38</f>
        <v>0</v>
      </c>
      <c r="C38" s="147">
        <f>'1-συμβολαια'!L38*24%</f>
        <v>39.36</v>
      </c>
      <c r="D38" s="148"/>
      <c r="E38" s="148">
        <f t="shared" si="1"/>
        <v>39.36</v>
      </c>
      <c r="F38" s="148">
        <f>('13-ντιΜιΧο'!BH38-'13-ντιΜιΧο'!D162-'13-ντιΜιΧο'!F38-'13-ντιΜιΧο'!I38)*24%</f>
        <v>228</v>
      </c>
      <c r="G38" s="221" t="s">
        <v>318</v>
      </c>
      <c r="H38" s="221" t="s">
        <v>319</v>
      </c>
      <c r="I38" s="309" t="s">
        <v>320</v>
      </c>
      <c r="J38" s="155"/>
    </row>
    <row r="39" spans="1:10" s="149" customFormat="1">
      <c r="A39" s="153">
        <f>'1-συμβολαια'!A39</f>
        <v>0</v>
      </c>
      <c r="B39" s="165">
        <f>'1-συμβολαια'!C39</f>
        <v>0</v>
      </c>
      <c r="C39" s="147">
        <f>'1-συμβολαια'!L39*24%</f>
        <v>39.36</v>
      </c>
      <c r="D39" s="148"/>
      <c r="E39" s="148">
        <f t="shared" si="1"/>
        <v>39.36</v>
      </c>
      <c r="F39" s="148">
        <f>('13-ντιΜιΧο'!BH39-'13-ντιΜιΧο'!D163-'13-ντιΜιΧο'!F39-'13-ντιΜιΧο'!I39)*24%</f>
        <v>228</v>
      </c>
      <c r="G39" s="221" t="s">
        <v>318</v>
      </c>
      <c r="H39" s="221" t="s">
        <v>319</v>
      </c>
      <c r="I39" s="309" t="s">
        <v>320</v>
      </c>
      <c r="J39" s="155"/>
    </row>
    <row r="40" spans="1:10" s="149" customFormat="1">
      <c r="A40" s="153">
        <f>'1-συμβολαια'!A40</f>
        <v>0</v>
      </c>
      <c r="B40" s="165">
        <f>'1-συμβολαια'!C40</f>
        <v>0</v>
      </c>
      <c r="C40" s="147">
        <f>'1-συμβολαια'!L40*24%</f>
        <v>39.36</v>
      </c>
      <c r="D40" s="148"/>
      <c r="E40" s="148">
        <f t="shared" si="1"/>
        <v>39.36</v>
      </c>
      <c r="F40" s="148">
        <f>('13-ντιΜιΧο'!BH40-'13-ντιΜιΧο'!D164-'13-ντιΜιΧο'!F40-'13-ντιΜιΧο'!I40)*24%</f>
        <v>228</v>
      </c>
      <c r="G40" s="221" t="s">
        <v>318</v>
      </c>
      <c r="H40" s="221" t="s">
        <v>319</v>
      </c>
      <c r="I40" s="309" t="s">
        <v>320</v>
      </c>
      <c r="J40" s="155"/>
    </row>
    <row r="41" spans="1:10" s="149" customFormat="1">
      <c r="A41" s="153">
        <f>'1-συμβολαια'!A41</f>
        <v>0</v>
      </c>
      <c r="B41" s="165">
        <f>'1-συμβολαια'!C41</f>
        <v>0</v>
      </c>
      <c r="C41" s="147">
        <f>'1-συμβολαια'!L41*24%</f>
        <v>39.36</v>
      </c>
      <c r="D41" s="148"/>
      <c r="E41" s="148">
        <f t="shared" si="1"/>
        <v>39.36</v>
      </c>
      <c r="F41" s="148">
        <f>('13-ντιΜιΧο'!BH41-'13-ντιΜιΧο'!D165-'13-ντιΜιΧο'!F41-'13-ντιΜιΧο'!I41)*24%</f>
        <v>228</v>
      </c>
      <c r="G41" s="221" t="s">
        <v>318</v>
      </c>
      <c r="H41" s="221" t="s">
        <v>319</v>
      </c>
      <c r="I41" s="309" t="s">
        <v>320</v>
      </c>
      <c r="J41" s="155"/>
    </row>
    <row r="42" spans="1:10" s="149" customFormat="1">
      <c r="A42" s="153">
        <f>'1-συμβολαια'!A42</f>
        <v>0</v>
      </c>
      <c r="B42" s="165">
        <f>'1-συμβολαια'!C42</f>
        <v>0</v>
      </c>
      <c r="C42" s="147">
        <f>'1-συμβολαια'!L42*24%</f>
        <v>39.36</v>
      </c>
      <c r="D42" s="148"/>
      <c r="E42" s="148">
        <f t="shared" si="1"/>
        <v>39.36</v>
      </c>
      <c r="F42" s="148">
        <f>('13-ντιΜιΧο'!BH42-'13-ντιΜιΧο'!D166-'13-ντιΜιΧο'!F42-'13-ντιΜιΧο'!I42)*24%</f>
        <v>228</v>
      </c>
      <c r="G42" s="221" t="s">
        <v>318</v>
      </c>
      <c r="H42" s="221" t="s">
        <v>319</v>
      </c>
      <c r="I42" s="309" t="s">
        <v>320</v>
      </c>
      <c r="J42" s="155"/>
    </row>
    <row r="43" spans="1:10" s="149" customFormat="1">
      <c r="A43" s="153">
        <f>'1-συμβολαια'!A43</f>
        <v>0</v>
      </c>
      <c r="B43" s="165">
        <f>'1-συμβολαια'!C43</f>
        <v>0</v>
      </c>
      <c r="C43" s="147">
        <f>'1-συμβολαια'!L43*24%</f>
        <v>39.36</v>
      </c>
      <c r="D43" s="148"/>
      <c r="E43" s="148">
        <f t="shared" si="1"/>
        <v>39.36</v>
      </c>
      <c r="F43" s="148">
        <f>('13-ντιΜιΧο'!BH43-'13-ντιΜιΧο'!D167-'13-ντιΜιΧο'!F43-'13-ντιΜιΧο'!I43)*24%</f>
        <v>228</v>
      </c>
      <c r="G43" s="221" t="s">
        <v>318</v>
      </c>
      <c r="H43" s="221" t="s">
        <v>319</v>
      </c>
      <c r="I43" s="309" t="s">
        <v>320</v>
      </c>
      <c r="J43" s="155"/>
    </row>
    <row r="44" spans="1:10" s="149" customFormat="1">
      <c r="A44" s="153">
        <f>'1-συμβολαια'!A44</f>
        <v>0</v>
      </c>
      <c r="B44" s="165">
        <f>'1-συμβολαια'!C44</f>
        <v>0</v>
      </c>
      <c r="C44" s="147">
        <f>'1-συμβολαια'!L44*24%</f>
        <v>39.36</v>
      </c>
      <c r="D44" s="148"/>
      <c r="E44" s="148">
        <f t="shared" si="1"/>
        <v>39.36</v>
      </c>
      <c r="F44" s="148">
        <f>('13-ντιΜιΧο'!BH44-'13-ντιΜιΧο'!D168-'13-ντιΜιΧο'!F44-'13-ντιΜιΧο'!I44)*24%</f>
        <v>228</v>
      </c>
      <c r="G44" s="221" t="s">
        <v>318</v>
      </c>
      <c r="H44" s="221" t="s">
        <v>319</v>
      </c>
      <c r="I44" s="309" t="s">
        <v>320</v>
      </c>
      <c r="J44" s="155"/>
    </row>
    <row r="45" spans="1:10" s="149" customFormat="1">
      <c r="A45" s="153">
        <f>'1-συμβολαια'!A45</f>
        <v>0</v>
      </c>
      <c r="B45" s="165">
        <f>'1-συμβολαια'!C45</f>
        <v>0</v>
      </c>
      <c r="C45" s="147">
        <f>'1-συμβολαια'!L45*24%</f>
        <v>39.36</v>
      </c>
      <c r="D45" s="148"/>
      <c r="E45" s="148">
        <f t="shared" si="1"/>
        <v>39.36</v>
      </c>
      <c r="F45" s="148">
        <f>('13-ντιΜιΧο'!BH45-'13-ντιΜιΧο'!D169-'13-ντιΜιΧο'!F45-'13-ντιΜιΧο'!I45)*24%</f>
        <v>228</v>
      </c>
      <c r="G45" s="221" t="s">
        <v>318</v>
      </c>
      <c r="H45" s="221" t="s">
        <v>319</v>
      </c>
      <c r="I45" s="309" t="s">
        <v>320</v>
      </c>
      <c r="J45" s="155"/>
    </row>
    <row r="46" spans="1:10" s="149" customFormat="1">
      <c r="A46" s="153">
        <f>'1-συμβολαια'!A46</f>
        <v>0</v>
      </c>
      <c r="B46" s="165">
        <f>'1-συμβολαια'!C46</f>
        <v>0</v>
      </c>
      <c r="C46" s="147">
        <f>'1-συμβολαια'!L46*24%</f>
        <v>39.36</v>
      </c>
      <c r="D46" s="148"/>
      <c r="E46" s="148">
        <f t="shared" si="1"/>
        <v>39.36</v>
      </c>
      <c r="F46" s="148">
        <f>('13-ντιΜιΧο'!BH46-'13-ντιΜιΧο'!D170-'13-ντιΜιΧο'!F46-'13-ντιΜιΧο'!I46)*24%</f>
        <v>228</v>
      </c>
      <c r="G46" s="221" t="s">
        <v>318</v>
      </c>
      <c r="H46" s="221" t="s">
        <v>319</v>
      </c>
      <c r="I46" s="309" t="s">
        <v>320</v>
      </c>
      <c r="J46" s="155"/>
    </row>
    <row r="47" spans="1:10" s="149" customFormat="1">
      <c r="A47" s="153">
        <f>'1-συμβολαια'!A47</f>
        <v>0</v>
      </c>
      <c r="B47" s="165">
        <f>'1-συμβολαια'!C47</f>
        <v>0</v>
      </c>
      <c r="C47" s="147">
        <f>'1-συμβολαια'!L47*24%</f>
        <v>39.36</v>
      </c>
      <c r="D47" s="148"/>
      <c r="E47" s="148">
        <f t="shared" si="1"/>
        <v>39.36</v>
      </c>
      <c r="F47" s="148">
        <f>('13-ντιΜιΧο'!BH47-'13-ντιΜιΧο'!D171-'13-ντιΜιΧο'!F47-'13-ντιΜιΧο'!I47)*24%</f>
        <v>228</v>
      </c>
      <c r="G47" s="221" t="s">
        <v>318</v>
      </c>
      <c r="H47" s="221" t="s">
        <v>319</v>
      </c>
      <c r="I47" s="309" t="s">
        <v>320</v>
      </c>
      <c r="J47" s="155"/>
    </row>
    <row r="48" spans="1:10" s="149" customFormat="1">
      <c r="A48" s="153">
        <f>'1-συμβολαια'!A48</f>
        <v>0</v>
      </c>
      <c r="B48" s="165">
        <f>'1-συμβολαια'!C48</f>
        <v>0</v>
      </c>
      <c r="C48" s="147">
        <f>'1-συμβολαια'!L48*24%</f>
        <v>39.36</v>
      </c>
      <c r="D48" s="148"/>
      <c r="E48" s="148">
        <f t="shared" si="1"/>
        <v>39.36</v>
      </c>
      <c r="F48" s="148">
        <f>('13-ντιΜιΧο'!BH48-'13-ντιΜιΧο'!D172-'13-ντιΜιΧο'!F48-'13-ντιΜιΧο'!I48)*24%</f>
        <v>228</v>
      </c>
      <c r="G48" s="221" t="s">
        <v>318</v>
      </c>
      <c r="H48" s="221" t="s">
        <v>319</v>
      </c>
      <c r="I48" s="309" t="s">
        <v>320</v>
      </c>
      <c r="J48" s="155"/>
    </row>
    <row r="49" spans="1:10" s="149" customFormat="1">
      <c r="A49" s="153">
        <f>'1-συμβολαια'!A49</f>
        <v>0</v>
      </c>
      <c r="B49" s="165">
        <f>'1-συμβολαια'!C49</f>
        <v>0</v>
      </c>
      <c r="C49" s="147">
        <f>'1-συμβολαια'!L49*24%</f>
        <v>39.36</v>
      </c>
      <c r="D49" s="148"/>
      <c r="E49" s="148">
        <f t="shared" si="1"/>
        <v>39.36</v>
      </c>
      <c r="F49" s="148">
        <f>('13-ντιΜιΧο'!BH49-'13-ντιΜιΧο'!D173-'13-ντιΜιΧο'!F49-'13-ντιΜιΧο'!I49)*24%</f>
        <v>228</v>
      </c>
      <c r="G49" s="221" t="s">
        <v>318</v>
      </c>
      <c r="H49" s="221" t="s">
        <v>319</v>
      </c>
      <c r="I49" s="309" t="s">
        <v>320</v>
      </c>
      <c r="J49" s="155"/>
    </row>
    <row r="50" spans="1:10" s="149" customFormat="1">
      <c r="A50" s="153">
        <f>'1-συμβολαια'!A50</f>
        <v>0</v>
      </c>
      <c r="B50" s="165">
        <f>'1-συμβολαια'!C50</f>
        <v>0</v>
      </c>
      <c r="C50" s="147">
        <f>'1-συμβολαια'!L50*24%</f>
        <v>39.36</v>
      </c>
      <c r="D50" s="148"/>
      <c r="E50" s="148">
        <f t="shared" si="1"/>
        <v>39.36</v>
      </c>
      <c r="F50" s="148">
        <f>('13-ντιΜιΧο'!BH50-'13-ντιΜιΧο'!D174-'13-ντιΜιΧο'!F50-'13-ντιΜιΧο'!I50)*24%</f>
        <v>-16.8</v>
      </c>
      <c r="G50" s="221" t="s">
        <v>318</v>
      </c>
      <c r="H50" s="221" t="s">
        <v>319</v>
      </c>
      <c r="I50" s="309" t="s">
        <v>320</v>
      </c>
      <c r="J50" s="155"/>
    </row>
    <row r="51" spans="1:10" s="149" customFormat="1">
      <c r="A51" s="153">
        <f>'1-συμβολαια'!A51</f>
        <v>0</v>
      </c>
      <c r="B51" s="165">
        <f>'1-συμβολαια'!C51</f>
        <v>0</v>
      </c>
      <c r="C51" s="147">
        <f>'1-συμβολαια'!L51*24%</f>
        <v>39.36</v>
      </c>
      <c r="D51" s="148"/>
      <c r="E51" s="148">
        <f t="shared" si="1"/>
        <v>39.36</v>
      </c>
      <c r="F51" s="148">
        <f>('13-ντιΜιΧο'!BH51-'13-ντιΜιΧο'!D175-'13-ντιΜιΧο'!F51-'13-ντιΜιΧο'!I51)*24%</f>
        <v>229.44</v>
      </c>
      <c r="G51" s="221" t="s">
        <v>318</v>
      </c>
      <c r="H51" s="221" t="s">
        <v>319</v>
      </c>
      <c r="I51" s="309" t="s">
        <v>320</v>
      </c>
      <c r="J51" s="155"/>
    </row>
    <row r="52" spans="1:10" s="149" customFormat="1">
      <c r="A52" s="153">
        <f>'1-συμβολαια'!A52</f>
        <v>0</v>
      </c>
      <c r="B52" s="165">
        <f>'1-συμβολαια'!C52</f>
        <v>0</v>
      </c>
      <c r="C52" s="147">
        <f>'1-συμβολαια'!L52*24%</f>
        <v>39.36</v>
      </c>
      <c r="D52" s="148"/>
      <c r="E52" s="148">
        <f t="shared" si="1"/>
        <v>39.36</v>
      </c>
      <c r="F52" s="148">
        <f>('13-ντιΜιΧο'!BH52-'13-ντιΜιΧο'!D176-'13-ντιΜιΧο'!F52-'13-ντιΜιΧο'!I52)*24%</f>
        <v>229.44</v>
      </c>
      <c r="G52" s="221" t="s">
        <v>318</v>
      </c>
      <c r="H52" s="221" t="s">
        <v>319</v>
      </c>
      <c r="I52" s="309" t="s">
        <v>320</v>
      </c>
      <c r="J52" s="155"/>
    </row>
    <row r="53" spans="1:10" s="149" customFormat="1">
      <c r="A53" s="153">
        <f>'1-συμβολαια'!A53</f>
        <v>0</v>
      </c>
      <c r="B53" s="165">
        <f>'1-συμβολαια'!C53</f>
        <v>0</v>
      </c>
      <c r="C53" s="147">
        <f>'1-συμβολαια'!L53*24%</f>
        <v>39.36</v>
      </c>
      <c r="D53" s="148"/>
      <c r="E53" s="148">
        <f t="shared" si="1"/>
        <v>39.36</v>
      </c>
      <c r="F53" s="148">
        <f>('13-ντιΜιΧο'!BH53-'13-ντιΜιΧο'!D177-'13-ντιΜιΧο'!F53-'13-ντιΜιΧο'!I53)*24%</f>
        <v>229.44</v>
      </c>
      <c r="G53" s="221" t="s">
        <v>318</v>
      </c>
      <c r="H53" s="221" t="s">
        <v>319</v>
      </c>
      <c r="I53" s="309" t="s">
        <v>320</v>
      </c>
      <c r="J53" s="155"/>
    </row>
    <row r="54" spans="1:10" s="149" customFormat="1">
      <c r="A54" s="153">
        <f>'1-συμβολαια'!A54</f>
        <v>0</v>
      </c>
      <c r="B54" s="165">
        <f>'1-συμβολαια'!C54</f>
        <v>0</v>
      </c>
      <c r="C54" s="147">
        <f>'1-συμβολαια'!L54*24%</f>
        <v>39.36</v>
      </c>
      <c r="D54" s="148"/>
      <c r="E54" s="148">
        <f t="shared" si="1"/>
        <v>39.36</v>
      </c>
      <c r="F54" s="148">
        <f>('13-ντιΜιΧο'!BH54-'13-ντιΜιΧο'!D178-'13-ντιΜιΧο'!F54-'13-ντιΜιΧο'!I54)*24%</f>
        <v>229.44</v>
      </c>
      <c r="G54" s="221" t="s">
        <v>318</v>
      </c>
      <c r="H54" s="221" t="s">
        <v>319</v>
      </c>
      <c r="I54" s="309" t="s">
        <v>320</v>
      </c>
      <c r="J54" s="155"/>
    </row>
    <row r="55" spans="1:10" s="149" customFormat="1">
      <c r="A55" s="153">
        <f>'1-συμβολαια'!A55</f>
        <v>0</v>
      </c>
      <c r="B55" s="165">
        <f>'1-συμβολαια'!C55</f>
        <v>0</v>
      </c>
      <c r="C55" s="147">
        <f>'1-συμβολαια'!L55*24%</f>
        <v>39.36</v>
      </c>
      <c r="D55" s="148"/>
      <c r="E55" s="148">
        <f t="shared" si="1"/>
        <v>39.36</v>
      </c>
      <c r="F55" s="148">
        <f>('13-ντιΜιΧο'!BH55-'13-ντιΜιΧο'!D179-'13-ντιΜιΧο'!F55-'13-ντιΜιΧο'!I55)*24%</f>
        <v>229.44</v>
      </c>
      <c r="G55" s="221" t="s">
        <v>318</v>
      </c>
      <c r="H55" s="221" t="s">
        <v>319</v>
      </c>
      <c r="I55" s="309" t="s">
        <v>320</v>
      </c>
      <c r="J55" s="155"/>
    </row>
    <row r="56" spans="1:10" s="149" customFormat="1">
      <c r="A56" s="153">
        <f>'1-συμβολαια'!A56</f>
        <v>0</v>
      </c>
      <c r="B56" s="165">
        <f>'1-συμβολαια'!C56</f>
        <v>0</v>
      </c>
      <c r="C56" s="147">
        <f>'1-συμβολαια'!L56*24%</f>
        <v>39.36</v>
      </c>
      <c r="D56" s="148"/>
      <c r="E56" s="148">
        <f t="shared" si="1"/>
        <v>39.36</v>
      </c>
      <c r="F56" s="148">
        <f>('13-ντιΜιΧο'!BH56-'13-ντιΜιΧο'!D180-'13-ντιΜιΧο'!F56-'13-ντιΜιΧο'!I56)*24%</f>
        <v>229.44</v>
      </c>
      <c r="G56" s="221" t="s">
        <v>318</v>
      </c>
      <c r="H56" s="221" t="s">
        <v>319</v>
      </c>
      <c r="I56" s="309" t="s">
        <v>320</v>
      </c>
      <c r="J56" s="155"/>
    </row>
    <row r="57" spans="1:10" s="149" customFormat="1">
      <c r="A57" s="153">
        <f>'1-συμβολαια'!A57</f>
        <v>0</v>
      </c>
      <c r="B57" s="165">
        <f>'1-συμβολαια'!C57</f>
        <v>0</v>
      </c>
      <c r="C57" s="147">
        <f>'1-συμβολαια'!L57*24%</f>
        <v>39.36</v>
      </c>
      <c r="D57" s="148"/>
      <c r="E57" s="148">
        <f t="shared" si="1"/>
        <v>39.36</v>
      </c>
      <c r="F57" s="148">
        <f>('13-ντιΜιΧο'!BH57-'13-ντιΜιΧο'!D181-'13-ντιΜιΧο'!F57-'13-ντιΜιΧο'!I57)*24%</f>
        <v>229.44</v>
      </c>
      <c r="G57" s="221" t="s">
        <v>318</v>
      </c>
      <c r="H57" s="221" t="s">
        <v>319</v>
      </c>
      <c r="I57" s="309" t="s">
        <v>320</v>
      </c>
      <c r="J57" s="155"/>
    </row>
    <row r="58" spans="1:10" s="149" customFormat="1">
      <c r="A58" s="153">
        <f>'1-συμβολαια'!A58</f>
        <v>0</v>
      </c>
      <c r="B58" s="165">
        <f>'1-συμβολαια'!C58</f>
        <v>0</v>
      </c>
      <c r="C58" s="147">
        <f>'1-συμβολαια'!L58*24%</f>
        <v>39.36</v>
      </c>
      <c r="D58" s="148"/>
      <c r="E58" s="148">
        <f t="shared" si="1"/>
        <v>39.36</v>
      </c>
      <c r="F58" s="148">
        <f>('13-ντιΜιΧο'!BH58-'13-ντιΜιΧο'!D182-'13-ντιΜιΧο'!F58-'13-ντιΜιΧο'!I58)*24%</f>
        <v>229.44</v>
      </c>
      <c r="G58" s="221" t="s">
        <v>318</v>
      </c>
      <c r="H58" s="221" t="s">
        <v>319</v>
      </c>
      <c r="I58" s="309" t="s">
        <v>320</v>
      </c>
      <c r="J58" s="155"/>
    </row>
    <row r="59" spans="1:10" s="149" customFormat="1">
      <c r="A59" s="153">
        <f>'1-συμβολαια'!A59</f>
        <v>0</v>
      </c>
      <c r="B59" s="165">
        <f>'1-συμβολαια'!C59</f>
        <v>0</v>
      </c>
      <c r="C59" s="147">
        <f>'1-συμβολαια'!L59*24%</f>
        <v>39.36</v>
      </c>
      <c r="D59" s="148"/>
      <c r="E59" s="148">
        <f t="shared" si="1"/>
        <v>39.36</v>
      </c>
      <c r="F59" s="148">
        <f>('13-ντιΜιΧο'!BH59-'13-ντιΜιΧο'!D183-'13-ντιΜιΧο'!F59-'13-ντιΜιΧο'!I59)*24%</f>
        <v>229.44</v>
      </c>
      <c r="G59" s="221" t="s">
        <v>318</v>
      </c>
      <c r="H59" s="221" t="s">
        <v>319</v>
      </c>
      <c r="I59" s="309" t="s">
        <v>320</v>
      </c>
      <c r="J59" s="155"/>
    </row>
    <row r="60" spans="1:10" s="149" customFormat="1">
      <c r="A60" s="153">
        <f>'1-συμβολαια'!A60</f>
        <v>0</v>
      </c>
      <c r="B60" s="165">
        <f>'1-συμβολαια'!C60</f>
        <v>0</v>
      </c>
      <c r="C60" s="147">
        <f>'1-συμβολαια'!L60*24%</f>
        <v>39.36</v>
      </c>
      <c r="D60" s="148"/>
      <c r="E60" s="148">
        <f t="shared" si="1"/>
        <v>39.36</v>
      </c>
      <c r="F60" s="148">
        <f>('13-ντιΜιΧο'!BH60-'13-ντιΜιΧο'!D184-'13-ντιΜιΧο'!F60-'13-ντιΜιΧο'!I60)*24%</f>
        <v>229.44</v>
      </c>
      <c r="G60" s="221" t="s">
        <v>318</v>
      </c>
      <c r="H60" s="221" t="s">
        <v>319</v>
      </c>
      <c r="I60" s="309" t="s">
        <v>320</v>
      </c>
      <c r="J60" s="155"/>
    </row>
    <row r="61" spans="1:10" s="149" customFormat="1">
      <c r="A61" s="153">
        <f>'1-συμβολαια'!A61</f>
        <v>0</v>
      </c>
      <c r="B61" s="165">
        <f>'1-συμβολαια'!C61</f>
        <v>0</v>
      </c>
      <c r="C61" s="147">
        <f>'1-συμβολαια'!L61*24%</f>
        <v>39.36</v>
      </c>
      <c r="D61" s="148"/>
      <c r="E61" s="148">
        <f t="shared" si="1"/>
        <v>39.36</v>
      </c>
      <c r="F61" s="148">
        <f>('13-ντιΜιΧο'!BH61-'13-ντιΜιΧο'!D185-'13-ντιΜιΧο'!F61-'13-ντιΜιΧο'!I61)*24%</f>
        <v>229.44</v>
      </c>
      <c r="G61" s="221" t="s">
        <v>318</v>
      </c>
      <c r="H61" s="221" t="s">
        <v>319</v>
      </c>
      <c r="I61" s="309" t="s">
        <v>320</v>
      </c>
      <c r="J61" s="155"/>
    </row>
    <row r="62" spans="1:10" s="149" customFormat="1">
      <c r="A62" s="153">
        <f>'1-συμβολαια'!A62</f>
        <v>0</v>
      </c>
      <c r="B62" s="165">
        <f>'1-συμβολαια'!C62</f>
        <v>0</v>
      </c>
      <c r="C62" s="147">
        <f>'1-συμβολαια'!L62*24%</f>
        <v>39.36</v>
      </c>
      <c r="D62" s="148"/>
      <c r="E62" s="148">
        <f t="shared" si="1"/>
        <v>39.36</v>
      </c>
      <c r="F62" s="148">
        <f>('13-ντιΜιΧο'!BH62-'13-ντιΜιΧο'!D186-'13-ντιΜιΧο'!F62-'13-ντιΜιΧο'!I62)*24%</f>
        <v>229.44</v>
      </c>
      <c r="G62" s="221" t="s">
        <v>318</v>
      </c>
      <c r="H62" s="221" t="s">
        <v>319</v>
      </c>
      <c r="I62" s="309" t="s">
        <v>320</v>
      </c>
      <c r="J62" s="155"/>
    </row>
    <row r="63" spans="1:10" s="149" customFormat="1">
      <c r="A63" s="153">
        <f>'1-συμβολαια'!A63</f>
        <v>0</v>
      </c>
      <c r="B63" s="165">
        <f>'1-συμβολαια'!C63</f>
        <v>0</v>
      </c>
      <c r="C63" s="147">
        <f>'1-συμβολαια'!L63*24%</f>
        <v>39.36</v>
      </c>
      <c r="D63" s="148"/>
      <c r="E63" s="148">
        <f t="shared" si="1"/>
        <v>39.36</v>
      </c>
      <c r="F63" s="148">
        <f>('13-ντιΜιΧο'!BH63-'13-ντιΜιΧο'!D187-'13-ντιΜιΧο'!F63-'13-ντιΜιΧο'!I63)*24%</f>
        <v>229.44</v>
      </c>
      <c r="G63" s="221" t="s">
        <v>318</v>
      </c>
      <c r="H63" s="221" t="s">
        <v>319</v>
      </c>
      <c r="I63" s="309" t="s">
        <v>320</v>
      </c>
      <c r="J63" s="155"/>
    </row>
    <row r="64" spans="1:10" s="149" customFormat="1">
      <c r="A64" s="153">
        <f>'1-συμβολαια'!A64</f>
        <v>0</v>
      </c>
      <c r="B64" s="165">
        <f>'1-συμβολαια'!C64</f>
        <v>0</v>
      </c>
      <c r="C64" s="147">
        <f>'1-συμβολαια'!L64*24%</f>
        <v>39.36</v>
      </c>
      <c r="D64" s="148"/>
      <c r="E64" s="148">
        <f t="shared" si="1"/>
        <v>39.36</v>
      </c>
      <c r="F64" s="148">
        <f>('13-ντιΜιΧο'!BH64-'13-ντιΜιΧο'!D188-'13-ντιΜιΧο'!F64-'13-ντιΜιΧο'!I64)*24%</f>
        <v>229.44</v>
      </c>
      <c r="G64" s="221" t="s">
        <v>318</v>
      </c>
      <c r="H64" s="221" t="s">
        <v>319</v>
      </c>
      <c r="I64" s="309" t="s">
        <v>320</v>
      </c>
      <c r="J64" s="155"/>
    </row>
    <row r="65" spans="1:10" s="149" customFormat="1">
      <c r="A65" s="153">
        <f>'1-συμβολαια'!A65</f>
        <v>0</v>
      </c>
      <c r="B65" s="165">
        <f>'1-συμβολαια'!C65</f>
        <v>0</v>
      </c>
      <c r="C65" s="147">
        <f>'1-συμβολαια'!L65*24%</f>
        <v>39.36</v>
      </c>
      <c r="D65" s="148"/>
      <c r="E65" s="148">
        <f t="shared" si="1"/>
        <v>39.36</v>
      </c>
      <c r="F65" s="148">
        <f>('13-ντιΜιΧο'!BH65-'13-ντιΜιΧο'!D189-'13-ντιΜιΧο'!F65-'13-ντιΜιΧο'!I65)*24%</f>
        <v>229.44</v>
      </c>
      <c r="G65" s="221" t="s">
        <v>318</v>
      </c>
      <c r="H65" s="221" t="s">
        <v>319</v>
      </c>
      <c r="I65" s="309" t="s">
        <v>320</v>
      </c>
      <c r="J65" s="155"/>
    </row>
    <row r="66" spans="1:10" s="149" customFormat="1">
      <c r="A66" s="153">
        <f>'1-συμβολαια'!A66</f>
        <v>0</v>
      </c>
      <c r="B66" s="165">
        <f>'1-συμβολαια'!C66</f>
        <v>0</v>
      </c>
      <c r="C66" s="147">
        <f>'1-συμβολαια'!L66*24%</f>
        <v>39.36</v>
      </c>
      <c r="D66" s="148"/>
      <c r="E66" s="148">
        <f t="shared" si="1"/>
        <v>39.36</v>
      </c>
      <c r="F66" s="148">
        <f>('13-ντιΜιΧο'!BH66-'13-ντιΜιΧο'!D190-'13-ντιΜιΧο'!F66-'13-ντιΜιΧο'!I66)*24%</f>
        <v>229.44</v>
      </c>
      <c r="G66" s="221" t="s">
        <v>318</v>
      </c>
      <c r="H66" s="221" t="s">
        <v>319</v>
      </c>
      <c r="I66" s="309" t="s">
        <v>320</v>
      </c>
      <c r="J66" s="155"/>
    </row>
    <row r="67" spans="1:10" s="149" customFormat="1">
      <c r="A67" s="153">
        <f>'1-συμβολαια'!A67</f>
        <v>0</v>
      </c>
      <c r="B67" s="165">
        <f>'1-συμβολαια'!C67</f>
        <v>0</v>
      </c>
      <c r="C67" s="147">
        <f>'1-συμβολαια'!L67*24%</f>
        <v>39.36</v>
      </c>
      <c r="D67" s="148"/>
      <c r="E67" s="148">
        <f t="shared" si="1"/>
        <v>39.36</v>
      </c>
      <c r="F67" s="148">
        <f>('13-ντιΜιΧο'!BH67-'13-ντιΜιΧο'!D191-'13-ντιΜιΧο'!F67-'13-ντιΜιΧο'!I67)*24%</f>
        <v>229.44</v>
      </c>
      <c r="G67" s="221" t="s">
        <v>318</v>
      </c>
      <c r="H67" s="221" t="s">
        <v>319</v>
      </c>
      <c r="I67" s="309" t="s">
        <v>320</v>
      </c>
      <c r="J67" s="155"/>
    </row>
    <row r="68" spans="1:10" s="149" customFormat="1">
      <c r="A68" s="153">
        <f>'1-συμβολαια'!A68</f>
        <v>0</v>
      </c>
      <c r="B68" s="165">
        <f>'1-συμβολαια'!C68</f>
        <v>0</v>
      </c>
      <c r="C68" s="147">
        <f>'1-συμβολαια'!L68*24%</f>
        <v>39.36</v>
      </c>
      <c r="D68" s="148"/>
      <c r="E68" s="148">
        <f t="shared" si="1"/>
        <v>39.36</v>
      </c>
      <c r="F68" s="148">
        <f>('13-ντιΜιΧο'!BH68-'13-ντιΜιΧο'!D192-'13-ντιΜιΧο'!F68-'13-ντιΜιΧο'!I68)*24%</f>
        <v>229.44</v>
      </c>
      <c r="G68" s="221" t="s">
        <v>318</v>
      </c>
      <c r="H68" s="221" t="s">
        <v>319</v>
      </c>
      <c r="I68" s="309" t="s">
        <v>320</v>
      </c>
      <c r="J68" s="155"/>
    </row>
    <row r="69" spans="1:10" s="149" customFormat="1">
      <c r="A69" s="153">
        <f>'1-συμβολαια'!A69</f>
        <v>0</v>
      </c>
      <c r="B69" s="165">
        <f>'1-συμβολαια'!C69</f>
        <v>0</v>
      </c>
      <c r="C69" s="147">
        <f>'1-συμβολαια'!L69*24%</f>
        <v>39.36</v>
      </c>
      <c r="D69" s="148"/>
      <c r="E69" s="148">
        <f t="shared" si="1"/>
        <v>39.36</v>
      </c>
      <c r="F69" s="148">
        <f>('13-ντιΜιΧο'!BH69-'13-ντιΜιΧο'!D193-'13-ντιΜιΧο'!F69-'13-ντιΜιΧο'!I69)*24%</f>
        <v>229.44</v>
      </c>
      <c r="G69" s="221" t="s">
        <v>318</v>
      </c>
      <c r="H69" s="221" t="s">
        <v>319</v>
      </c>
      <c r="I69" s="309" t="s">
        <v>320</v>
      </c>
      <c r="J69" s="155"/>
    </row>
    <row r="70" spans="1:10" s="149" customFormat="1">
      <c r="A70" s="153">
        <f>'1-συμβολαια'!A70</f>
        <v>0</v>
      </c>
      <c r="B70" s="165">
        <f>'1-συμβολαια'!C70</f>
        <v>0</v>
      </c>
      <c r="C70" s="147">
        <f>'1-συμβολαια'!L70*24%</f>
        <v>39.36</v>
      </c>
      <c r="D70" s="148"/>
      <c r="E70" s="148">
        <f t="shared" si="1"/>
        <v>39.36</v>
      </c>
      <c r="F70" s="148">
        <f>('13-ντιΜιΧο'!BH70-'13-ντιΜιΧο'!D194-'13-ντιΜιΧο'!F70-'13-ντιΜιΧο'!I70)*24%</f>
        <v>229.44</v>
      </c>
      <c r="G70" s="221" t="s">
        <v>318</v>
      </c>
      <c r="H70" s="221" t="s">
        <v>319</v>
      </c>
      <c r="I70" s="309" t="s">
        <v>320</v>
      </c>
      <c r="J70" s="155"/>
    </row>
    <row r="71" spans="1:10" s="149" customFormat="1">
      <c r="A71" s="153">
        <f>'1-συμβολαια'!A71</f>
        <v>0</v>
      </c>
      <c r="B71" s="165">
        <f>'1-συμβολαια'!C71</f>
        <v>0</v>
      </c>
      <c r="C71" s="147">
        <f>'1-συμβολαια'!L71*24%</f>
        <v>39.36</v>
      </c>
      <c r="D71" s="148"/>
      <c r="E71" s="148">
        <f t="shared" si="1"/>
        <v>39.36</v>
      </c>
      <c r="F71" s="148">
        <f>('13-ντιΜιΧο'!BH71-'13-ντιΜιΧο'!D195-'13-ντιΜιΧο'!F71-'13-ντιΜιΧο'!I71)*24%</f>
        <v>229.44</v>
      </c>
      <c r="G71" s="221" t="s">
        <v>318</v>
      </c>
      <c r="H71" s="221" t="s">
        <v>319</v>
      </c>
      <c r="I71" s="309" t="s">
        <v>320</v>
      </c>
      <c r="J71" s="155"/>
    </row>
    <row r="72" spans="1:10" s="149" customFormat="1">
      <c r="A72" s="153">
        <f>'1-συμβολαια'!A72</f>
        <v>0</v>
      </c>
      <c r="B72" s="165">
        <f>'1-συμβολαια'!C72</f>
        <v>0</v>
      </c>
      <c r="C72" s="147">
        <f>'1-συμβολαια'!L72*24%</f>
        <v>39.36</v>
      </c>
      <c r="D72" s="148"/>
      <c r="E72" s="148">
        <f t="shared" si="1"/>
        <v>39.36</v>
      </c>
      <c r="F72" s="148">
        <f>('13-ντιΜιΧο'!BH72-'13-ντιΜιΧο'!D196-'13-ντιΜιΧο'!F72-'13-ντιΜιΧο'!I72)*24%</f>
        <v>229.44</v>
      </c>
      <c r="G72" s="221" t="s">
        <v>318</v>
      </c>
      <c r="H72" s="221" t="s">
        <v>319</v>
      </c>
      <c r="I72" s="309" t="s">
        <v>320</v>
      </c>
      <c r="J72" s="155"/>
    </row>
    <row r="73" spans="1:10" s="149" customFormat="1">
      <c r="A73" s="153">
        <f>'1-συμβολαια'!A73</f>
        <v>0</v>
      </c>
      <c r="B73" s="165">
        <f>'1-συμβολαια'!C73</f>
        <v>0</v>
      </c>
      <c r="C73" s="147">
        <f>'1-συμβολαια'!L73*24%</f>
        <v>39.36</v>
      </c>
      <c r="D73" s="148"/>
      <c r="E73" s="148">
        <f t="shared" si="1"/>
        <v>39.36</v>
      </c>
      <c r="F73" s="148">
        <f>('13-ντιΜιΧο'!BH73-'13-ντιΜιΧο'!D197-'13-ντιΜιΧο'!F73-'13-ντιΜιΧο'!I73)*24%</f>
        <v>229.44</v>
      </c>
      <c r="G73" s="221" t="s">
        <v>318</v>
      </c>
      <c r="H73" s="221" t="s">
        <v>319</v>
      </c>
      <c r="I73" s="309" t="s">
        <v>320</v>
      </c>
      <c r="J73" s="155"/>
    </row>
    <row r="74" spans="1:10" s="149" customFormat="1">
      <c r="A74" s="153">
        <f>'1-συμβολαια'!A74</f>
        <v>0</v>
      </c>
      <c r="B74" s="165">
        <f>'1-συμβολαια'!C74</f>
        <v>0</v>
      </c>
      <c r="C74" s="147">
        <f>'1-συμβολαια'!L74*24%</f>
        <v>39.36</v>
      </c>
      <c r="D74" s="148"/>
      <c r="E74" s="148">
        <f t="shared" ref="E74:E137" si="2">C74-D74</f>
        <v>39.36</v>
      </c>
      <c r="F74" s="148">
        <f>('13-ντιΜιΧο'!BH74-'13-ντιΜιΧο'!D198-'13-ντιΜιΧο'!F74-'13-ντιΜιΧο'!I74)*24%</f>
        <v>229.44</v>
      </c>
      <c r="G74" s="221" t="s">
        <v>318</v>
      </c>
      <c r="H74" s="221" t="s">
        <v>319</v>
      </c>
      <c r="I74" s="309" t="s">
        <v>320</v>
      </c>
      <c r="J74" s="155"/>
    </row>
    <row r="75" spans="1:10" s="149" customFormat="1">
      <c r="A75" s="153">
        <f>'1-συμβολαια'!A75</f>
        <v>0</v>
      </c>
      <c r="B75" s="165">
        <f>'1-συμβολαια'!C75</f>
        <v>0</v>
      </c>
      <c r="C75" s="147">
        <f>'1-συμβολαια'!L75*24%</f>
        <v>39.36</v>
      </c>
      <c r="D75" s="148"/>
      <c r="E75" s="148">
        <f t="shared" si="2"/>
        <v>39.36</v>
      </c>
      <c r="F75" s="148">
        <f>('13-ντιΜιΧο'!BH75-'13-ντιΜιΧο'!D199-'13-ντιΜιΧο'!F75-'13-ντιΜιΧο'!I75)*24%</f>
        <v>229.44</v>
      </c>
      <c r="G75" s="221" t="s">
        <v>318</v>
      </c>
      <c r="H75" s="221" t="s">
        <v>319</v>
      </c>
      <c r="I75" s="309" t="s">
        <v>320</v>
      </c>
      <c r="J75" s="155"/>
    </row>
    <row r="76" spans="1:10" s="149" customFormat="1">
      <c r="A76" s="153">
        <f>'1-συμβολαια'!A76</f>
        <v>0</v>
      </c>
      <c r="B76" s="165">
        <f>'1-συμβολαια'!C76</f>
        <v>0</v>
      </c>
      <c r="C76" s="147">
        <f>'1-συμβολαια'!L76*24%</f>
        <v>39.36</v>
      </c>
      <c r="D76" s="148"/>
      <c r="E76" s="148">
        <f t="shared" si="2"/>
        <v>39.36</v>
      </c>
      <c r="F76" s="148">
        <f>('13-ντιΜιΧο'!BH76-'13-ντιΜιΧο'!D200-'13-ντιΜιΧο'!F76-'13-ντιΜιΧο'!I76)*24%</f>
        <v>229.44</v>
      </c>
      <c r="G76" s="221" t="s">
        <v>318</v>
      </c>
      <c r="H76" s="221" t="s">
        <v>319</v>
      </c>
      <c r="I76" s="309" t="s">
        <v>320</v>
      </c>
      <c r="J76" s="155"/>
    </row>
    <row r="77" spans="1:10" s="149" customFormat="1">
      <c r="A77" s="153">
        <f>'1-συμβολαια'!A77</f>
        <v>0</v>
      </c>
      <c r="B77" s="165">
        <f>'1-συμβολαια'!C77</f>
        <v>0</v>
      </c>
      <c r="C77" s="147">
        <f>'1-συμβολαια'!L77*24%</f>
        <v>39.36</v>
      </c>
      <c r="D77" s="148"/>
      <c r="E77" s="148">
        <f t="shared" si="2"/>
        <v>39.36</v>
      </c>
      <c r="F77" s="148">
        <f>('13-ντιΜιΧο'!BH77-'13-ντιΜιΧο'!D201-'13-ντιΜιΧο'!F77-'13-ντιΜιΧο'!I77)*24%</f>
        <v>229.44</v>
      </c>
      <c r="G77" s="221" t="s">
        <v>318</v>
      </c>
      <c r="H77" s="221" t="s">
        <v>319</v>
      </c>
      <c r="I77" s="309" t="s">
        <v>320</v>
      </c>
      <c r="J77" s="155"/>
    </row>
    <row r="78" spans="1:10" s="149" customFormat="1">
      <c r="A78" s="153">
        <f>'1-συμβολαια'!A78</f>
        <v>0</v>
      </c>
      <c r="B78" s="165">
        <f>'1-συμβολαια'!C78</f>
        <v>0</v>
      </c>
      <c r="C78" s="147">
        <f>'1-συμβολαια'!L78*24%</f>
        <v>39.36</v>
      </c>
      <c r="D78" s="148"/>
      <c r="E78" s="148">
        <f t="shared" si="2"/>
        <v>39.36</v>
      </c>
      <c r="F78" s="148">
        <f>('13-ντιΜιΧο'!BH78-'13-ντιΜιΧο'!D202-'13-ντιΜιΧο'!F78-'13-ντιΜιΧο'!I78)*24%</f>
        <v>229.44</v>
      </c>
      <c r="G78" s="221" t="s">
        <v>318</v>
      </c>
      <c r="H78" s="221" t="s">
        <v>319</v>
      </c>
      <c r="I78" s="309" t="s">
        <v>320</v>
      </c>
      <c r="J78" s="155"/>
    </row>
    <row r="79" spans="1:10" s="149" customFormat="1">
      <c r="A79" s="153">
        <f>'1-συμβολαια'!A79</f>
        <v>0</v>
      </c>
      <c r="B79" s="165">
        <f>'1-συμβολαια'!C79</f>
        <v>0</v>
      </c>
      <c r="C79" s="147">
        <f>'1-συμβολαια'!L79*24%</f>
        <v>39.36</v>
      </c>
      <c r="D79" s="148"/>
      <c r="E79" s="148">
        <f t="shared" si="2"/>
        <v>39.36</v>
      </c>
      <c r="F79" s="148">
        <f>('13-ντιΜιΧο'!BH79-'13-ντιΜιΧο'!D203-'13-ντιΜιΧο'!F79-'13-ντιΜιΧο'!I79)*24%</f>
        <v>229.44</v>
      </c>
      <c r="G79" s="221" t="s">
        <v>318</v>
      </c>
      <c r="H79" s="221" t="s">
        <v>319</v>
      </c>
      <c r="I79" s="309" t="s">
        <v>320</v>
      </c>
      <c r="J79" s="155"/>
    </row>
    <row r="80" spans="1:10" s="149" customFormat="1">
      <c r="A80" s="153">
        <f>'1-συμβολαια'!A80</f>
        <v>0</v>
      </c>
      <c r="B80" s="165">
        <f>'1-συμβολαια'!C80</f>
        <v>0</v>
      </c>
      <c r="C80" s="147">
        <f>'1-συμβολαια'!L80*24%</f>
        <v>39.36</v>
      </c>
      <c r="D80" s="148"/>
      <c r="E80" s="148">
        <f t="shared" si="2"/>
        <v>39.36</v>
      </c>
      <c r="F80" s="148">
        <f>('13-ντιΜιΧο'!BH80-'13-ντιΜιΧο'!D204-'13-ντιΜιΧο'!F80-'13-ντιΜιΧο'!I80)*24%</f>
        <v>229.44</v>
      </c>
      <c r="G80" s="221" t="s">
        <v>318</v>
      </c>
      <c r="H80" s="221" t="s">
        <v>319</v>
      </c>
      <c r="I80" s="309" t="s">
        <v>320</v>
      </c>
      <c r="J80" s="155"/>
    </row>
    <row r="81" spans="1:10" s="149" customFormat="1">
      <c r="A81" s="153">
        <f>'1-συμβολαια'!A81</f>
        <v>0</v>
      </c>
      <c r="B81" s="165">
        <f>'1-συμβολαια'!C81</f>
        <v>0</v>
      </c>
      <c r="C81" s="147">
        <f>'1-συμβολαια'!L81*24%</f>
        <v>39.36</v>
      </c>
      <c r="D81" s="148"/>
      <c r="E81" s="148">
        <f t="shared" si="2"/>
        <v>39.36</v>
      </c>
      <c r="F81" s="148">
        <f>('13-ντιΜιΧο'!BH81-'13-ντιΜιΧο'!D205-'13-ντιΜιΧο'!F81-'13-ντιΜιΧο'!I81)*24%</f>
        <v>229.44</v>
      </c>
      <c r="G81" s="221" t="s">
        <v>318</v>
      </c>
      <c r="H81" s="221" t="s">
        <v>319</v>
      </c>
      <c r="I81" s="309" t="s">
        <v>320</v>
      </c>
      <c r="J81" s="155"/>
    </row>
    <row r="82" spans="1:10" s="149" customFormat="1">
      <c r="A82" s="153">
        <f>'1-συμβολαια'!A82</f>
        <v>0</v>
      </c>
      <c r="B82" s="165">
        <f>'1-συμβολαια'!C82</f>
        <v>0</v>
      </c>
      <c r="C82" s="147">
        <f>'1-συμβολαια'!L82*24%</f>
        <v>39.36</v>
      </c>
      <c r="D82" s="148"/>
      <c r="E82" s="148">
        <f t="shared" si="2"/>
        <v>39.36</v>
      </c>
      <c r="F82" s="148">
        <f>('13-ντιΜιΧο'!BH82-'13-ντιΜιΧο'!D206-'13-ντιΜιΧο'!F82-'13-ντιΜιΧο'!I82)*24%</f>
        <v>229.44</v>
      </c>
      <c r="G82" s="221" t="s">
        <v>318</v>
      </c>
      <c r="H82" s="221" t="s">
        <v>319</v>
      </c>
      <c r="I82" s="309" t="s">
        <v>320</v>
      </c>
      <c r="J82" s="155"/>
    </row>
    <row r="83" spans="1:10" s="149" customFormat="1">
      <c r="A83" s="153">
        <f>'1-συμβολαια'!A83</f>
        <v>0</v>
      </c>
      <c r="B83" s="165">
        <f>'1-συμβολαια'!C83</f>
        <v>0</v>
      </c>
      <c r="C83" s="147">
        <f>'1-συμβολαια'!L83*24%</f>
        <v>39.36</v>
      </c>
      <c r="D83" s="148"/>
      <c r="E83" s="148">
        <f t="shared" si="2"/>
        <v>39.36</v>
      </c>
      <c r="F83" s="148">
        <f>('13-ντιΜιΧο'!BH83-'13-ντιΜιΧο'!D207-'13-ντιΜιΧο'!F83-'13-ντιΜιΧο'!I83)*24%</f>
        <v>229.44</v>
      </c>
      <c r="G83" s="221" t="s">
        <v>318</v>
      </c>
      <c r="H83" s="221" t="s">
        <v>319</v>
      </c>
      <c r="I83" s="309" t="s">
        <v>320</v>
      </c>
      <c r="J83" s="155"/>
    </row>
    <row r="84" spans="1:10" s="149" customFormat="1">
      <c r="A84" s="153">
        <f>'1-συμβολαια'!A84</f>
        <v>0</v>
      </c>
      <c r="B84" s="165">
        <f>'1-συμβολαια'!C84</f>
        <v>0</v>
      </c>
      <c r="C84" s="147">
        <f>'1-συμβολαια'!L84*24%</f>
        <v>39.36</v>
      </c>
      <c r="D84" s="148"/>
      <c r="E84" s="148">
        <f t="shared" si="2"/>
        <v>39.36</v>
      </c>
      <c r="F84" s="148">
        <f>('13-ντιΜιΧο'!BH84-'13-ντιΜιΧο'!D208-'13-ντιΜιΧο'!F84-'13-ντιΜιΧο'!I84)*24%</f>
        <v>229.44</v>
      </c>
      <c r="G84" s="221" t="s">
        <v>318</v>
      </c>
      <c r="H84" s="221" t="s">
        <v>319</v>
      </c>
      <c r="I84" s="309" t="s">
        <v>320</v>
      </c>
      <c r="J84" s="155"/>
    </row>
    <row r="85" spans="1:10" s="149" customFormat="1">
      <c r="A85" s="153">
        <f>'1-συμβολαια'!A85</f>
        <v>0</v>
      </c>
      <c r="B85" s="165">
        <f>'1-συμβολαια'!C85</f>
        <v>0</v>
      </c>
      <c r="C85" s="147">
        <f>'1-συμβολαια'!L85*24%</f>
        <v>39.36</v>
      </c>
      <c r="D85" s="148"/>
      <c r="E85" s="148">
        <f t="shared" si="2"/>
        <v>39.36</v>
      </c>
      <c r="F85" s="148">
        <f>('13-ντιΜιΧο'!BH85-'13-ντιΜιΧο'!D209-'13-ντιΜιΧο'!F85-'13-ντιΜιΧο'!I85)*24%</f>
        <v>229.44</v>
      </c>
      <c r="G85" s="221" t="s">
        <v>318</v>
      </c>
      <c r="H85" s="221" t="s">
        <v>319</v>
      </c>
      <c r="I85" s="309" t="s">
        <v>320</v>
      </c>
      <c r="J85" s="155"/>
    </row>
    <row r="86" spans="1:10" s="149" customFormat="1">
      <c r="A86" s="153">
        <f>'1-συμβολαια'!A86</f>
        <v>0</v>
      </c>
      <c r="B86" s="165">
        <f>'1-συμβολαια'!C86</f>
        <v>0</v>
      </c>
      <c r="C86" s="147">
        <f>'1-συμβολαια'!L86*24%</f>
        <v>39.36</v>
      </c>
      <c r="D86" s="148"/>
      <c r="E86" s="148">
        <f t="shared" si="2"/>
        <v>39.36</v>
      </c>
      <c r="F86" s="148">
        <f>('13-ντιΜιΧο'!BH86-'13-ντιΜιΧο'!D210-'13-ντιΜιΧο'!F86-'13-ντιΜιΧο'!I86)*24%</f>
        <v>229.44</v>
      </c>
      <c r="G86" s="221" t="s">
        <v>318</v>
      </c>
      <c r="H86" s="221" t="s">
        <v>319</v>
      </c>
      <c r="I86" s="309" t="s">
        <v>320</v>
      </c>
      <c r="J86" s="155"/>
    </row>
    <row r="87" spans="1:10" s="149" customFormat="1">
      <c r="A87" s="153">
        <f>'1-συμβολαια'!A87</f>
        <v>0</v>
      </c>
      <c r="B87" s="165">
        <f>'1-συμβολαια'!C87</f>
        <v>0</v>
      </c>
      <c r="C87" s="147">
        <f>'1-συμβολαια'!L87*24%</f>
        <v>39.36</v>
      </c>
      <c r="D87" s="148"/>
      <c r="E87" s="148">
        <f t="shared" si="2"/>
        <v>39.36</v>
      </c>
      <c r="F87" s="148">
        <f>('13-ντιΜιΧο'!BH87-'13-ντιΜιΧο'!D211-'13-ντιΜιΧο'!F87-'13-ντιΜιΧο'!I87)*24%</f>
        <v>229.44</v>
      </c>
      <c r="G87" s="221" t="s">
        <v>318</v>
      </c>
      <c r="H87" s="221" t="s">
        <v>319</v>
      </c>
      <c r="I87" s="309" t="s">
        <v>320</v>
      </c>
      <c r="J87" s="155"/>
    </row>
    <row r="88" spans="1:10" s="149" customFormat="1">
      <c r="A88" s="153">
        <f>'1-συμβολαια'!A88</f>
        <v>0</v>
      </c>
      <c r="B88" s="165">
        <f>'1-συμβολαια'!C88</f>
        <v>0</v>
      </c>
      <c r="C88" s="147">
        <f>'1-συμβολαια'!L88*24%</f>
        <v>39.36</v>
      </c>
      <c r="D88" s="148"/>
      <c r="E88" s="148">
        <f t="shared" si="2"/>
        <v>39.36</v>
      </c>
      <c r="F88" s="148">
        <f>('13-ντιΜιΧο'!BH88-'13-ντιΜιΧο'!D212-'13-ντιΜιΧο'!F88-'13-ντιΜιΧο'!I88)*24%</f>
        <v>229.44</v>
      </c>
      <c r="G88" s="221" t="s">
        <v>318</v>
      </c>
      <c r="H88" s="221" t="s">
        <v>319</v>
      </c>
      <c r="I88" s="309" t="s">
        <v>320</v>
      </c>
      <c r="J88" s="155"/>
    </row>
    <row r="89" spans="1:10" s="149" customFormat="1">
      <c r="A89" s="153">
        <f>'1-συμβολαια'!A89</f>
        <v>0</v>
      </c>
      <c r="B89" s="165">
        <f>'1-συμβολαια'!C89</f>
        <v>0</v>
      </c>
      <c r="C89" s="147">
        <f>'1-συμβολαια'!L89*24%</f>
        <v>39.36</v>
      </c>
      <c r="D89" s="148"/>
      <c r="E89" s="148">
        <f t="shared" si="2"/>
        <v>39.36</v>
      </c>
      <c r="F89" s="148">
        <f>('13-ντιΜιΧο'!BH89-'13-ντιΜιΧο'!D213-'13-ντιΜιΧο'!F89-'13-ντιΜιΧο'!I89)*24%</f>
        <v>229.44</v>
      </c>
      <c r="G89" s="221" t="s">
        <v>318</v>
      </c>
      <c r="H89" s="221" t="s">
        <v>319</v>
      </c>
      <c r="I89" s="309" t="s">
        <v>320</v>
      </c>
      <c r="J89" s="155"/>
    </row>
    <row r="90" spans="1:10" s="149" customFormat="1">
      <c r="A90" s="153">
        <f>'1-συμβολαια'!A90</f>
        <v>0</v>
      </c>
      <c r="B90" s="165">
        <f>'1-συμβολαια'!C90</f>
        <v>0</v>
      </c>
      <c r="C90" s="147">
        <f>'1-συμβολαια'!L90*24%</f>
        <v>39.36</v>
      </c>
      <c r="D90" s="148"/>
      <c r="E90" s="148">
        <f t="shared" si="2"/>
        <v>39.36</v>
      </c>
      <c r="F90" s="148">
        <f>('13-ντιΜιΧο'!BH90-'13-ντιΜιΧο'!D214-'13-ντιΜιΧο'!F90-'13-ντιΜιΧο'!I90)*24%</f>
        <v>229.44</v>
      </c>
      <c r="G90" s="221" t="s">
        <v>318</v>
      </c>
      <c r="H90" s="221" t="s">
        <v>319</v>
      </c>
      <c r="I90" s="309" t="s">
        <v>320</v>
      </c>
      <c r="J90" s="155"/>
    </row>
    <row r="91" spans="1:10" s="149" customFormat="1">
      <c r="A91" s="153">
        <f>'1-συμβολαια'!A91</f>
        <v>0</v>
      </c>
      <c r="B91" s="165">
        <f>'1-συμβολαια'!C91</f>
        <v>0</v>
      </c>
      <c r="C91" s="147">
        <f>'1-συμβολαια'!L91*24%</f>
        <v>39.36</v>
      </c>
      <c r="D91" s="148"/>
      <c r="E91" s="148">
        <f t="shared" si="2"/>
        <v>39.36</v>
      </c>
      <c r="F91" s="148">
        <f>('13-ντιΜιΧο'!BH91-'13-ντιΜιΧο'!D215-'13-ντιΜιΧο'!F91-'13-ντιΜιΧο'!I91)*24%</f>
        <v>229.44</v>
      </c>
      <c r="G91" s="221" t="s">
        <v>318</v>
      </c>
      <c r="H91" s="221" t="s">
        <v>319</v>
      </c>
      <c r="I91" s="309" t="s">
        <v>320</v>
      </c>
      <c r="J91" s="155"/>
    </row>
    <row r="92" spans="1:10" s="149" customFormat="1">
      <c r="A92" s="153">
        <f>'1-συμβολαια'!A92</f>
        <v>0</v>
      </c>
      <c r="B92" s="165">
        <f>'1-συμβολαια'!C92</f>
        <v>0</v>
      </c>
      <c r="C92" s="147">
        <f>'1-συμβολαια'!L92*24%</f>
        <v>39.36</v>
      </c>
      <c r="D92" s="148"/>
      <c r="E92" s="148">
        <f t="shared" si="2"/>
        <v>39.36</v>
      </c>
      <c r="F92" s="148">
        <f>('13-ντιΜιΧο'!BH92-'13-ντιΜιΧο'!D216-'13-ντιΜιΧο'!F92-'13-ντιΜιΧο'!I92)*24%</f>
        <v>229.44</v>
      </c>
      <c r="G92" s="221" t="s">
        <v>318</v>
      </c>
      <c r="H92" s="221" t="s">
        <v>319</v>
      </c>
      <c r="I92" s="309" t="s">
        <v>320</v>
      </c>
      <c r="J92" s="155"/>
    </row>
    <row r="93" spans="1:10" s="149" customFormat="1">
      <c r="A93" s="153">
        <f>'1-συμβολαια'!A93</f>
        <v>0</v>
      </c>
      <c r="B93" s="165">
        <f>'1-συμβολαια'!C93</f>
        <v>0</v>
      </c>
      <c r="C93" s="147">
        <f>'1-συμβολαια'!L93*24%</f>
        <v>39.36</v>
      </c>
      <c r="D93" s="148"/>
      <c r="E93" s="148">
        <f t="shared" si="2"/>
        <v>39.36</v>
      </c>
      <c r="F93" s="148">
        <f>('13-ντιΜιΧο'!BH93-'13-ντιΜιΧο'!D217-'13-ντιΜιΧο'!F93-'13-ντιΜιΧο'!I93)*24%</f>
        <v>229.44</v>
      </c>
      <c r="G93" s="221" t="s">
        <v>318</v>
      </c>
      <c r="H93" s="221" t="s">
        <v>319</v>
      </c>
      <c r="I93" s="309" t="s">
        <v>320</v>
      </c>
      <c r="J93" s="155"/>
    </row>
    <row r="94" spans="1:10" s="149" customFormat="1">
      <c r="A94" s="153">
        <f>'1-συμβολαια'!A94</f>
        <v>0</v>
      </c>
      <c r="B94" s="165">
        <f>'1-συμβολαια'!C94</f>
        <v>0</v>
      </c>
      <c r="C94" s="147">
        <f>'1-συμβολαια'!L94*24%</f>
        <v>39.36</v>
      </c>
      <c r="D94" s="148"/>
      <c r="E94" s="148">
        <f t="shared" si="2"/>
        <v>39.36</v>
      </c>
      <c r="F94" s="148">
        <f>('13-ντιΜιΧο'!BH94-'13-ντιΜιΧο'!D218-'13-ντιΜιΧο'!F94-'13-ντιΜιΧο'!I94)*24%</f>
        <v>229.44</v>
      </c>
      <c r="G94" s="221" t="s">
        <v>318</v>
      </c>
      <c r="H94" s="221" t="s">
        <v>319</v>
      </c>
      <c r="I94" s="309" t="s">
        <v>320</v>
      </c>
      <c r="J94" s="155"/>
    </row>
    <row r="95" spans="1:10" s="149" customFormat="1">
      <c r="A95" s="153">
        <f>'1-συμβολαια'!A95</f>
        <v>0</v>
      </c>
      <c r="B95" s="165">
        <f>'1-συμβολαια'!C95</f>
        <v>0</v>
      </c>
      <c r="C95" s="147">
        <f>'1-συμβολαια'!L95*24%</f>
        <v>39.36</v>
      </c>
      <c r="D95" s="148"/>
      <c r="E95" s="148">
        <f t="shared" si="2"/>
        <v>39.36</v>
      </c>
      <c r="F95" s="148">
        <f>('13-ντιΜιΧο'!BH95-'13-ντιΜιΧο'!D219-'13-ντιΜιΧο'!F95-'13-ντιΜιΧο'!I95)*24%</f>
        <v>229.44</v>
      </c>
      <c r="G95" s="221" t="s">
        <v>318</v>
      </c>
      <c r="H95" s="221" t="s">
        <v>319</v>
      </c>
      <c r="I95" s="309" t="s">
        <v>320</v>
      </c>
      <c r="J95" s="155"/>
    </row>
    <row r="96" spans="1:10" s="149" customFormat="1">
      <c r="A96" s="153">
        <f>'1-συμβολαια'!A96</f>
        <v>0</v>
      </c>
      <c r="B96" s="165">
        <f>'1-συμβολαια'!C96</f>
        <v>0</v>
      </c>
      <c r="C96" s="147">
        <f>'1-συμβολαια'!L96*24%</f>
        <v>39.36</v>
      </c>
      <c r="D96" s="148"/>
      <c r="E96" s="148">
        <f t="shared" si="2"/>
        <v>39.36</v>
      </c>
      <c r="F96" s="148">
        <f>('13-ντιΜιΧο'!BH96-'13-ντιΜιΧο'!D220-'13-ντιΜιΧο'!F96-'13-ντιΜιΧο'!I96)*24%</f>
        <v>229.44</v>
      </c>
      <c r="G96" s="221" t="s">
        <v>318</v>
      </c>
      <c r="H96" s="221" t="s">
        <v>319</v>
      </c>
      <c r="I96" s="309" t="s">
        <v>320</v>
      </c>
      <c r="J96" s="155"/>
    </row>
    <row r="97" spans="1:10" s="149" customFormat="1">
      <c r="A97" s="153">
        <f>'1-συμβολαια'!A97</f>
        <v>0</v>
      </c>
      <c r="B97" s="165">
        <f>'1-συμβολαια'!C97</f>
        <v>0</v>
      </c>
      <c r="C97" s="147">
        <f>'1-συμβολαια'!L97*24%</f>
        <v>39.36</v>
      </c>
      <c r="D97" s="148"/>
      <c r="E97" s="148">
        <f t="shared" si="2"/>
        <v>39.36</v>
      </c>
      <c r="F97" s="148">
        <f>('13-ντιΜιΧο'!BH97-'13-ντιΜιΧο'!D221-'13-ντιΜιΧο'!F97-'13-ντιΜιΧο'!I97)*24%</f>
        <v>229.44</v>
      </c>
      <c r="G97" s="221" t="s">
        <v>318</v>
      </c>
      <c r="H97" s="221" t="s">
        <v>319</v>
      </c>
      <c r="I97" s="309" t="s">
        <v>320</v>
      </c>
      <c r="J97" s="155"/>
    </row>
    <row r="98" spans="1:10" s="149" customFormat="1">
      <c r="A98" s="153">
        <f>'1-συμβολαια'!A98</f>
        <v>0</v>
      </c>
      <c r="B98" s="165">
        <f>'1-συμβολαια'!C98</f>
        <v>0</v>
      </c>
      <c r="C98" s="147">
        <f>'1-συμβολαια'!L98*24%</f>
        <v>39.36</v>
      </c>
      <c r="D98" s="148"/>
      <c r="E98" s="148">
        <f t="shared" si="2"/>
        <v>39.36</v>
      </c>
      <c r="F98" s="148">
        <f>('13-ντιΜιΧο'!BH98-'13-ντιΜιΧο'!D222-'13-ντιΜιΧο'!F98-'13-ντιΜιΧο'!I98)*24%</f>
        <v>229.44</v>
      </c>
      <c r="G98" s="221" t="s">
        <v>318</v>
      </c>
      <c r="H98" s="221" t="s">
        <v>319</v>
      </c>
      <c r="I98" s="309" t="s">
        <v>320</v>
      </c>
      <c r="J98" s="155"/>
    </row>
    <row r="99" spans="1:10" s="149" customFormat="1">
      <c r="A99" s="153">
        <f>'1-συμβολαια'!A99</f>
        <v>0</v>
      </c>
      <c r="B99" s="165">
        <f>'1-συμβολαια'!C99</f>
        <v>0</v>
      </c>
      <c r="C99" s="147">
        <f>'1-συμβολαια'!L99*24%</f>
        <v>39.36</v>
      </c>
      <c r="D99" s="148"/>
      <c r="E99" s="148">
        <f t="shared" si="2"/>
        <v>39.36</v>
      </c>
      <c r="F99" s="148">
        <f>('13-ντιΜιΧο'!BH99-'13-ντιΜιΧο'!D223-'13-ντιΜιΧο'!F99-'13-ντιΜιΧο'!I99)*24%</f>
        <v>229.44</v>
      </c>
      <c r="G99" s="221" t="s">
        <v>318</v>
      </c>
      <c r="H99" s="221" t="s">
        <v>319</v>
      </c>
      <c r="I99" s="309" t="s">
        <v>320</v>
      </c>
      <c r="J99" s="155"/>
    </row>
    <row r="100" spans="1:10" s="149" customFormat="1">
      <c r="A100" s="153">
        <f>'1-συμβολαια'!A100</f>
        <v>0</v>
      </c>
      <c r="B100" s="165">
        <f>'1-συμβολαια'!C100</f>
        <v>0</v>
      </c>
      <c r="C100" s="147">
        <f>'1-συμβολαια'!L100*24%</f>
        <v>39.36</v>
      </c>
      <c r="D100" s="148"/>
      <c r="E100" s="148">
        <f t="shared" si="2"/>
        <v>39.36</v>
      </c>
      <c r="F100" s="148">
        <f>('13-ντιΜιΧο'!BH100-'13-ντιΜιΧο'!D224-'13-ντιΜιΧο'!F100-'13-ντιΜιΧο'!I100)*24%</f>
        <v>229.44</v>
      </c>
      <c r="G100" s="221" t="s">
        <v>318</v>
      </c>
      <c r="H100" s="221" t="s">
        <v>319</v>
      </c>
      <c r="I100" s="309" t="s">
        <v>320</v>
      </c>
      <c r="J100" s="155"/>
    </row>
    <row r="101" spans="1:10" s="149" customFormat="1">
      <c r="A101" s="153">
        <f>'1-συμβολαια'!A101</f>
        <v>0</v>
      </c>
      <c r="B101" s="165">
        <f>'1-συμβολαια'!C101</f>
        <v>0</v>
      </c>
      <c r="C101" s="147">
        <f>'1-συμβολαια'!L101*24%</f>
        <v>39.36</v>
      </c>
      <c r="D101" s="148"/>
      <c r="E101" s="148">
        <f t="shared" si="2"/>
        <v>39.36</v>
      </c>
      <c r="F101" s="148">
        <f>('13-ντιΜιΧο'!BH101-'13-ντιΜιΧο'!D225-'13-ντιΜιΧο'!F101-'13-ντιΜιΧο'!I101)*24%</f>
        <v>229.44</v>
      </c>
      <c r="G101" s="221" t="s">
        <v>318</v>
      </c>
      <c r="H101" s="221" t="s">
        <v>319</v>
      </c>
      <c r="I101" s="309" t="s">
        <v>320</v>
      </c>
      <c r="J101" s="155"/>
    </row>
    <row r="102" spans="1:10" s="149" customFormat="1">
      <c r="A102" s="153">
        <f>'1-συμβολαια'!A102</f>
        <v>0</v>
      </c>
      <c r="B102" s="165">
        <f>'1-συμβολαια'!C102</f>
        <v>0</v>
      </c>
      <c r="C102" s="147">
        <f>'1-συμβολαια'!L102*24%</f>
        <v>39.36</v>
      </c>
      <c r="D102" s="148"/>
      <c r="E102" s="148">
        <f t="shared" si="2"/>
        <v>39.36</v>
      </c>
      <c r="F102" s="148">
        <f>('13-ντιΜιΧο'!BH102-'13-ντιΜιΧο'!D226-'13-ντιΜιΧο'!F102-'13-ντιΜιΧο'!I102)*24%</f>
        <v>229.44</v>
      </c>
      <c r="G102" s="221" t="s">
        <v>318</v>
      </c>
      <c r="H102" s="221" t="s">
        <v>319</v>
      </c>
      <c r="I102" s="309" t="s">
        <v>320</v>
      </c>
      <c r="J102" s="155"/>
    </row>
    <row r="103" spans="1:10" s="149" customFormat="1">
      <c r="A103" s="153">
        <f>'1-συμβολαια'!A103</f>
        <v>0</v>
      </c>
      <c r="B103" s="165">
        <f>'1-συμβολαια'!C103</f>
        <v>0</v>
      </c>
      <c r="C103" s="147">
        <f>'1-συμβολαια'!L103*24%</f>
        <v>39.36</v>
      </c>
      <c r="D103" s="148"/>
      <c r="E103" s="148">
        <f t="shared" si="2"/>
        <v>39.36</v>
      </c>
      <c r="F103" s="148">
        <f>('13-ντιΜιΧο'!BH103-'13-ντιΜιΧο'!D227-'13-ντιΜιΧο'!F103-'13-ντιΜιΧο'!I103)*24%</f>
        <v>229.44</v>
      </c>
      <c r="G103" s="221" t="s">
        <v>318</v>
      </c>
      <c r="H103" s="221" t="s">
        <v>319</v>
      </c>
      <c r="I103" s="309" t="s">
        <v>320</v>
      </c>
      <c r="J103" s="155"/>
    </row>
    <row r="104" spans="1:10" s="149" customFormat="1">
      <c r="A104" s="153">
        <f>'1-συμβολαια'!A104</f>
        <v>0</v>
      </c>
      <c r="B104" s="165">
        <f>'1-συμβολαια'!C104</f>
        <v>0</v>
      </c>
      <c r="C104" s="147">
        <f>'1-συμβολαια'!L104*24%</f>
        <v>39.36</v>
      </c>
      <c r="D104" s="148"/>
      <c r="E104" s="148">
        <f t="shared" si="2"/>
        <v>39.36</v>
      </c>
      <c r="F104" s="148">
        <f>('13-ντιΜιΧο'!BH104-'13-ντιΜιΧο'!D228-'13-ντιΜιΧο'!F104-'13-ντιΜιΧο'!I104)*24%</f>
        <v>229.44</v>
      </c>
      <c r="G104" s="221" t="s">
        <v>318</v>
      </c>
      <c r="H104" s="221" t="s">
        <v>319</v>
      </c>
      <c r="I104" s="309" t="s">
        <v>320</v>
      </c>
      <c r="J104" s="155"/>
    </row>
    <row r="105" spans="1:10" s="149" customFormat="1">
      <c r="A105" s="153">
        <f>'1-συμβολαια'!A105</f>
        <v>0</v>
      </c>
      <c r="B105" s="165">
        <f>'1-συμβολαια'!C105</f>
        <v>0</v>
      </c>
      <c r="C105" s="147">
        <f>'1-συμβολαια'!L105*24%</f>
        <v>39.36</v>
      </c>
      <c r="D105" s="148"/>
      <c r="E105" s="148">
        <f t="shared" si="2"/>
        <v>39.36</v>
      </c>
      <c r="F105" s="148">
        <f>('13-ντιΜιΧο'!BH105-'13-ντιΜιΧο'!D229-'13-ντιΜιΧο'!F105-'13-ντιΜιΧο'!I105)*24%</f>
        <v>229.44</v>
      </c>
      <c r="G105" s="221" t="s">
        <v>318</v>
      </c>
      <c r="H105" s="221" t="s">
        <v>319</v>
      </c>
      <c r="I105" s="309" t="s">
        <v>320</v>
      </c>
      <c r="J105" s="155"/>
    </row>
    <row r="106" spans="1:10" s="149" customFormat="1">
      <c r="A106" s="153">
        <f>'1-συμβολαια'!A106</f>
        <v>0</v>
      </c>
      <c r="B106" s="165">
        <f>'1-συμβολαια'!C106</f>
        <v>0</v>
      </c>
      <c r="C106" s="147">
        <f>'1-συμβολαια'!L106*24%</f>
        <v>39.36</v>
      </c>
      <c r="D106" s="148"/>
      <c r="E106" s="148">
        <f t="shared" si="2"/>
        <v>39.36</v>
      </c>
      <c r="F106" s="148">
        <f>('13-ντιΜιΧο'!BH106-'13-ντιΜιΧο'!D230-'13-ντιΜιΧο'!F106-'13-ντιΜιΧο'!I106)*24%</f>
        <v>229.44</v>
      </c>
      <c r="G106" s="221" t="s">
        <v>318</v>
      </c>
      <c r="H106" s="221" t="s">
        <v>319</v>
      </c>
      <c r="I106" s="309" t="s">
        <v>320</v>
      </c>
      <c r="J106" s="155"/>
    </row>
    <row r="107" spans="1:10" s="149" customFormat="1">
      <c r="A107" s="153">
        <f>'1-συμβολαια'!A107</f>
        <v>0</v>
      </c>
      <c r="B107" s="165">
        <f>'1-συμβολαια'!C107</f>
        <v>0</v>
      </c>
      <c r="C107" s="147">
        <f>'1-συμβολαια'!L107*24%</f>
        <v>39.36</v>
      </c>
      <c r="D107" s="148"/>
      <c r="E107" s="148">
        <f t="shared" si="2"/>
        <v>39.36</v>
      </c>
      <c r="F107" s="148">
        <f>('13-ντιΜιΧο'!BH107-'13-ντιΜιΧο'!D231-'13-ντιΜιΧο'!F107-'13-ντιΜιΧο'!I107)*24%</f>
        <v>229.44</v>
      </c>
      <c r="G107" s="221" t="s">
        <v>318</v>
      </c>
      <c r="H107" s="221" t="s">
        <v>319</v>
      </c>
      <c r="I107" s="309" t="s">
        <v>320</v>
      </c>
      <c r="J107" s="155"/>
    </row>
    <row r="108" spans="1:10" s="149" customFormat="1">
      <c r="A108" s="153">
        <f>'1-συμβολαια'!A108</f>
        <v>0</v>
      </c>
      <c r="B108" s="165">
        <f>'1-συμβολαια'!C108</f>
        <v>0</v>
      </c>
      <c r="C108" s="147">
        <f>'1-συμβολαια'!L108*24%</f>
        <v>39.36</v>
      </c>
      <c r="D108" s="148"/>
      <c r="E108" s="148">
        <f t="shared" si="2"/>
        <v>39.36</v>
      </c>
      <c r="F108" s="148">
        <f>('13-ντιΜιΧο'!BH108-'13-ντιΜιΧο'!D232-'13-ντιΜιΧο'!F108-'13-ντιΜιΧο'!I108)*24%</f>
        <v>229.44</v>
      </c>
      <c r="G108" s="221" t="s">
        <v>318</v>
      </c>
      <c r="H108" s="221" t="s">
        <v>319</v>
      </c>
      <c r="I108" s="309" t="s">
        <v>320</v>
      </c>
      <c r="J108" s="155"/>
    </row>
    <row r="109" spans="1:10" s="149" customFormat="1">
      <c r="A109" s="153">
        <f>'1-συμβολαια'!A109</f>
        <v>0</v>
      </c>
      <c r="B109" s="165">
        <f>'1-συμβολαια'!C109</f>
        <v>0</v>
      </c>
      <c r="C109" s="147">
        <f>'1-συμβολαια'!L109*24%</f>
        <v>39.36</v>
      </c>
      <c r="D109" s="148"/>
      <c r="E109" s="148">
        <f t="shared" si="2"/>
        <v>39.36</v>
      </c>
      <c r="F109" s="148">
        <f>('13-ντιΜιΧο'!BH109-'13-ντιΜιΧο'!D233-'13-ντιΜιΧο'!F109-'13-ντιΜιΧο'!I109)*24%</f>
        <v>229.44</v>
      </c>
      <c r="G109" s="221" t="s">
        <v>318</v>
      </c>
      <c r="H109" s="221" t="s">
        <v>319</v>
      </c>
      <c r="I109" s="309" t="s">
        <v>320</v>
      </c>
      <c r="J109" s="155"/>
    </row>
    <row r="110" spans="1:10" s="149" customFormat="1">
      <c r="A110" s="153">
        <f>'1-συμβολαια'!A110</f>
        <v>0</v>
      </c>
      <c r="B110" s="165">
        <f>'1-συμβολαια'!C110</f>
        <v>0</v>
      </c>
      <c r="C110" s="147">
        <f>'1-συμβολαια'!L110*24%</f>
        <v>39.36</v>
      </c>
      <c r="D110" s="148"/>
      <c r="E110" s="148">
        <f t="shared" si="2"/>
        <v>39.36</v>
      </c>
      <c r="F110" s="148">
        <f>('13-ντιΜιΧο'!BH110-'13-ντιΜιΧο'!D234-'13-ντιΜιΧο'!F110-'13-ντιΜιΧο'!I110)*24%</f>
        <v>229.44</v>
      </c>
      <c r="G110" s="221" t="s">
        <v>318</v>
      </c>
      <c r="H110" s="221" t="s">
        <v>319</v>
      </c>
      <c r="I110" s="309" t="s">
        <v>320</v>
      </c>
      <c r="J110" s="155"/>
    </row>
    <row r="111" spans="1:10" s="149" customFormat="1">
      <c r="A111" s="153">
        <f>'1-συμβολαια'!A111</f>
        <v>0</v>
      </c>
      <c r="B111" s="165">
        <f>'1-συμβολαια'!C111</f>
        <v>0</v>
      </c>
      <c r="C111" s="147">
        <f>'1-συμβολαια'!L111*24%</f>
        <v>39.36</v>
      </c>
      <c r="D111" s="148"/>
      <c r="E111" s="148">
        <f t="shared" si="2"/>
        <v>39.36</v>
      </c>
      <c r="F111" s="148">
        <f>('13-ντιΜιΧο'!BH111-'13-ντιΜιΧο'!D235-'13-ντιΜιΧο'!F111-'13-ντιΜιΧο'!I111)*24%</f>
        <v>229.44</v>
      </c>
      <c r="G111" s="221" t="s">
        <v>318</v>
      </c>
      <c r="H111" s="221" t="s">
        <v>319</v>
      </c>
      <c r="I111" s="309" t="s">
        <v>320</v>
      </c>
      <c r="J111" s="155"/>
    </row>
    <row r="112" spans="1:10" s="149" customFormat="1">
      <c r="A112" s="153">
        <f>'1-συμβολαια'!A112</f>
        <v>0</v>
      </c>
      <c r="B112" s="165">
        <f>'1-συμβολαια'!C112</f>
        <v>0</v>
      </c>
      <c r="C112" s="147">
        <f>'1-συμβολαια'!L112*24%</f>
        <v>39.36</v>
      </c>
      <c r="D112" s="148"/>
      <c r="E112" s="148">
        <f t="shared" si="2"/>
        <v>39.36</v>
      </c>
      <c r="F112" s="148">
        <f>('13-ντιΜιΧο'!BH112-'13-ντιΜιΧο'!D236-'13-ντιΜιΧο'!F112-'13-ντιΜιΧο'!I112)*24%</f>
        <v>229.44</v>
      </c>
      <c r="G112" s="221" t="s">
        <v>318</v>
      </c>
      <c r="H112" s="221" t="s">
        <v>319</v>
      </c>
      <c r="I112" s="309" t="s">
        <v>320</v>
      </c>
      <c r="J112" s="155"/>
    </row>
    <row r="113" spans="1:10" s="149" customFormat="1">
      <c r="A113" s="153">
        <f>'1-συμβολαια'!A113</f>
        <v>0</v>
      </c>
      <c r="B113" s="165">
        <f>'1-συμβολαια'!C113</f>
        <v>0</v>
      </c>
      <c r="C113" s="147">
        <f>'1-συμβολαια'!L113*24%</f>
        <v>39.36</v>
      </c>
      <c r="D113" s="148"/>
      <c r="E113" s="148">
        <f t="shared" si="2"/>
        <v>39.36</v>
      </c>
      <c r="F113" s="148">
        <f>('13-ντιΜιΧο'!BH113-'13-ντιΜιΧο'!D237-'13-ντιΜιΧο'!F113-'13-ντιΜιΧο'!I113)*24%</f>
        <v>229.44</v>
      </c>
      <c r="G113" s="221" t="s">
        <v>318</v>
      </c>
      <c r="H113" s="221" t="s">
        <v>319</v>
      </c>
      <c r="I113" s="309" t="s">
        <v>320</v>
      </c>
      <c r="J113" s="155"/>
    </row>
    <row r="114" spans="1:10" s="149" customFormat="1">
      <c r="A114" s="153">
        <f>'1-συμβολαια'!A114</f>
        <v>0</v>
      </c>
      <c r="B114" s="165">
        <f>'1-συμβολαια'!C114</f>
        <v>0</v>
      </c>
      <c r="C114" s="147">
        <f>'1-συμβολαια'!L114*24%</f>
        <v>39.36</v>
      </c>
      <c r="D114" s="148"/>
      <c r="E114" s="148">
        <f t="shared" si="2"/>
        <v>39.36</v>
      </c>
      <c r="F114" s="148">
        <f>('13-ντιΜιΧο'!BH114-'13-ντιΜιΧο'!D238-'13-ντιΜιΧο'!F114-'13-ντιΜιΧο'!I114)*24%</f>
        <v>229.44</v>
      </c>
      <c r="G114" s="221" t="s">
        <v>318</v>
      </c>
      <c r="H114" s="221" t="s">
        <v>319</v>
      </c>
      <c r="I114" s="309" t="s">
        <v>320</v>
      </c>
      <c r="J114" s="155"/>
    </row>
    <row r="115" spans="1:10" s="149" customFormat="1">
      <c r="A115" s="153">
        <f>'1-συμβολαια'!A115</f>
        <v>0</v>
      </c>
      <c r="B115" s="165">
        <f>'1-συμβολαια'!C115</f>
        <v>0</v>
      </c>
      <c r="C115" s="147">
        <f>'1-συμβολαια'!L115*24%</f>
        <v>39.36</v>
      </c>
      <c r="D115" s="148"/>
      <c r="E115" s="148">
        <f t="shared" si="2"/>
        <v>39.36</v>
      </c>
      <c r="F115" s="148">
        <f>('13-ντιΜιΧο'!BH115-'13-ντιΜιΧο'!D239-'13-ντιΜιΧο'!F115-'13-ντιΜιΧο'!I115)*24%</f>
        <v>229.44</v>
      </c>
      <c r="G115" s="221" t="s">
        <v>318</v>
      </c>
      <c r="H115" s="221" t="s">
        <v>319</v>
      </c>
      <c r="I115" s="309" t="s">
        <v>320</v>
      </c>
      <c r="J115" s="155"/>
    </row>
    <row r="116" spans="1:10" s="149" customFormat="1">
      <c r="A116" s="153">
        <f>'1-συμβολαια'!A116</f>
        <v>0</v>
      </c>
      <c r="B116" s="165">
        <f>'1-συμβολαια'!C116</f>
        <v>0</v>
      </c>
      <c r="C116" s="147">
        <f>'1-συμβολαια'!L116*24%</f>
        <v>39.36</v>
      </c>
      <c r="D116" s="148"/>
      <c r="E116" s="148">
        <f t="shared" si="2"/>
        <v>39.36</v>
      </c>
      <c r="F116" s="148">
        <f>('13-ντιΜιΧο'!BH116-'13-ντιΜιΧο'!D240-'13-ντιΜιΧο'!F116-'13-ντιΜιΧο'!I116)*24%</f>
        <v>229.44</v>
      </c>
      <c r="G116" s="221" t="s">
        <v>318</v>
      </c>
      <c r="H116" s="221" t="s">
        <v>319</v>
      </c>
      <c r="I116" s="309" t="s">
        <v>320</v>
      </c>
      <c r="J116" s="155"/>
    </row>
    <row r="117" spans="1:10" s="149" customFormat="1">
      <c r="A117" s="153">
        <f>'1-συμβολαια'!A117</f>
        <v>0</v>
      </c>
      <c r="B117" s="165">
        <f>'1-συμβολαια'!C117</f>
        <v>0</v>
      </c>
      <c r="C117" s="147">
        <f>'1-συμβολαια'!L117*24%</f>
        <v>39.36</v>
      </c>
      <c r="D117" s="148"/>
      <c r="E117" s="148">
        <f t="shared" si="2"/>
        <v>39.36</v>
      </c>
      <c r="F117" s="148">
        <f>('13-ντιΜιΧο'!BH117-'13-ντιΜιΧο'!D241-'13-ντιΜιΧο'!F117-'13-ντιΜιΧο'!I117)*24%</f>
        <v>229.44</v>
      </c>
      <c r="G117" s="221" t="s">
        <v>318</v>
      </c>
      <c r="H117" s="221" t="s">
        <v>319</v>
      </c>
      <c r="I117" s="309" t="s">
        <v>320</v>
      </c>
      <c r="J117" s="155"/>
    </row>
    <row r="118" spans="1:10" s="149" customFormat="1">
      <c r="A118" s="153">
        <f>'1-συμβολαια'!A118</f>
        <v>0</v>
      </c>
      <c r="B118" s="165">
        <f>'1-συμβολαια'!C118</f>
        <v>0</v>
      </c>
      <c r="C118" s="147">
        <f>'1-συμβολαια'!L118*24%</f>
        <v>39.36</v>
      </c>
      <c r="D118" s="148"/>
      <c r="E118" s="148">
        <f t="shared" si="2"/>
        <v>39.36</v>
      </c>
      <c r="F118" s="148">
        <f>('13-ντιΜιΧο'!BH118-'13-ντιΜιΧο'!D242-'13-ντιΜιΧο'!F118-'13-ντιΜιΧο'!I118)*24%</f>
        <v>229.44</v>
      </c>
      <c r="G118" s="221" t="s">
        <v>318</v>
      </c>
      <c r="H118" s="221" t="s">
        <v>319</v>
      </c>
      <c r="I118" s="309" t="s">
        <v>320</v>
      </c>
      <c r="J118" s="155"/>
    </row>
    <row r="119" spans="1:10" s="149" customFormat="1">
      <c r="A119" s="153">
        <f>'1-συμβολαια'!A119</f>
        <v>0</v>
      </c>
      <c r="B119" s="165">
        <f>'1-συμβολαια'!C119</f>
        <v>0</v>
      </c>
      <c r="C119" s="147">
        <f>'1-συμβολαια'!L119*24%</f>
        <v>39.36</v>
      </c>
      <c r="D119" s="148"/>
      <c r="E119" s="148">
        <f t="shared" si="2"/>
        <v>39.36</v>
      </c>
      <c r="F119" s="148">
        <f>('13-ντιΜιΧο'!BH119-'13-ντιΜιΧο'!D243-'13-ντιΜιΧο'!F119-'13-ντιΜιΧο'!I119)*24%</f>
        <v>229.44</v>
      </c>
      <c r="G119" s="221" t="s">
        <v>318</v>
      </c>
      <c r="H119" s="221" t="s">
        <v>319</v>
      </c>
      <c r="I119" s="309" t="s">
        <v>320</v>
      </c>
      <c r="J119" s="155"/>
    </row>
    <row r="120" spans="1:10" s="149" customFormat="1">
      <c r="A120" s="153">
        <f>'1-συμβολαια'!A120</f>
        <v>0</v>
      </c>
      <c r="B120" s="165">
        <f>'1-συμβολαια'!C120</f>
        <v>0</v>
      </c>
      <c r="C120" s="147">
        <f>'1-συμβολαια'!L120*24%</f>
        <v>39.36</v>
      </c>
      <c r="D120" s="148"/>
      <c r="E120" s="148">
        <f t="shared" si="2"/>
        <v>39.36</v>
      </c>
      <c r="F120" s="148">
        <f>('13-ντιΜιΧο'!BH120-'13-ντιΜιΧο'!D244-'13-ντιΜιΧο'!F120-'13-ντιΜιΧο'!I120)*24%</f>
        <v>229.44</v>
      </c>
      <c r="G120" s="221" t="s">
        <v>318</v>
      </c>
      <c r="H120" s="221" t="s">
        <v>319</v>
      </c>
      <c r="I120" s="309" t="s">
        <v>320</v>
      </c>
      <c r="J120" s="155"/>
    </row>
    <row r="121" spans="1:10" s="149" customFormat="1">
      <c r="A121" s="153">
        <f>'1-συμβολαια'!A121</f>
        <v>0</v>
      </c>
      <c r="B121" s="165">
        <f>'1-συμβολαια'!C121</f>
        <v>0</v>
      </c>
      <c r="C121" s="147">
        <f>'1-συμβολαια'!L121*24%</f>
        <v>39.36</v>
      </c>
      <c r="D121" s="148"/>
      <c r="E121" s="148">
        <f t="shared" si="2"/>
        <v>39.36</v>
      </c>
      <c r="F121" s="148">
        <f>('13-ντιΜιΧο'!BH121-'13-ντιΜιΧο'!D245-'13-ντιΜιΧο'!F121-'13-ντιΜιΧο'!I121)*24%</f>
        <v>229.44</v>
      </c>
      <c r="G121" s="221" t="s">
        <v>318</v>
      </c>
      <c r="H121" s="221" t="s">
        <v>319</v>
      </c>
      <c r="I121" s="309" t="s">
        <v>320</v>
      </c>
      <c r="J121" s="155"/>
    </row>
    <row r="122" spans="1:10" s="149" customFormat="1">
      <c r="A122" s="153">
        <f>'1-συμβολαια'!A122</f>
        <v>0</v>
      </c>
      <c r="B122" s="165">
        <f>'1-συμβολαια'!C122</f>
        <v>0</v>
      </c>
      <c r="C122" s="147">
        <f>'1-συμβολαια'!L122*24%</f>
        <v>39.36</v>
      </c>
      <c r="D122" s="148"/>
      <c r="E122" s="148">
        <f t="shared" si="2"/>
        <v>39.36</v>
      </c>
      <c r="F122" s="148">
        <f>('13-ντιΜιΧο'!BH122-'13-ντιΜιΧο'!D246-'13-ντιΜιΧο'!F122-'13-ντιΜιΧο'!I122)*24%</f>
        <v>229.44</v>
      </c>
      <c r="G122" s="221" t="s">
        <v>318</v>
      </c>
      <c r="H122" s="221" t="s">
        <v>319</v>
      </c>
      <c r="I122" s="309" t="s">
        <v>320</v>
      </c>
      <c r="J122" s="155"/>
    </row>
    <row r="123" spans="1:10" s="149" customFormat="1">
      <c r="A123" s="153">
        <f>'1-συμβολαια'!A123</f>
        <v>0</v>
      </c>
      <c r="B123" s="165">
        <f>'1-συμβολαια'!C123</f>
        <v>0</v>
      </c>
      <c r="C123" s="147">
        <f>'1-συμβολαια'!L123*24%</f>
        <v>39.36</v>
      </c>
      <c r="D123" s="148"/>
      <c r="E123" s="148">
        <f t="shared" si="2"/>
        <v>39.36</v>
      </c>
      <c r="F123" s="148">
        <f>('13-ντιΜιΧο'!BH123-'13-ντιΜιΧο'!D247-'13-ντιΜιΧο'!F123-'13-ντιΜιΧο'!I123)*24%</f>
        <v>229.44</v>
      </c>
      <c r="G123" s="221" t="s">
        <v>318</v>
      </c>
      <c r="H123" s="221" t="s">
        <v>319</v>
      </c>
      <c r="I123" s="309" t="s">
        <v>320</v>
      </c>
      <c r="J123" s="155"/>
    </row>
    <row r="124" spans="1:10" s="149" customFormat="1">
      <c r="A124" s="153">
        <f>'1-συμβολαια'!A124</f>
        <v>0</v>
      </c>
      <c r="B124" s="165">
        <f>'1-συμβολαια'!C124</f>
        <v>0</v>
      </c>
      <c r="C124" s="147">
        <f>'1-συμβολαια'!L124*24%</f>
        <v>39.36</v>
      </c>
      <c r="D124" s="148"/>
      <c r="E124" s="148">
        <f t="shared" si="2"/>
        <v>39.36</v>
      </c>
      <c r="F124" s="148">
        <f>('13-ντιΜιΧο'!BH124-'13-ντιΜιΧο'!D248-'13-ντιΜιΧο'!F124-'13-ντιΜιΧο'!I124)*24%</f>
        <v>229.44</v>
      </c>
      <c r="G124" s="221" t="s">
        <v>318</v>
      </c>
      <c r="H124" s="221" t="s">
        <v>319</v>
      </c>
      <c r="I124" s="309" t="s">
        <v>320</v>
      </c>
      <c r="J124" s="155"/>
    </row>
    <row r="125" spans="1:10" s="149" customFormat="1">
      <c r="A125" s="153">
        <f>'1-συμβολαια'!A125</f>
        <v>0</v>
      </c>
      <c r="B125" s="165">
        <f>'1-συμβολαια'!C125</f>
        <v>0</v>
      </c>
      <c r="C125" s="147">
        <f>'1-συμβολαια'!L125*24%</f>
        <v>39.36</v>
      </c>
      <c r="D125" s="148"/>
      <c r="E125" s="148">
        <f t="shared" si="2"/>
        <v>39.36</v>
      </c>
      <c r="F125" s="148">
        <f>('13-ντιΜιΧο'!BH125-'13-ντιΜιΧο'!D249-'13-ντιΜιΧο'!F125-'13-ντιΜιΧο'!I125)*24%</f>
        <v>229.44</v>
      </c>
      <c r="G125" s="221" t="s">
        <v>318</v>
      </c>
      <c r="H125" s="221" t="s">
        <v>319</v>
      </c>
      <c r="I125" s="309" t="s">
        <v>320</v>
      </c>
      <c r="J125" s="155"/>
    </row>
    <row r="126" spans="1:10" s="149" customFormat="1">
      <c r="A126" s="153">
        <f>'1-συμβολαια'!A126</f>
        <v>0</v>
      </c>
      <c r="B126" s="165">
        <f>'1-συμβολαια'!C126</f>
        <v>0</v>
      </c>
      <c r="C126" s="147">
        <f>'1-συμβολαια'!L126*24%</f>
        <v>39.36</v>
      </c>
      <c r="D126" s="148"/>
      <c r="E126" s="148">
        <f t="shared" si="2"/>
        <v>39.36</v>
      </c>
      <c r="F126" s="148">
        <f>('13-ντιΜιΧο'!BH126-'13-ντιΜιΧο'!D250-'13-ντιΜιΧο'!F126-'13-ντιΜιΧο'!I126)*24%</f>
        <v>229.44</v>
      </c>
      <c r="G126" s="221" t="s">
        <v>318</v>
      </c>
      <c r="H126" s="221" t="s">
        <v>319</v>
      </c>
      <c r="I126" s="309" t="s">
        <v>320</v>
      </c>
      <c r="J126" s="155"/>
    </row>
    <row r="127" spans="1:10" s="149" customFormat="1">
      <c r="A127" s="153">
        <f>'1-συμβολαια'!A127</f>
        <v>0</v>
      </c>
      <c r="B127" s="165">
        <f>'1-συμβολαια'!C127</f>
        <v>0</v>
      </c>
      <c r="C127" s="147">
        <f>'1-συμβολαια'!L127*24%</f>
        <v>39.36</v>
      </c>
      <c r="D127" s="148"/>
      <c r="E127" s="148">
        <f t="shared" si="2"/>
        <v>39.36</v>
      </c>
      <c r="F127" s="148">
        <f>('13-ντιΜιΧο'!BH127-'13-ντιΜιΧο'!D251-'13-ντιΜιΧο'!F127-'13-ντιΜιΧο'!I127)*24%</f>
        <v>229.44</v>
      </c>
      <c r="G127" s="221" t="s">
        <v>318</v>
      </c>
      <c r="H127" s="221" t="s">
        <v>319</v>
      </c>
      <c r="I127" s="309" t="s">
        <v>320</v>
      </c>
      <c r="J127" s="155"/>
    </row>
    <row r="128" spans="1:10" s="149" customFormat="1">
      <c r="A128" s="153">
        <f>'1-συμβολαια'!A128</f>
        <v>0</v>
      </c>
      <c r="B128" s="165">
        <f>'1-συμβολαια'!C128</f>
        <v>0</v>
      </c>
      <c r="C128" s="147">
        <f>'1-συμβολαια'!L128*24%</f>
        <v>39.36</v>
      </c>
      <c r="D128" s="148"/>
      <c r="E128" s="148">
        <f t="shared" si="2"/>
        <v>39.36</v>
      </c>
      <c r="F128" s="148">
        <f>('13-ντιΜιΧο'!BH128-'13-ντιΜιΧο'!D252-'13-ντιΜιΧο'!F128-'13-ντιΜιΧο'!I128)*24%</f>
        <v>229.44</v>
      </c>
      <c r="G128" s="221" t="s">
        <v>318</v>
      </c>
      <c r="H128" s="221" t="s">
        <v>319</v>
      </c>
      <c r="I128" s="309" t="s">
        <v>320</v>
      </c>
      <c r="J128" s="155"/>
    </row>
    <row r="129" spans="1:10" s="149" customFormat="1">
      <c r="A129" s="153">
        <f>'1-συμβολαια'!A129</f>
        <v>0</v>
      </c>
      <c r="B129" s="165">
        <f>'1-συμβολαια'!C129</f>
        <v>0</v>
      </c>
      <c r="C129" s="147">
        <f>'1-συμβολαια'!L129*24%</f>
        <v>39.36</v>
      </c>
      <c r="D129" s="148"/>
      <c r="E129" s="148">
        <f t="shared" si="2"/>
        <v>39.36</v>
      </c>
      <c r="F129" s="148">
        <f>('13-ντιΜιΧο'!BH129-'13-ντιΜιΧο'!D253-'13-ντιΜιΧο'!F129-'13-ντιΜιΧο'!I129)*24%</f>
        <v>229.44</v>
      </c>
      <c r="G129" s="221" t="s">
        <v>318</v>
      </c>
      <c r="H129" s="221" t="s">
        <v>319</v>
      </c>
      <c r="I129" s="309" t="s">
        <v>320</v>
      </c>
      <c r="J129" s="155"/>
    </row>
    <row r="130" spans="1:10" s="149" customFormat="1">
      <c r="A130" s="153">
        <f>'1-συμβολαια'!A130</f>
        <v>0</v>
      </c>
      <c r="B130" s="165">
        <f>'1-συμβολαια'!C130</f>
        <v>0</v>
      </c>
      <c r="C130" s="147">
        <f>'1-συμβολαια'!L130*24%</f>
        <v>39.36</v>
      </c>
      <c r="D130" s="148"/>
      <c r="E130" s="148">
        <f t="shared" si="2"/>
        <v>39.36</v>
      </c>
      <c r="F130" s="148">
        <f>('13-ντιΜιΧο'!BH130-'13-ντιΜιΧο'!D254-'13-ντιΜιΧο'!F130-'13-ντιΜιΧο'!I130)*24%</f>
        <v>229.44</v>
      </c>
      <c r="G130" s="221" t="s">
        <v>318</v>
      </c>
      <c r="H130" s="221" t="s">
        <v>319</v>
      </c>
      <c r="I130" s="309" t="s">
        <v>320</v>
      </c>
      <c r="J130" s="155"/>
    </row>
    <row r="131" spans="1:10" s="149" customFormat="1">
      <c r="A131" s="153">
        <f>'1-συμβολαια'!A131</f>
        <v>0</v>
      </c>
      <c r="B131" s="165">
        <f>'1-συμβολαια'!C131</f>
        <v>0</v>
      </c>
      <c r="C131" s="147">
        <f>'1-συμβολαια'!L131*24%</f>
        <v>39.36</v>
      </c>
      <c r="D131" s="148"/>
      <c r="E131" s="148">
        <f t="shared" si="2"/>
        <v>39.36</v>
      </c>
      <c r="F131" s="148">
        <f>('13-ντιΜιΧο'!BH131-'13-ντιΜιΧο'!D255-'13-ντιΜιΧο'!F131-'13-ντιΜιΧο'!I131)*24%</f>
        <v>229.44</v>
      </c>
      <c r="G131" s="221" t="s">
        <v>318</v>
      </c>
      <c r="H131" s="221" t="s">
        <v>319</v>
      </c>
      <c r="I131" s="309" t="s">
        <v>320</v>
      </c>
      <c r="J131" s="155"/>
    </row>
    <row r="132" spans="1:10" s="149" customFormat="1">
      <c r="A132" s="153">
        <f>'1-συμβολαια'!A132</f>
        <v>0</v>
      </c>
      <c r="B132" s="165">
        <f>'1-συμβολαια'!C132</f>
        <v>0</v>
      </c>
      <c r="C132" s="147">
        <f>'1-συμβολαια'!L132*24%</f>
        <v>39.36</v>
      </c>
      <c r="D132" s="148"/>
      <c r="E132" s="148">
        <f t="shared" si="2"/>
        <v>39.36</v>
      </c>
      <c r="F132" s="148">
        <f>('13-ντιΜιΧο'!BH132-'13-ντιΜιΧο'!D256-'13-ντιΜιΧο'!F132-'13-ντιΜιΧο'!I132)*24%</f>
        <v>229.44</v>
      </c>
      <c r="G132" s="221" t="s">
        <v>318</v>
      </c>
      <c r="H132" s="221" t="s">
        <v>319</v>
      </c>
      <c r="I132" s="309" t="s">
        <v>320</v>
      </c>
      <c r="J132" s="155"/>
    </row>
    <row r="133" spans="1:10" s="149" customFormat="1">
      <c r="A133" s="153">
        <f>'1-συμβολαια'!A133</f>
        <v>0</v>
      </c>
      <c r="B133" s="165">
        <f>'1-συμβολαια'!C133</f>
        <v>0</v>
      </c>
      <c r="C133" s="147">
        <f>'1-συμβολαια'!L133*24%</f>
        <v>39.36</v>
      </c>
      <c r="D133" s="148"/>
      <c r="E133" s="148">
        <f t="shared" si="2"/>
        <v>39.36</v>
      </c>
      <c r="F133" s="148">
        <f>('13-ντιΜιΧο'!BH133-'13-ντιΜιΧο'!D257-'13-ντιΜιΧο'!F133-'13-ντιΜιΧο'!I133)*24%</f>
        <v>229.44</v>
      </c>
      <c r="G133" s="221" t="s">
        <v>318</v>
      </c>
      <c r="H133" s="221" t="s">
        <v>319</v>
      </c>
      <c r="I133" s="309" t="s">
        <v>320</v>
      </c>
      <c r="J133" s="155"/>
    </row>
    <row r="134" spans="1:10" s="149" customFormat="1">
      <c r="A134" s="153">
        <f>'1-συμβολαια'!A134</f>
        <v>0</v>
      </c>
      <c r="B134" s="165">
        <f>'1-συμβολαια'!C134</f>
        <v>0</v>
      </c>
      <c r="C134" s="147">
        <f>'1-συμβολαια'!L134*24%</f>
        <v>39.36</v>
      </c>
      <c r="D134" s="148"/>
      <c r="E134" s="148">
        <f t="shared" si="2"/>
        <v>39.36</v>
      </c>
      <c r="F134" s="148">
        <f>('13-ντιΜιΧο'!BH134-'13-ντιΜιΧο'!D258-'13-ντιΜιΧο'!F134-'13-ντιΜιΧο'!I134)*24%</f>
        <v>229.44</v>
      </c>
      <c r="G134" s="221" t="s">
        <v>318</v>
      </c>
      <c r="H134" s="221" t="s">
        <v>319</v>
      </c>
      <c r="I134" s="309" t="s">
        <v>320</v>
      </c>
      <c r="J134" s="155"/>
    </row>
    <row r="135" spans="1:10" s="149" customFormat="1">
      <c r="A135" s="153">
        <f>'1-συμβολαια'!A135</f>
        <v>0</v>
      </c>
      <c r="B135" s="165">
        <f>'1-συμβολαια'!C135</f>
        <v>0</v>
      </c>
      <c r="C135" s="147">
        <f>'1-συμβολαια'!L135*24%</f>
        <v>39.36</v>
      </c>
      <c r="D135" s="148"/>
      <c r="E135" s="148">
        <f t="shared" si="2"/>
        <v>39.36</v>
      </c>
      <c r="F135" s="148">
        <f>('13-ντιΜιΧο'!BH135-'13-ντιΜιΧο'!D259-'13-ντιΜιΧο'!F135-'13-ντιΜιΧο'!I135)*24%</f>
        <v>229.44</v>
      </c>
      <c r="G135" s="221" t="s">
        <v>318</v>
      </c>
      <c r="H135" s="221" t="s">
        <v>319</v>
      </c>
      <c r="I135" s="309" t="s">
        <v>320</v>
      </c>
      <c r="J135" s="155"/>
    </row>
    <row r="136" spans="1:10" s="149" customFormat="1">
      <c r="A136" s="153">
        <f>'1-συμβολαια'!A136</f>
        <v>0</v>
      </c>
      <c r="B136" s="165">
        <f>'1-συμβολαια'!C136</f>
        <v>0</v>
      </c>
      <c r="C136" s="147">
        <f>'1-συμβολαια'!L136*24%</f>
        <v>39.36</v>
      </c>
      <c r="D136" s="148"/>
      <c r="E136" s="148">
        <f t="shared" si="2"/>
        <v>39.36</v>
      </c>
      <c r="F136" s="148">
        <f>('13-ντιΜιΧο'!BH136-'13-ντιΜιΧο'!D260-'13-ντιΜιΧο'!F136-'13-ντιΜιΧο'!I136)*24%</f>
        <v>229.44</v>
      </c>
      <c r="G136" s="221" t="s">
        <v>318</v>
      </c>
      <c r="H136" s="221" t="s">
        <v>319</v>
      </c>
      <c r="I136" s="309" t="s">
        <v>320</v>
      </c>
      <c r="J136" s="155"/>
    </row>
    <row r="137" spans="1:10" s="149" customFormat="1">
      <c r="A137" s="153">
        <f>'1-συμβολαια'!A137</f>
        <v>0</v>
      </c>
      <c r="B137" s="165">
        <f>'1-συμβολαια'!C137</f>
        <v>0</v>
      </c>
      <c r="C137" s="147">
        <f>'1-συμβολαια'!L137*24%</f>
        <v>39.36</v>
      </c>
      <c r="D137" s="148"/>
      <c r="E137" s="148">
        <f t="shared" si="2"/>
        <v>39.36</v>
      </c>
      <c r="F137" s="148">
        <f>('13-ντιΜιΧο'!BH137-'13-ντιΜιΧο'!D261-'13-ντιΜιΧο'!F137-'13-ντιΜιΧο'!I137)*24%</f>
        <v>229.44</v>
      </c>
      <c r="G137" s="221" t="s">
        <v>318</v>
      </c>
      <c r="H137" s="221" t="s">
        <v>319</v>
      </c>
      <c r="I137" s="309" t="s">
        <v>320</v>
      </c>
      <c r="J137" s="155"/>
    </row>
    <row r="138" spans="1:10" s="149" customFormat="1">
      <c r="A138" s="153">
        <f>'1-συμβολαια'!A138</f>
        <v>0</v>
      </c>
      <c r="B138" s="165">
        <f>'1-συμβολαια'!C138</f>
        <v>0</v>
      </c>
      <c r="C138" s="147">
        <f>'1-συμβολαια'!L138*24%</f>
        <v>39.36</v>
      </c>
      <c r="D138" s="148"/>
      <c r="E138" s="148">
        <f t="shared" ref="E138:E173" si="3">C138-D138</f>
        <v>39.36</v>
      </c>
      <c r="F138" s="148">
        <f>('13-ντιΜιΧο'!BH138-'13-ντιΜιΧο'!D262-'13-ντιΜιΧο'!F138-'13-ντιΜιΧο'!I138)*24%</f>
        <v>229.44</v>
      </c>
      <c r="G138" s="221" t="s">
        <v>318</v>
      </c>
      <c r="H138" s="221" t="s">
        <v>319</v>
      </c>
      <c r="I138" s="309" t="s">
        <v>320</v>
      </c>
      <c r="J138" s="155"/>
    </row>
    <row r="139" spans="1:10" s="149" customFormat="1">
      <c r="A139" s="153">
        <f>'1-συμβολαια'!A139</f>
        <v>0</v>
      </c>
      <c r="B139" s="165">
        <f>'1-συμβολαια'!C139</f>
        <v>0</v>
      </c>
      <c r="C139" s="147">
        <f>'1-συμβολαια'!L139*24%</f>
        <v>39.36</v>
      </c>
      <c r="D139" s="148"/>
      <c r="E139" s="148">
        <f t="shared" si="3"/>
        <v>39.36</v>
      </c>
      <c r="F139" s="148">
        <f>('13-ντιΜιΧο'!BH139-'13-ντιΜιΧο'!D263-'13-ντιΜιΧο'!F139-'13-ντιΜιΧο'!I139)*24%</f>
        <v>229.44</v>
      </c>
      <c r="G139" s="221" t="s">
        <v>318</v>
      </c>
      <c r="H139" s="221" t="s">
        <v>319</v>
      </c>
      <c r="I139" s="309" t="s">
        <v>320</v>
      </c>
      <c r="J139" s="155"/>
    </row>
    <row r="140" spans="1:10" s="149" customFormat="1">
      <c r="A140" s="153">
        <f>'1-συμβολαια'!A140</f>
        <v>0</v>
      </c>
      <c r="B140" s="165">
        <f>'1-συμβολαια'!C140</f>
        <v>0</v>
      </c>
      <c r="C140" s="147">
        <f>'1-συμβολαια'!L140*24%</f>
        <v>39.36</v>
      </c>
      <c r="D140" s="148"/>
      <c r="E140" s="148">
        <f t="shared" si="3"/>
        <v>39.36</v>
      </c>
      <c r="F140" s="148">
        <f>('13-ντιΜιΧο'!BH140-'13-ντιΜιΧο'!D264-'13-ντιΜιΧο'!F140-'13-ντιΜιΧο'!I140)*24%</f>
        <v>229.44</v>
      </c>
      <c r="G140" s="221" t="s">
        <v>318</v>
      </c>
      <c r="H140" s="221" t="s">
        <v>319</v>
      </c>
      <c r="I140" s="309" t="s">
        <v>320</v>
      </c>
      <c r="J140" s="155"/>
    </row>
    <row r="141" spans="1:10" s="149" customFormat="1">
      <c r="A141" s="153">
        <f>'1-συμβολαια'!A141</f>
        <v>0</v>
      </c>
      <c r="B141" s="165">
        <f>'1-συμβολαια'!C141</f>
        <v>0</v>
      </c>
      <c r="C141" s="147">
        <f>'1-συμβολαια'!L141*24%</f>
        <v>39.36</v>
      </c>
      <c r="D141" s="148"/>
      <c r="E141" s="148">
        <f t="shared" si="3"/>
        <v>39.36</v>
      </c>
      <c r="F141" s="148">
        <f>('13-ντιΜιΧο'!BH141-'13-ντιΜιΧο'!D265-'13-ντιΜιΧο'!F141-'13-ντιΜιΧο'!I141)*24%</f>
        <v>229.44</v>
      </c>
      <c r="G141" s="221" t="s">
        <v>318</v>
      </c>
      <c r="H141" s="221" t="s">
        <v>319</v>
      </c>
      <c r="I141" s="309" t="s">
        <v>320</v>
      </c>
      <c r="J141" s="155"/>
    </row>
    <row r="142" spans="1:10" s="149" customFormat="1">
      <c r="A142" s="153">
        <f>'1-συμβολαια'!A142</f>
        <v>0</v>
      </c>
      <c r="B142" s="165">
        <f>'1-συμβολαια'!C142</f>
        <v>0</v>
      </c>
      <c r="C142" s="147">
        <f>'1-συμβολαια'!L142*24%</f>
        <v>39.36</v>
      </c>
      <c r="D142" s="148"/>
      <c r="E142" s="148">
        <f t="shared" si="3"/>
        <v>39.36</v>
      </c>
      <c r="F142" s="148">
        <f>('13-ντιΜιΧο'!BH142-'13-ντιΜιΧο'!D266-'13-ντιΜιΧο'!F142-'13-ντιΜιΧο'!I142)*24%</f>
        <v>229.44</v>
      </c>
      <c r="G142" s="221" t="s">
        <v>318</v>
      </c>
      <c r="H142" s="221" t="s">
        <v>319</v>
      </c>
      <c r="I142" s="309" t="s">
        <v>320</v>
      </c>
      <c r="J142" s="155"/>
    </row>
    <row r="143" spans="1:10" s="149" customFormat="1">
      <c r="A143" s="153">
        <f>'1-συμβολαια'!A143</f>
        <v>0</v>
      </c>
      <c r="B143" s="165">
        <f>'1-συμβολαια'!C143</f>
        <v>0</v>
      </c>
      <c r="C143" s="147">
        <f>'1-συμβολαια'!L143*24%</f>
        <v>39.36</v>
      </c>
      <c r="D143" s="148"/>
      <c r="E143" s="148">
        <f t="shared" si="3"/>
        <v>39.36</v>
      </c>
      <c r="F143" s="148">
        <f>('13-ντιΜιΧο'!BH143-'13-ντιΜιΧο'!D267-'13-ντιΜιΧο'!F143-'13-ντιΜιΧο'!I143)*24%</f>
        <v>229.44</v>
      </c>
      <c r="G143" s="221" t="s">
        <v>318</v>
      </c>
      <c r="H143" s="221" t="s">
        <v>319</v>
      </c>
      <c r="I143" s="309" t="s">
        <v>320</v>
      </c>
      <c r="J143" s="155"/>
    </row>
    <row r="144" spans="1:10" s="149" customFormat="1">
      <c r="A144" s="153">
        <f>'1-συμβολαια'!A144</f>
        <v>0</v>
      </c>
      <c r="B144" s="165">
        <f>'1-συμβολαια'!C144</f>
        <v>0</v>
      </c>
      <c r="C144" s="147">
        <f>'1-συμβολαια'!L144*24%</f>
        <v>39.36</v>
      </c>
      <c r="D144" s="148"/>
      <c r="E144" s="148">
        <f t="shared" si="3"/>
        <v>39.36</v>
      </c>
      <c r="F144" s="148">
        <f>('13-ντιΜιΧο'!BH144-'13-ντιΜιΧο'!D268-'13-ντιΜιΧο'!F144-'13-ντιΜιΧο'!I144)*24%</f>
        <v>229.44</v>
      </c>
      <c r="G144" s="221" t="s">
        <v>318</v>
      </c>
      <c r="H144" s="221" t="s">
        <v>319</v>
      </c>
      <c r="I144" s="309" t="s">
        <v>320</v>
      </c>
      <c r="J144" s="155"/>
    </row>
    <row r="145" spans="1:10" s="149" customFormat="1">
      <c r="A145" s="153">
        <f>'1-συμβολαια'!A145</f>
        <v>0</v>
      </c>
      <c r="B145" s="165">
        <f>'1-συμβολαια'!C145</f>
        <v>0</v>
      </c>
      <c r="C145" s="147">
        <f>'1-συμβολαια'!L145*24%</f>
        <v>39.36</v>
      </c>
      <c r="D145" s="148"/>
      <c r="E145" s="148">
        <f t="shared" si="3"/>
        <v>39.36</v>
      </c>
      <c r="F145" s="148">
        <f>('13-ντιΜιΧο'!BH145-'13-ντιΜιΧο'!D269-'13-ντιΜιΧο'!F145-'13-ντιΜιΧο'!I145)*24%</f>
        <v>229.44</v>
      </c>
      <c r="G145" s="221" t="s">
        <v>318</v>
      </c>
      <c r="H145" s="221" t="s">
        <v>319</v>
      </c>
      <c r="I145" s="309" t="s">
        <v>320</v>
      </c>
      <c r="J145" s="155"/>
    </row>
    <row r="146" spans="1:10" s="149" customFormat="1">
      <c r="A146" s="153">
        <f>'1-συμβολαια'!A146</f>
        <v>0</v>
      </c>
      <c r="B146" s="165">
        <f>'1-συμβολαια'!C146</f>
        <v>0</v>
      </c>
      <c r="C146" s="147">
        <f>'1-συμβολαια'!L146*24%</f>
        <v>39.36</v>
      </c>
      <c r="D146" s="148"/>
      <c r="E146" s="148">
        <f t="shared" si="3"/>
        <v>39.36</v>
      </c>
      <c r="F146" s="148">
        <f>('13-ντιΜιΧο'!BH146-'13-ντιΜιΧο'!D270-'13-ντιΜιΧο'!F146-'13-ντιΜιΧο'!I146)*24%</f>
        <v>229.44</v>
      </c>
      <c r="G146" s="221" t="s">
        <v>318</v>
      </c>
      <c r="H146" s="221" t="s">
        <v>319</v>
      </c>
      <c r="I146" s="309" t="s">
        <v>320</v>
      </c>
      <c r="J146" s="155"/>
    </row>
    <row r="147" spans="1:10" s="149" customFormat="1">
      <c r="A147" s="153">
        <f>'1-συμβολαια'!A147</f>
        <v>0</v>
      </c>
      <c r="B147" s="165">
        <f>'1-συμβολαια'!C147</f>
        <v>0</v>
      </c>
      <c r="C147" s="147">
        <f>'1-συμβολαια'!L147*24%</f>
        <v>39.36</v>
      </c>
      <c r="D147" s="148"/>
      <c r="E147" s="148">
        <f t="shared" si="3"/>
        <v>39.36</v>
      </c>
      <c r="F147" s="148">
        <f>('13-ντιΜιΧο'!BH147-'13-ντιΜιΧο'!D271-'13-ντιΜιΧο'!F147-'13-ντιΜιΧο'!I147)*24%</f>
        <v>229.44</v>
      </c>
      <c r="G147" s="221" t="s">
        <v>318</v>
      </c>
      <c r="H147" s="221" t="s">
        <v>319</v>
      </c>
      <c r="I147" s="309" t="s">
        <v>320</v>
      </c>
      <c r="J147" s="155"/>
    </row>
    <row r="148" spans="1:10" s="149" customFormat="1">
      <c r="A148" s="153">
        <f>'1-συμβολαια'!A148</f>
        <v>0</v>
      </c>
      <c r="B148" s="165">
        <f>'1-συμβολαια'!C148</f>
        <v>0</v>
      </c>
      <c r="C148" s="147">
        <f>'1-συμβολαια'!L148*24%</f>
        <v>39.36</v>
      </c>
      <c r="D148" s="148"/>
      <c r="E148" s="148">
        <f t="shared" si="3"/>
        <v>39.36</v>
      </c>
      <c r="F148" s="148">
        <f>('13-ντιΜιΧο'!BH148-'13-ντιΜιΧο'!D272-'13-ντιΜιΧο'!F148-'13-ντιΜιΧο'!I148)*24%</f>
        <v>229.44</v>
      </c>
      <c r="G148" s="221" t="s">
        <v>318</v>
      </c>
      <c r="H148" s="221" t="s">
        <v>319</v>
      </c>
      <c r="I148" s="309" t="s">
        <v>320</v>
      </c>
      <c r="J148" s="155"/>
    </row>
    <row r="149" spans="1:10" s="149" customFormat="1">
      <c r="A149" s="153">
        <f>'1-συμβολαια'!A149</f>
        <v>0</v>
      </c>
      <c r="B149" s="165">
        <f>'1-συμβολαια'!C149</f>
        <v>0</v>
      </c>
      <c r="C149" s="147">
        <f>'1-συμβολαια'!L149*24%</f>
        <v>39.36</v>
      </c>
      <c r="D149" s="148"/>
      <c r="E149" s="148">
        <f t="shared" si="3"/>
        <v>39.36</v>
      </c>
      <c r="F149" s="148">
        <f>('13-ντιΜιΧο'!BH149-'13-ντιΜιΧο'!D273-'13-ντιΜιΧο'!F149-'13-ντιΜιΧο'!I149)*24%</f>
        <v>229.44</v>
      </c>
      <c r="G149" s="221" t="s">
        <v>318</v>
      </c>
      <c r="H149" s="221" t="s">
        <v>319</v>
      </c>
      <c r="I149" s="309" t="s">
        <v>320</v>
      </c>
      <c r="J149" s="155"/>
    </row>
    <row r="150" spans="1:10" s="149" customFormat="1">
      <c r="A150" s="153">
        <f>'1-συμβολαια'!A150</f>
        <v>0</v>
      </c>
      <c r="B150" s="165">
        <f>'1-συμβολαια'!C150</f>
        <v>0</v>
      </c>
      <c r="C150" s="147">
        <f>'1-συμβολαια'!L150*24%</f>
        <v>39.36</v>
      </c>
      <c r="D150" s="148"/>
      <c r="E150" s="148">
        <f t="shared" si="3"/>
        <v>39.36</v>
      </c>
      <c r="F150" s="148">
        <f>('13-ντιΜιΧο'!BH150-'13-ντιΜιΧο'!D274-'13-ντιΜιΧο'!F150-'13-ντιΜιΧο'!I150)*24%</f>
        <v>229.44</v>
      </c>
      <c r="G150" s="221" t="s">
        <v>318</v>
      </c>
      <c r="H150" s="221" t="s">
        <v>319</v>
      </c>
      <c r="I150" s="309" t="s">
        <v>320</v>
      </c>
      <c r="J150" s="155"/>
    </row>
    <row r="151" spans="1:10" s="149" customFormat="1">
      <c r="A151" s="153">
        <f>'1-συμβολαια'!A151</f>
        <v>0</v>
      </c>
      <c r="B151" s="165">
        <f>'1-συμβολαια'!C151</f>
        <v>0</v>
      </c>
      <c r="C151" s="147">
        <f>'1-συμβολαια'!L151*24%</f>
        <v>39.36</v>
      </c>
      <c r="D151" s="148"/>
      <c r="E151" s="148">
        <f t="shared" si="3"/>
        <v>39.36</v>
      </c>
      <c r="F151" s="148">
        <f>('13-ντιΜιΧο'!BH151-'13-ντιΜιΧο'!D275-'13-ντιΜιΧο'!F151-'13-ντιΜιΧο'!I151)*24%</f>
        <v>229.44</v>
      </c>
      <c r="G151" s="221" t="s">
        <v>318</v>
      </c>
      <c r="H151" s="221" t="s">
        <v>319</v>
      </c>
      <c r="I151" s="309" t="s">
        <v>320</v>
      </c>
      <c r="J151" s="155"/>
    </row>
    <row r="152" spans="1:10" s="149" customFormat="1">
      <c r="A152" s="153">
        <f>'1-συμβολαια'!A152</f>
        <v>0</v>
      </c>
      <c r="B152" s="165">
        <f>'1-συμβολαια'!C152</f>
        <v>0</v>
      </c>
      <c r="C152" s="147">
        <f>'1-συμβολαια'!L152*24%</f>
        <v>39.36</v>
      </c>
      <c r="D152" s="148"/>
      <c r="E152" s="148">
        <f t="shared" si="3"/>
        <v>39.36</v>
      </c>
      <c r="F152" s="148">
        <f>('13-ντιΜιΧο'!BH152-'13-ντιΜιΧο'!D276-'13-ντιΜιΧο'!F152-'13-ντιΜιΧο'!I152)*24%</f>
        <v>229.44</v>
      </c>
      <c r="G152" s="221" t="s">
        <v>318</v>
      </c>
      <c r="H152" s="221" t="s">
        <v>319</v>
      </c>
      <c r="I152" s="309" t="s">
        <v>320</v>
      </c>
      <c r="J152" s="155"/>
    </row>
    <row r="153" spans="1:10" s="149" customFormat="1">
      <c r="A153" s="153">
        <f>'1-συμβολαια'!A153</f>
        <v>0</v>
      </c>
      <c r="B153" s="165">
        <f>'1-συμβολαια'!C153</f>
        <v>0</v>
      </c>
      <c r="C153" s="147">
        <f>'1-συμβολαια'!L153*24%</f>
        <v>39.36</v>
      </c>
      <c r="D153" s="148"/>
      <c r="E153" s="148">
        <f t="shared" si="3"/>
        <v>39.36</v>
      </c>
      <c r="F153" s="148">
        <f>('13-ντιΜιΧο'!BH153-'13-ντιΜιΧο'!D277-'13-ντιΜιΧο'!F153-'13-ντιΜιΧο'!I153)*24%</f>
        <v>229.44</v>
      </c>
      <c r="G153" s="221" t="s">
        <v>318</v>
      </c>
      <c r="H153" s="221" t="s">
        <v>319</v>
      </c>
      <c r="I153" s="309" t="s">
        <v>320</v>
      </c>
      <c r="J153" s="155"/>
    </row>
    <row r="154" spans="1:10" s="149" customFormat="1">
      <c r="A154" s="153">
        <f>'1-συμβολαια'!A154</f>
        <v>0</v>
      </c>
      <c r="B154" s="165">
        <f>'1-συμβολαια'!C154</f>
        <v>0</v>
      </c>
      <c r="C154" s="147">
        <f>'1-συμβολαια'!L154*24%</f>
        <v>39.36</v>
      </c>
      <c r="D154" s="148"/>
      <c r="E154" s="148">
        <f t="shared" si="3"/>
        <v>39.36</v>
      </c>
      <c r="F154" s="148">
        <f>('13-ντιΜιΧο'!BH154-'13-ντιΜιΧο'!D278-'13-ντιΜιΧο'!F154-'13-ντιΜιΧο'!I154)*24%</f>
        <v>229.44</v>
      </c>
      <c r="G154" s="221" t="s">
        <v>318</v>
      </c>
      <c r="H154" s="221" t="s">
        <v>319</v>
      </c>
      <c r="I154" s="309" t="s">
        <v>320</v>
      </c>
      <c r="J154" s="155"/>
    </row>
    <row r="155" spans="1:10" s="149" customFormat="1">
      <c r="A155" s="153">
        <f>'1-συμβολαια'!A155</f>
        <v>0</v>
      </c>
      <c r="B155" s="165">
        <f>'1-συμβολαια'!C155</f>
        <v>0</v>
      </c>
      <c r="C155" s="147">
        <f>'1-συμβολαια'!L155*24%</f>
        <v>39.36</v>
      </c>
      <c r="D155" s="148"/>
      <c r="E155" s="148">
        <f t="shared" si="3"/>
        <v>39.36</v>
      </c>
      <c r="F155" s="148">
        <f>('13-ντιΜιΧο'!BH155-'13-ντιΜιΧο'!D279-'13-ντιΜιΧο'!F155-'13-ντιΜιΧο'!I155)*24%</f>
        <v>229.44</v>
      </c>
      <c r="G155" s="221" t="s">
        <v>318</v>
      </c>
      <c r="H155" s="221" t="s">
        <v>319</v>
      </c>
      <c r="I155" s="309" t="s">
        <v>320</v>
      </c>
      <c r="J155" s="155"/>
    </row>
    <row r="156" spans="1:10" s="149" customFormat="1">
      <c r="A156" s="153">
        <f>'1-συμβολαια'!A156</f>
        <v>0</v>
      </c>
      <c r="B156" s="165">
        <f>'1-συμβολαια'!C156</f>
        <v>0</v>
      </c>
      <c r="C156" s="147">
        <f>'1-συμβολαια'!L156*24%</f>
        <v>39.36</v>
      </c>
      <c r="D156" s="148"/>
      <c r="E156" s="148">
        <f t="shared" si="3"/>
        <v>39.36</v>
      </c>
      <c r="F156" s="148">
        <f>('13-ντιΜιΧο'!BH156-'13-ντιΜιΧο'!D280-'13-ντιΜιΧο'!F156-'13-ντιΜιΧο'!I156)*24%</f>
        <v>229.44</v>
      </c>
      <c r="G156" s="221" t="s">
        <v>318</v>
      </c>
      <c r="H156" s="221" t="s">
        <v>319</v>
      </c>
      <c r="I156" s="309" t="s">
        <v>320</v>
      </c>
      <c r="J156" s="155"/>
    </row>
    <row r="157" spans="1:10" s="149" customFormat="1">
      <c r="A157" s="153">
        <f>'1-συμβολαια'!A157</f>
        <v>0</v>
      </c>
      <c r="B157" s="165">
        <f>'1-συμβολαια'!C157</f>
        <v>0</v>
      </c>
      <c r="C157" s="147">
        <f>'1-συμβολαια'!L157*24%</f>
        <v>39.36</v>
      </c>
      <c r="D157" s="148"/>
      <c r="E157" s="148">
        <f t="shared" si="3"/>
        <v>39.36</v>
      </c>
      <c r="F157" s="148">
        <f>('13-ντιΜιΧο'!BH157-'13-ντιΜιΧο'!D281-'13-ντιΜιΧο'!F157-'13-ντιΜιΧο'!I157)*24%</f>
        <v>229.44</v>
      </c>
      <c r="G157" s="221" t="s">
        <v>318</v>
      </c>
      <c r="H157" s="221" t="s">
        <v>319</v>
      </c>
      <c r="I157" s="309" t="s">
        <v>320</v>
      </c>
      <c r="J157" s="155"/>
    </row>
    <row r="158" spans="1:10" s="149" customFormat="1">
      <c r="A158" s="153">
        <f>'1-συμβολαια'!A158</f>
        <v>0</v>
      </c>
      <c r="B158" s="165">
        <f>'1-συμβολαια'!C158</f>
        <v>0</v>
      </c>
      <c r="C158" s="147">
        <f>'1-συμβολαια'!L158*24%</f>
        <v>39.36</v>
      </c>
      <c r="D158" s="148"/>
      <c r="E158" s="148">
        <f t="shared" si="3"/>
        <v>39.36</v>
      </c>
      <c r="F158" s="148">
        <f>('13-ντιΜιΧο'!BH158-'13-ντιΜιΧο'!D282-'13-ντιΜιΧο'!F158-'13-ντιΜιΧο'!I158)*24%</f>
        <v>229.44</v>
      </c>
      <c r="G158" s="221" t="s">
        <v>318</v>
      </c>
      <c r="H158" s="221" t="s">
        <v>319</v>
      </c>
      <c r="I158" s="309" t="s">
        <v>320</v>
      </c>
      <c r="J158" s="155"/>
    </row>
    <row r="159" spans="1:10" s="149" customFormat="1">
      <c r="A159" s="153">
        <f>'1-συμβολαια'!A159</f>
        <v>0</v>
      </c>
      <c r="B159" s="165">
        <f>'1-συμβολαια'!C159</f>
        <v>0</v>
      </c>
      <c r="C159" s="147">
        <f>'1-συμβολαια'!L159*24%</f>
        <v>39.36</v>
      </c>
      <c r="D159" s="148"/>
      <c r="E159" s="148">
        <f t="shared" si="3"/>
        <v>39.36</v>
      </c>
      <c r="F159" s="148">
        <f>('13-ντιΜιΧο'!BH159-'13-ντιΜιΧο'!D283-'13-ντιΜιΧο'!F159-'13-ντιΜιΧο'!I159)*24%</f>
        <v>229.44</v>
      </c>
      <c r="G159" s="221" t="s">
        <v>318</v>
      </c>
      <c r="H159" s="221" t="s">
        <v>319</v>
      </c>
      <c r="I159" s="309" t="s">
        <v>320</v>
      </c>
      <c r="J159" s="155"/>
    </row>
    <row r="160" spans="1:10" s="149" customFormat="1">
      <c r="A160" s="153">
        <f>'1-συμβολαια'!A160</f>
        <v>0</v>
      </c>
      <c r="B160" s="165">
        <f>'1-συμβολαια'!C160</f>
        <v>0</v>
      </c>
      <c r="C160" s="147">
        <f>'1-συμβολαια'!L160*24%</f>
        <v>39.36</v>
      </c>
      <c r="D160" s="148"/>
      <c r="E160" s="148">
        <f t="shared" si="3"/>
        <v>39.36</v>
      </c>
      <c r="F160" s="148">
        <f>('13-ντιΜιΧο'!BH160-'13-ντιΜιΧο'!D284-'13-ντιΜιΧο'!F160-'13-ντιΜιΧο'!I160)*24%</f>
        <v>229.44</v>
      </c>
      <c r="G160" s="221" t="s">
        <v>318</v>
      </c>
      <c r="H160" s="221" t="s">
        <v>319</v>
      </c>
      <c r="I160" s="309" t="s">
        <v>320</v>
      </c>
      <c r="J160" s="155"/>
    </row>
    <row r="161" spans="1:12" s="149" customFormat="1">
      <c r="A161" s="153">
        <f>'1-συμβολαια'!A161</f>
        <v>0</v>
      </c>
      <c r="B161" s="165">
        <f>'1-συμβολαια'!C161</f>
        <v>0</v>
      </c>
      <c r="C161" s="147">
        <f>'1-συμβολαια'!L161*24%</f>
        <v>39.36</v>
      </c>
      <c r="D161" s="148"/>
      <c r="E161" s="148">
        <f t="shared" si="3"/>
        <v>39.36</v>
      </c>
      <c r="F161" s="148">
        <f>('13-ντιΜιΧο'!BH161-'13-ντιΜιΧο'!D285-'13-ντιΜιΧο'!F161-'13-ντιΜιΧο'!I161)*24%</f>
        <v>229.44</v>
      </c>
      <c r="G161" s="221" t="s">
        <v>318</v>
      </c>
      <c r="H161" s="221" t="s">
        <v>319</v>
      </c>
      <c r="I161" s="309" t="s">
        <v>320</v>
      </c>
      <c r="J161" s="155"/>
    </row>
    <row r="162" spans="1:12" s="149" customFormat="1">
      <c r="A162" s="153">
        <f>'1-συμβολαια'!A162</f>
        <v>0</v>
      </c>
      <c r="B162" s="165">
        <f>'1-συμβολαια'!C162</f>
        <v>0</v>
      </c>
      <c r="C162" s="147">
        <f>'1-συμβολαια'!L162*24%</f>
        <v>39.36</v>
      </c>
      <c r="D162" s="148"/>
      <c r="E162" s="148">
        <f t="shared" si="3"/>
        <v>39.36</v>
      </c>
      <c r="F162" s="148">
        <f>('13-ντιΜιΧο'!BH162-'13-ντιΜιΧο'!D286-'13-ντιΜιΧο'!F162-'13-ντιΜιΧο'!I162)*24%</f>
        <v>229.44</v>
      </c>
      <c r="G162" s="221" t="s">
        <v>318</v>
      </c>
      <c r="H162" s="221" t="s">
        <v>319</v>
      </c>
      <c r="I162" s="309" t="s">
        <v>320</v>
      </c>
      <c r="J162" s="155"/>
    </row>
    <row r="163" spans="1:12" s="149" customFormat="1">
      <c r="A163" s="153">
        <f>'1-συμβολαια'!A163</f>
        <v>0</v>
      </c>
      <c r="B163" s="165">
        <f>'1-συμβολαια'!C163</f>
        <v>0</v>
      </c>
      <c r="C163" s="147">
        <f>'1-συμβολαια'!L163*24%</f>
        <v>39.36</v>
      </c>
      <c r="D163" s="148"/>
      <c r="E163" s="148">
        <f t="shared" si="3"/>
        <v>39.36</v>
      </c>
      <c r="F163" s="148">
        <f>('13-ντιΜιΧο'!BH163-'13-ντιΜιΧο'!D287-'13-ντιΜιΧο'!F163-'13-ντιΜιΧο'!I163)*24%</f>
        <v>229.44</v>
      </c>
      <c r="G163" s="221" t="s">
        <v>318</v>
      </c>
      <c r="H163" s="221" t="s">
        <v>319</v>
      </c>
      <c r="I163" s="309" t="s">
        <v>320</v>
      </c>
      <c r="J163" s="155"/>
    </row>
    <row r="164" spans="1:12" s="149" customFormat="1">
      <c r="A164" s="153">
        <f>'1-συμβολαια'!A164</f>
        <v>0</v>
      </c>
      <c r="B164" s="165">
        <f>'1-συμβολαια'!C164</f>
        <v>0</v>
      </c>
      <c r="C164" s="147">
        <f>'1-συμβολαια'!L164*24%</f>
        <v>39.36</v>
      </c>
      <c r="D164" s="148"/>
      <c r="E164" s="148">
        <f t="shared" si="3"/>
        <v>39.36</v>
      </c>
      <c r="F164" s="148">
        <f>('13-ντιΜιΧο'!BH164-'13-ντιΜιΧο'!D288-'13-ντιΜιΧο'!F164-'13-ντιΜιΧο'!I164)*24%</f>
        <v>229.44</v>
      </c>
      <c r="G164" s="221" t="s">
        <v>318</v>
      </c>
      <c r="H164" s="221" t="s">
        <v>319</v>
      </c>
      <c r="I164" s="309" t="s">
        <v>320</v>
      </c>
      <c r="J164" s="155"/>
    </row>
    <row r="165" spans="1:12" s="149" customFormat="1">
      <c r="A165" s="153">
        <f>'1-συμβολαια'!A165</f>
        <v>0</v>
      </c>
      <c r="B165" s="165">
        <f>'1-συμβολαια'!C165</f>
        <v>0</v>
      </c>
      <c r="C165" s="147">
        <f>'1-συμβολαια'!L165*24%</f>
        <v>39.36</v>
      </c>
      <c r="D165" s="148"/>
      <c r="E165" s="148">
        <f t="shared" si="3"/>
        <v>39.36</v>
      </c>
      <c r="F165" s="148">
        <f>('13-ντιΜιΧο'!BH165-'13-ντιΜιΧο'!D289-'13-ντιΜιΧο'!F165-'13-ντιΜιΧο'!I165)*24%</f>
        <v>229.44</v>
      </c>
      <c r="G165" s="221" t="s">
        <v>318</v>
      </c>
      <c r="H165" s="221" t="s">
        <v>319</v>
      </c>
      <c r="I165" s="309" t="s">
        <v>320</v>
      </c>
      <c r="J165" s="155"/>
    </row>
    <row r="166" spans="1:12" s="149" customFormat="1">
      <c r="A166" s="153">
        <f>'1-συμβολαια'!A166</f>
        <v>0</v>
      </c>
      <c r="B166" s="165">
        <f>'1-συμβολαια'!C166</f>
        <v>0</v>
      </c>
      <c r="C166" s="147">
        <f>'1-συμβολαια'!L166*24%</f>
        <v>39.36</v>
      </c>
      <c r="D166" s="148"/>
      <c r="E166" s="148">
        <f t="shared" si="3"/>
        <v>39.36</v>
      </c>
      <c r="F166" s="148">
        <f>('13-ντιΜιΧο'!BH166-'13-ντιΜιΧο'!D290-'13-ντιΜιΧο'!F166-'13-ντιΜιΧο'!I166)*24%</f>
        <v>229.44</v>
      </c>
      <c r="G166" s="221" t="s">
        <v>318</v>
      </c>
      <c r="H166" s="221" t="s">
        <v>319</v>
      </c>
      <c r="I166" s="309" t="s">
        <v>320</v>
      </c>
      <c r="J166" s="155"/>
    </row>
    <row r="167" spans="1:12" s="149" customFormat="1">
      <c r="A167" s="153">
        <f>'1-συμβολαια'!A167</f>
        <v>0</v>
      </c>
      <c r="B167" s="165">
        <f>'1-συμβολαια'!C167</f>
        <v>0</v>
      </c>
      <c r="C167" s="147">
        <f>'1-συμβολαια'!L167*24%</f>
        <v>39.36</v>
      </c>
      <c r="D167" s="148"/>
      <c r="E167" s="148">
        <f t="shared" si="3"/>
        <v>39.36</v>
      </c>
      <c r="F167" s="148">
        <f>('13-ντιΜιΧο'!BH167-'13-ντιΜιΧο'!D291-'13-ντιΜιΧο'!F167-'13-ντιΜιΧο'!I167)*24%</f>
        <v>229.44</v>
      </c>
      <c r="G167" s="221" t="s">
        <v>318</v>
      </c>
      <c r="H167" s="221" t="s">
        <v>319</v>
      </c>
      <c r="I167" s="309" t="s">
        <v>320</v>
      </c>
      <c r="J167" s="155"/>
    </row>
    <row r="168" spans="1:12" s="149" customFormat="1">
      <c r="A168" s="153">
        <f>'1-συμβολαια'!A168</f>
        <v>0</v>
      </c>
      <c r="B168" s="165">
        <f>'1-συμβολαια'!C168</f>
        <v>0</v>
      </c>
      <c r="C168" s="147">
        <f>'1-συμβολαια'!L168*24%</f>
        <v>39.36</v>
      </c>
      <c r="D168" s="148"/>
      <c r="E168" s="148">
        <f t="shared" si="3"/>
        <v>39.36</v>
      </c>
      <c r="F168" s="148">
        <f>('13-ντιΜιΧο'!BH168-'13-ντιΜιΧο'!D292-'13-ντιΜιΧο'!F168-'13-ντιΜιΧο'!I168)*24%</f>
        <v>229.44</v>
      </c>
      <c r="G168" s="221" t="s">
        <v>318</v>
      </c>
      <c r="H168" s="221" t="s">
        <v>319</v>
      </c>
      <c r="I168" s="309" t="s">
        <v>320</v>
      </c>
      <c r="J168" s="155"/>
    </row>
    <row r="169" spans="1:12" s="149" customFormat="1">
      <c r="A169" s="153">
        <f>'1-συμβολαια'!A169</f>
        <v>0</v>
      </c>
      <c r="B169" s="165">
        <f>'1-συμβολαια'!C169</f>
        <v>0</v>
      </c>
      <c r="C169" s="147">
        <f>'1-συμβολαια'!L169*24%</f>
        <v>39.36</v>
      </c>
      <c r="D169" s="148"/>
      <c r="E169" s="148">
        <f t="shared" si="3"/>
        <v>39.36</v>
      </c>
      <c r="F169" s="148">
        <f>('13-ντιΜιΧο'!BH169-'13-ντιΜιΧο'!D293-'13-ντιΜιΧο'!F169-'13-ντιΜιΧο'!I169)*24%</f>
        <v>229.44</v>
      </c>
      <c r="G169" s="221" t="s">
        <v>318</v>
      </c>
      <c r="H169" s="221" t="s">
        <v>319</v>
      </c>
      <c r="I169" s="309" t="s">
        <v>320</v>
      </c>
      <c r="J169" s="155"/>
    </row>
    <row r="170" spans="1:12" s="149" customFormat="1">
      <c r="A170" s="153">
        <f>'1-συμβολαια'!A170</f>
        <v>0</v>
      </c>
      <c r="B170" s="165">
        <f>'1-συμβολαια'!C170</f>
        <v>0</v>
      </c>
      <c r="C170" s="147">
        <f>'1-συμβολαια'!L170*24%</f>
        <v>39.36</v>
      </c>
      <c r="D170" s="148"/>
      <c r="E170" s="148">
        <f t="shared" si="3"/>
        <v>39.36</v>
      </c>
      <c r="F170" s="148">
        <f>('13-ντιΜιΧο'!BH170-'13-ντιΜιΧο'!D294-'13-ντιΜιΧο'!F170-'13-ντιΜιΧο'!I170)*24%</f>
        <v>229.44</v>
      </c>
      <c r="G170" s="221" t="s">
        <v>318</v>
      </c>
      <c r="H170" s="221" t="s">
        <v>319</v>
      </c>
      <c r="I170" s="309" t="s">
        <v>320</v>
      </c>
      <c r="J170" s="155"/>
    </row>
    <row r="171" spans="1:12" s="149" customFormat="1">
      <c r="A171" s="153">
        <f>'1-συμβολαια'!A171</f>
        <v>0</v>
      </c>
      <c r="B171" s="165">
        <f>'1-συμβολαια'!C171</f>
        <v>0</v>
      </c>
      <c r="C171" s="147">
        <f>'1-συμβολαια'!L171*24%</f>
        <v>39.36</v>
      </c>
      <c r="D171" s="148"/>
      <c r="E171" s="148">
        <f t="shared" si="3"/>
        <v>39.36</v>
      </c>
      <c r="F171" s="148">
        <f>('13-ντιΜιΧο'!BH171-'13-ντιΜιΧο'!D295-'13-ντιΜιΧο'!F171-'13-ντιΜιΧο'!I171)*24%</f>
        <v>229.44</v>
      </c>
      <c r="G171" s="221" t="s">
        <v>318</v>
      </c>
      <c r="H171" s="221" t="s">
        <v>319</v>
      </c>
      <c r="I171" s="309" t="s">
        <v>320</v>
      </c>
      <c r="J171" s="155"/>
    </row>
    <row r="172" spans="1:12" s="149" customFormat="1">
      <c r="A172" s="153">
        <f>'1-συμβολαια'!A172</f>
        <v>0</v>
      </c>
      <c r="B172" s="165">
        <f>'1-συμβολαια'!C172</f>
        <v>0</v>
      </c>
      <c r="C172" s="147">
        <f>'1-συμβολαια'!L172*24%</f>
        <v>39.36</v>
      </c>
      <c r="D172" s="148"/>
      <c r="E172" s="148">
        <f t="shared" si="3"/>
        <v>39.36</v>
      </c>
      <c r="F172" s="148">
        <f>('13-ντιΜιΧο'!BH172-'13-ντιΜιΧο'!D296-'13-ντιΜιΧο'!F172-'13-ντιΜιΧο'!I172)*24%</f>
        <v>229.44</v>
      </c>
      <c r="G172" s="221" t="s">
        <v>318</v>
      </c>
      <c r="H172" s="221" t="s">
        <v>319</v>
      </c>
      <c r="I172" s="309" t="s">
        <v>320</v>
      </c>
      <c r="J172" s="155"/>
    </row>
    <row r="173" spans="1:12" s="149" customFormat="1">
      <c r="A173" s="153">
        <f>'1-συμβολαια'!A173</f>
        <v>0</v>
      </c>
      <c r="B173" s="165">
        <f>'1-συμβολαια'!C173</f>
        <v>0</v>
      </c>
      <c r="C173" s="147">
        <f>'1-συμβολαια'!L173*24%</f>
        <v>39.36</v>
      </c>
      <c r="D173" s="148"/>
      <c r="E173" s="148">
        <f t="shared" si="3"/>
        <v>39.36</v>
      </c>
      <c r="F173" s="148">
        <f>('13-ντιΜιΧο'!BH173-'13-ντιΜιΧο'!D297-'13-ντιΜιΧο'!F173-'13-ντιΜιΧο'!I173)*24%</f>
        <v>222.23999999999998</v>
      </c>
      <c r="G173" s="221" t="s">
        <v>318</v>
      </c>
      <c r="H173" s="221" t="s">
        <v>319</v>
      </c>
      <c r="I173" s="309" t="s">
        <v>320</v>
      </c>
      <c r="J173" s="155"/>
    </row>
    <row r="174" spans="1:12" ht="15.75">
      <c r="A174" s="363" t="s">
        <v>48</v>
      </c>
      <c r="B174" s="364"/>
      <c r="C174" s="150">
        <f>SUM(C3:C173)</f>
        <v>6730.5599999999822</v>
      </c>
      <c r="D174" s="150">
        <f>SUM(D3:D173)</f>
        <v>0</v>
      </c>
      <c r="E174" s="150">
        <f>SUM(E3:E173)</f>
        <v>6730.5599999999822</v>
      </c>
      <c r="F174" s="150">
        <f>SUM(F3:F173)</f>
        <v>38913.119999999974</v>
      </c>
    </row>
    <row r="175" spans="1:12" ht="15.75" customHeight="1">
      <c r="G175" s="304"/>
      <c r="H175" s="304"/>
      <c r="I175" s="304"/>
      <c r="J175" s="304"/>
      <c r="K175" s="239"/>
      <c r="L175" s="239"/>
    </row>
    <row r="176" spans="1:12" ht="15.75" customHeight="1">
      <c r="G176" s="306" t="s">
        <v>134</v>
      </c>
      <c r="H176" s="302"/>
      <c r="I176" s="307"/>
      <c r="J176" s="305"/>
      <c r="K176" s="305"/>
      <c r="L176" s="305"/>
    </row>
    <row r="177" spans="2:12" ht="15.75">
      <c r="G177" s="302"/>
      <c r="H177" s="308" t="s">
        <v>316</v>
      </c>
      <c r="I177" s="307"/>
      <c r="J177" s="78"/>
      <c r="K177" s="78"/>
      <c r="L177" s="239"/>
    </row>
    <row r="178" spans="2:12">
      <c r="G178" s="302"/>
      <c r="H178" s="302"/>
      <c r="I178" s="306" t="s">
        <v>317</v>
      </c>
      <c r="J178" s="201"/>
      <c r="K178" s="239"/>
      <c r="L178" s="239"/>
    </row>
    <row r="179" spans="2:12">
      <c r="G179" s="201"/>
      <c r="H179" s="201"/>
      <c r="I179" s="201"/>
    </row>
    <row r="180" spans="2:12">
      <c r="B180" s="232" t="s">
        <v>244</v>
      </c>
      <c r="C180" s="169">
        <f>SUM(C177:C179)</f>
        <v>0</v>
      </c>
      <c r="G180" s="201"/>
      <c r="H180" s="201"/>
      <c r="I180" s="201"/>
    </row>
    <row r="181" spans="2:12">
      <c r="B181" s="233" t="s">
        <v>245</v>
      </c>
      <c r="I181" s="201"/>
    </row>
    <row r="182" spans="2:12">
      <c r="I182" s="201"/>
    </row>
    <row r="183" spans="2:12">
      <c r="I183" s="201"/>
    </row>
    <row r="184" spans="2:12">
      <c r="G184" s="4"/>
      <c r="H184" s="201"/>
      <c r="I184" s="201"/>
    </row>
    <row r="185" spans="2:12">
      <c r="G185" s="201"/>
      <c r="H185" s="303"/>
      <c r="I185" s="201"/>
    </row>
    <row r="186" spans="2:12">
      <c r="G186" s="201"/>
      <c r="H186" s="201"/>
      <c r="I186" s="4"/>
    </row>
    <row r="187" spans="2:12">
      <c r="I187" s="201"/>
    </row>
    <row r="188" spans="2:12">
      <c r="I188" s="201"/>
    </row>
    <row r="189" spans="2:12">
      <c r="I189" s="201"/>
    </row>
    <row r="190" spans="2:12">
      <c r="I190" s="201"/>
    </row>
    <row r="191" spans="2:12">
      <c r="I191" s="201"/>
    </row>
    <row r="192" spans="2:12">
      <c r="I192" s="201"/>
    </row>
    <row r="193" spans="9:9">
      <c r="I193" s="201"/>
    </row>
    <row r="194" spans="9:9">
      <c r="I194" s="201"/>
    </row>
    <row r="195" spans="9:9">
      <c r="I195" s="201"/>
    </row>
    <row r="196" spans="9:9">
      <c r="I196" s="201"/>
    </row>
    <row r="197" spans="9:9">
      <c r="I197" s="201"/>
    </row>
    <row r="198" spans="9:9">
      <c r="I198" s="201"/>
    </row>
    <row r="199" spans="9:9">
      <c r="I199" s="201"/>
    </row>
    <row r="200" spans="9:9">
      <c r="I200" s="201"/>
    </row>
  </sheetData>
  <mergeCells count="6">
    <mergeCell ref="G1:J1"/>
    <mergeCell ref="A174:B174"/>
    <mergeCell ref="C1:E1"/>
    <mergeCell ref="A1:A2"/>
    <mergeCell ref="B1:B2"/>
    <mergeCell ref="F1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1"/>
  <sheetViews>
    <sheetView workbookViewId="0">
      <pane ySplit="2" topLeftCell="A162" activePane="bottomLeft" state="frozen"/>
      <selection pane="bottomLeft" activeCell="C73" sqref="C73:C173"/>
    </sheetView>
  </sheetViews>
  <sheetFormatPr defaultRowHeight="11.25"/>
  <cols>
    <col min="1" max="1" width="10.42578125" style="8" bestFit="1" customWidth="1"/>
    <col min="2" max="2" width="48.28515625" style="133" customWidth="1"/>
    <col min="3" max="3" width="14.28515625" style="8" bestFit="1" customWidth="1"/>
    <col min="4" max="5" width="8.140625" style="2" bestFit="1" customWidth="1"/>
    <col min="6" max="6" width="8.85546875" style="104" customWidth="1"/>
    <col min="7" max="7" width="7.7109375" style="2" bestFit="1" customWidth="1"/>
    <col min="8" max="8" width="9.7109375" style="2" bestFit="1" customWidth="1"/>
    <col min="9" max="11" width="4.7109375" style="3" customWidth="1"/>
    <col min="12" max="12" width="35.140625" style="3" customWidth="1"/>
    <col min="13" max="211" width="9.140625" style="3"/>
    <col min="212" max="212" width="9" style="3" bestFit="1" customWidth="1"/>
    <col min="213" max="213" width="9.85546875" style="3" bestFit="1" customWidth="1"/>
    <col min="214" max="214" width="9.140625" style="3" bestFit="1" customWidth="1"/>
    <col min="215" max="215" width="16" style="3" bestFit="1" customWidth="1"/>
    <col min="216" max="216" width="9" style="3" bestFit="1" customWidth="1"/>
    <col min="217" max="217" width="7.85546875" style="3" bestFit="1" customWidth="1"/>
    <col min="218" max="218" width="11.7109375" style="3" bestFit="1" customWidth="1"/>
    <col min="219" max="219" width="14.28515625" style="3" customWidth="1"/>
    <col min="220" max="220" width="11.7109375" style="3" bestFit="1" customWidth="1"/>
    <col min="221" max="221" width="14.140625" style="3" bestFit="1" customWidth="1"/>
    <col min="222" max="222" width="16.7109375" style="3" customWidth="1"/>
    <col min="223" max="223" width="16.5703125" style="3" customWidth="1"/>
    <col min="224" max="225" width="7.85546875" style="3" bestFit="1" customWidth="1"/>
    <col min="226" max="226" width="8" style="3" bestFit="1" customWidth="1"/>
    <col min="227" max="228" width="7.85546875" style="3" bestFit="1" customWidth="1"/>
    <col min="229" max="229" width="9.7109375" style="3" customWidth="1"/>
    <col min="230" max="230" width="12.85546875" style="3" customWidth="1"/>
    <col min="231" max="467" width="9.140625" style="3"/>
    <col min="468" max="468" width="9" style="3" bestFit="1" customWidth="1"/>
    <col min="469" max="469" width="9.85546875" style="3" bestFit="1" customWidth="1"/>
    <col min="470" max="470" width="9.140625" style="3" bestFit="1" customWidth="1"/>
    <col min="471" max="471" width="16" style="3" bestFit="1" customWidth="1"/>
    <col min="472" max="472" width="9" style="3" bestFit="1" customWidth="1"/>
    <col min="473" max="473" width="7.85546875" style="3" bestFit="1" customWidth="1"/>
    <col min="474" max="474" width="11.7109375" style="3" bestFit="1" customWidth="1"/>
    <col min="475" max="475" width="14.28515625" style="3" customWidth="1"/>
    <col min="476" max="476" width="11.7109375" style="3" bestFit="1" customWidth="1"/>
    <col min="477" max="477" width="14.140625" style="3" bestFit="1" customWidth="1"/>
    <col min="478" max="478" width="16.7109375" style="3" customWidth="1"/>
    <col min="479" max="479" width="16.5703125" style="3" customWidth="1"/>
    <col min="480" max="481" width="7.85546875" style="3" bestFit="1" customWidth="1"/>
    <col min="482" max="482" width="8" style="3" bestFit="1" customWidth="1"/>
    <col min="483" max="484" width="7.85546875" style="3" bestFit="1" customWidth="1"/>
    <col min="485" max="485" width="9.7109375" style="3" customWidth="1"/>
    <col min="486" max="486" width="12.85546875" style="3" customWidth="1"/>
    <col min="487" max="723" width="9.140625" style="3"/>
    <col min="724" max="724" width="9" style="3" bestFit="1" customWidth="1"/>
    <col min="725" max="725" width="9.85546875" style="3" bestFit="1" customWidth="1"/>
    <col min="726" max="726" width="9.140625" style="3" bestFit="1" customWidth="1"/>
    <col min="727" max="727" width="16" style="3" bestFit="1" customWidth="1"/>
    <col min="728" max="728" width="9" style="3" bestFit="1" customWidth="1"/>
    <col min="729" max="729" width="7.85546875" style="3" bestFit="1" customWidth="1"/>
    <col min="730" max="730" width="11.7109375" style="3" bestFit="1" customWidth="1"/>
    <col min="731" max="731" width="14.28515625" style="3" customWidth="1"/>
    <col min="732" max="732" width="11.7109375" style="3" bestFit="1" customWidth="1"/>
    <col min="733" max="733" width="14.140625" style="3" bestFit="1" customWidth="1"/>
    <col min="734" max="734" width="16.7109375" style="3" customWidth="1"/>
    <col min="735" max="735" width="16.5703125" style="3" customWidth="1"/>
    <col min="736" max="737" width="7.85546875" style="3" bestFit="1" customWidth="1"/>
    <col min="738" max="738" width="8" style="3" bestFit="1" customWidth="1"/>
    <col min="739" max="740" width="7.85546875" style="3" bestFit="1" customWidth="1"/>
    <col min="741" max="741" width="9.7109375" style="3" customWidth="1"/>
    <col min="742" max="742" width="12.85546875" style="3" customWidth="1"/>
    <col min="743" max="979" width="9.140625" style="3"/>
    <col min="980" max="980" width="9" style="3" bestFit="1" customWidth="1"/>
    <col min="981" max="981" width="9.85546875" style="3" bestFit="1" customWidth="1"/>
    <col min="982" max="982" width="9.140625" style="3" bestFit="1" customWidth="1"/>
    <col min="983" max="983" width="16" style="3" bestFit="1" customWidth="1"/>
    <col min="984" max="984" width="9" style="3" bestFit="1" customWidth="1"/>
    <col min="985" max="985" width="7.85546875" style="3" bestFit="1" customWidth="1"/>
    <col min="986" max="986" width="11.7109375" style="3" bestFit="1" customWidth="1"/>
    <col min="987" max="987" width="14.28515625" style="3" customWidth="1"/>
    <col min="988" max="988" width="11.7109375" style="3" bestFit="1" customWidth="1"/>
    <col min="989" max="989" width="14.140625" style="3" bestFit="1" customWidth="1"/>
    <col min="990" max="990" width="16.7109375" style="3" customWidth="1"/>
    <col min="991" max="991" width="16.5703125" style="3" customWidth="1"/>
    <col min="992" max="993" width="7.85546875" style="3" bestFit="1" customWidth="1"/>
    <col min="994" max="994" width="8" style="3" bestFit="1" customWidth="1"/>
    <col min="995" max="996" width="7.85546875" style="3" bestFit="1" customWidth="1"/>
    <col min="997" max="997" width="9.7109375" style="3" customWidth="1"/>
    <col min="998" max="998" width="12.85546875" style="3" customWidth="1"/>
    <col min="999" max="1235" width="9.140625" style="3"/>
    <col min="1236" max="1236" width="9" style="3" bestFit="1" customWidth="1"/>
    <col min="1237" max="1237" width="9.85546875" style="3" bestFit="1" customWidth="1"/>
    <col min="1238" max="1238" width="9.140625" style="3" bestFit="1" customWidth="1"/>
    <col min="1239" max="1239" width="16" style="3" bestFit="1" customWidth="1"/>
    <col min="1240" max="1240" width="9" style="3" bestFit="1" customWidth="1"/>
    <col min="1241" max="1241" width="7.85546875" style="3" bestFit="1" customWidth="1"/>
    <col min="1242" max="1242" width="11.7109375" style="3" bestFit="1" customWidth="1"/>
    <col min="1243" max="1243" width="14.28515625" style="3" customWidth="1"/>
    <col min="1244" max="1244" width="11.7109375" style="3" bestFit="1" customWidth="1"/>
    <col min="1245" max="1245" width="14.140625" style="3" bestFit="1" customWidth="1"/>
    <col min="1246" max="1246" width="16.7109375" style="3" customWidth="1"/>
    <col min="1247" max="1247" width="16.5703125" style="3" customWidth="1"/>
    <col min="1248" max="1249" width="7.85546875" style="3" bestFit="1" customWidth="1"/>
    <col min="1250" max="1250" width="8" style="3" bestFit="1" customWidth="1"/>
    <col min="1251" max="1252" width="7.85546875" style="3" bestFit="1" customWidth="1"/>
    <col min="1253" max="1253" width="9.7109375" style="3" customWidth="1"/>
    <col min="1254" max="1254" width="12.85546875" style="3" customWidth="1"/>
    <col min="1255" max="1491" width="9.140625" style="3"/>
    <col min="1492" max="1492" width="9" style="3" bestFit="1" customWidth="1"/>
    <col min="1493" max="1493" width="9.85546875" style="3" bestFit="1" customWidth="1"/>
    <col min="1494" max="1494" width="9.140625" style="3" bestFit="1" customWidth="1"/>
    <col min="1495" max="1495" width="16" style="3" bestFit="1" customWidth="1"/>
    <col min="1496" max="1496" width="9" style="3" bestFit="1" customWidth="1"/>
    <col min="1497" max="1497" width="7.85546875" style="3" bestFit="1" customWidth="1"/>
    <col min="1498" max="1498" width="11.7109375" style="3" bestFit="1" customWidth="1"/>
    <col min="1499" max="1499" width="14.28515625" style="3" customWidth="1"/>
    <col min="1500" max="1500" width="11.7109375" style="3" bestFit="1" customWidth="1"/>
    <col min="1501" max="1501" width="14.140625" style="3" bestFit="1" customWidth="1"/>
    <col min="1502" max="1502" width="16.7109375" style="3" customWidth="1"/>
    <col min="1503" max="1503" width="16.5703125" style="3" customWidth="1"/>
    <col min="1504" max="1505" width="7.85546875" style="3" bestFit="1" customWidth="1"/>
    <col min="1506" max="1506" width="8" style="3" bestFit="1" customWidth="1"/>
    <col min="1507" max="1508" width="7.85546875" style="3" bestFit="1" customWidth="1"/>
    <col min="1509" max="1509" width="9.7109375" style="3" customWidth="1"/>
    <col min="1510" max="1510" width="12.85546875" style="3" customWidth="1"/>
    <col min="1511" max="1747" width="9.140625" style="3"/>
    <col min="1748" max="1748" width="9" style="3" bestFit="1" customWidth="1"/>
    <col min="1749" max="1749" width="9.85546875" style="3" bestFit="1" customWidth="1"/>
    <col min="1750" max="1750" width="9.140625" style="3" bestFit="1" customWidth="1"/>
    <col min="1751" max="1751" width="16" style="3" bestFit="1" customWidth="1"/>
    <col min="1752" max="1752" width="9" style="3" bestFit="1" customWidth="1"/>
    <col min="1753" max="1753" width="7.85546875" style="3" bestFit="1" customWidth="1"/>
    <col min="1754" max="1754" width="11.7109375" style="3" bestFit="1" customWidth="1"/>
    <col min="1755" max="1755" width="14.28515625" style="3" customWidth="1"/>
    <col min="1756" max="1756" width="11.7109375" style="3" bestFit="1" customWidth="1"/>
    <col min="1757" max="1757" width="14.140625" style="3" bestFit="1" customWidth="1"/>
    <col min="1758" max="1758" width="16.7109375" style="3" customWidth="1"/>
    <col min="1759" max="1759" width="16.5703125" style="3" customWidth="1"/>
    <col min="1760" max="1761" width="7.85546875" style="3" bestFit="1" customWidth="1"/>
    <col min="1762" max="1762" width="8" style="3" bestFit="1" customWidth="1"/>
    <col min="1763" max="1764" width="7.85546875" style="3" bestFit="1" customWidth="1"/>
    <col min="1765" max="1765" width="9.7109375" style="3" customWidth="1"/>
    <col min="1766" max="1766" width="12.85546875" style="3" customWidth="1"/>
    <col min="1767" max="2003" width="9.140625" style="3"/>
    <col min="2004" max="2004" width="9" style="3" bestFit="1" customWidth="1"/>
    <col min="2005" max="2005" width="9.85546875" style="3" bestFit="1" customWidth="1"/>
    <col min="2006" max="2006" width="9.140625" style="3" bestFit="1" customWidth="1"/>
    <col min="2007" max="2007" width="16" style="3" bestFit="1" customWidth="1"/>
    <col min="2008" max="2008" width="9" style="3" bestFit="1" customWidth="1"/>
    <col min="2009" max="2009" width="7.85546875" style="3" bestFit="1" customWidth="1"/>
    <col min="2010" max="2010" width="11.7109375" style="3" bestFit="1" customWidth="1"/>
    <col min="2011" max="2011" width="14.28515625" style="3" customWidth="1"/>
    <col min="2012" max="2012" width="11.7109375" style="3" bestFit="1" customWidth="1"/>
    <col min="2013" max="2013" width="14.140625" style="3" bestFit="1" customWidth="1"/>
    <col min="2014" max="2014" width="16.7109375" style="3" customWidth="1"/>
    <col min="2015" max="2015" width="16.5703125" style="3" customWidth="1"/>
    <col min="2016" max="2017" width="7.85546875" style="3" bestFit="1" customWidth="1"/>
    <col min="2018" max="2018" width="8" style="3" bestFit="1" customWidth="1"/>
    <col min="2019" max="2020" width="7.85546875" style="3" bestFit="1" customWidth="1"/>
    <col min="2021" max="2021" width="9.7109375" style="3" customWidth="1"/>
    <col min="2022" max="2022" width="12.85546875" style="3" customWidth="1"/>
    <col min="2023" max="2259" width="9.140625" style="3"/>
    <col min="2260" max="2260" width="9" style="3" bestFit="1" customWidth="1"/>
    <col min="2261" max="2261" width="9.85546875" style="3" bestFit="1" customWidth="1"/>
    <col min="2262" max="2262" width="9.140625" style="3" bestFit="1" customWidth="1"/>
    <col min="2263" max="2263" width="16" style="3" bestFit="1" customWidth="1"/>
    <col min="2264" max="2264" width="9" style="3" bestFit="1" customWidth="1"/>
    <col min="2265" max="2265" width="7.85546875" style="3" bestFit="1" customWidth="1"/>
    <col min="2266" max="2266" width="11.7109375" style="3" bestFit="1" customWidth="1"/>
    <col min="2267" max="2267" width="14.28515625" style="3" customWidth="1"/>
    <col min="2268" max="2268" width="11.7109375" style="3" bestFit="1" customWidth="1"/>
    <col min="2269" max="2269" width="14.140625" style="3" bestFit="1" customWidth="1"/>
    <col min="2270" max="2270" width="16.7109375" style="3" customWidth="1"/>
    <col min="2271" max="2271" width="16.5703125" style="3" customWidth="1"/>
    <col min="2272" max="2273" width="7.85546875" style="3" bestFit="1" customWidth="1"/>
    <col min="2274" max="2274" width="8" style="3" bestFit="1" customWidth="1"/>
    <col min="2275" max="2276" width="7.85546875" style="3" bestFit="1" customWidth="1"/>
    <col min="2277" max="2277" width="9.7109375" style="3" customWidth="1"/>
    <col min="2278" max="2278" width="12.85546875" style="3" customWidth="1"/>
    <col min="2279" max="2515" width="9.140625" style="3"/>
    <col min="2516" max="2516" width="9" style="3" bestFit="1" customWidth="1"/>
    <col min="2517" max="2517" width="9.85546875" style="3" bestFit="1" customWidth="1"/>
    <col min="2518" max="2518" width="9.140625" style="3" bestFit="1" customWidth="1"/>
    <col min="2519" max="2519" width="16" style="3" bestFit="1" customWidth="1"/>
    <col min="2520" max="2520" width="9" style="3" bestFit="1" customWidth="1"/>
    <col min="2521" max="2521" width="7.85546875" style="3" bestFit="1" customWidth="1"/>
    <col min="2522" max="2522" width="11.7109375" style="3" bestFit="1" customWidth="1"/>
    <col min="2523" max="2523" width="14.28515625" style="3" customWidth="1"/>
    <col min="2524" max="2524" width="11.7109375" style="3" bestFit="1" customWidth="1"/>
    <col min="2525" max="2525" width="14.140625" style="3" bestFit="1" customWidth="1"/>
    <col min="2526" max="2526" width="16.7109375" style="3" customWidth="1"/>
    <col min="2527" max="2527" width="16.5703125" style="3" customWidth="1"/>
    <col min="2528" max="2529" width="7.85546875" style="3" bestFit="1" customWidth="1"/>
    <col min="2530" max="2530" width="8" style="3" bestFit="1" customWidth="1"/>
    <col min="2531" max="2532" width="7.85546875" style="3" bestFit="1" customWidth="1"/>
    <col min="2533" max="2533" width="9.7109375" style="3" customWidth="1"/>
    <col min="2534" max="2534" width="12.85546875" style="3" customWidth="1"/>
    <col min="2535" max="2771" width="9.140625" style="3"/>
    <col min="2772" max="2772" width="9" style="3" bestFit="1" customWidth="1"/>
    <col min="2773" max="2773" width="9.85546875" style="3" bestFit="1" customWidth="1"/>
    <col min="2774" max="2774" width="9.140625" style="3" bestFit="1" customWidth="1"/>
    <col min="2775" max="2775" width="16" style="3" bestFit="1" customWidth="1"/>
    <col min="2776" max="2776" width="9" style="3" bestFit="1" customWidth="1"/>
    <col min="2777" max="2777" width="7.85546875" style="3" bestFit="1" customWidth="1"/>
    <col min="2778" max="2778" width="11.7109375" style="3" bestFit="1" customWidth="1"/>
    <col min="2779" max="2779" width="14.28515625" style="3" customWidth="1"/>
    <col min="2780" max="2780" width="11.7109375" style="3" bestFit="1" customWidth="1"/>
    <col min="2781" max="2781" width="14.140625" style="3" bestFit="1" customWidth="1"/>
    <col min="2782" max="2782" width="16.7109375" style="3" customWidth="1"/>
    <col min="2783" max="2783" width="16.5703125" style="3" customWidth="1"/>
    <col min="2784" max="2785" width="7.85546875" style="3" bestFit="1" customWidth="1"/>
    <col min="2786" max="2786" width="8" style="3" bestFit="1" customWidth="1"/>
    <col min="2787" max="2788" width="7.85546875" style="3" bestFit="1" customWidth="1"/>
    <col min="2789" max="2789" width="9.7109375" style="3" customWidth="1"/>
    <col min="2790" max="2790" width="12.85546875" style="3" customWidth="1"/>
    <col min="2791" max="3027" width="9.140625" style="3"/>
    <col min="3028" max="3028" width="9" style="3" bestFit="1" customWidth="1"/>
    <col min="3029" max="3029" width="9.85546875" style="3" bestFit="1" customWidth="1"/>
    <col min="3030" max="3030" width="9.140625" style="3" bestFit="1" customWidth="1"/>
    <col min="3031" max="3031" width="16" style="3" bestFit="1" customWidth="1"/>
    <col min="3032" max="3032" width="9" style="3" bestFit="1" customWidth="1"/>
    <col min="3033" max="3033" width="7.85546875" style="3" bestFit="1" customWidth="1"/>
    <col min="3034" max="3034" width="11.7109375" style="3" bestFit="1" customWidth="1"/>
    <col min="3035" max="3035" width="14.28515625" style="3" customWidth="1"/>
    <col min="3036" max="3036" width="11.7109375" style="3" bestFit="1" customWidth="1"/>
    <col min="3037" max="3037" width="14.140625" style="3" bestFit="1" customWidth="1"/>
    <col min="3038" max="3038" width="16.7109375" style="3" customWidth="1"/>
    <col min="3039" max="3039" width="16.5703125" style="3" customWidth="1"/>
    <col min="3040" max="3041" width="7.85546875" style="3" bestFit="1" customWidth="1"/>
    <col min="3042" max="3042" width="8" style="3" bestFit="1" customWidth="1"/>
    <col min="3043" max="3044" width="7.85546875" style="3" bestFit="1" customWidth="1"/>
    <col min="3045" max="3045" width="9.7109375" style="3" customWidth="1"/>
    <col min="3046" max="3046" width="12.85546875" style="3" customWidth="1"/>
    <col min="3047" max="3283" width="9.140625" style="3"/>
    <col min="3284" max="3284" width="9" style="3" bestFit="1" customWidth="1"/>
    <col min="3285" max="3285" width="9.85546875" style="3" bestFit="1" customWidth="1"/>
    <col min="3286" max="3286" width="9.140625" style="3" bestFit="1" customWidth="1"/>
    <col min="3287" max="3287" width="16" style="3" bestFit="1" customWidth="1"/>
    <col min="3288" max="3288" width="9" style="3" bestFit="1" customWidth="1"/>
    <col min="3289" max="3289" width="7.85546875" style="3" bestFit="1" customWidth="1"/>
    <col min="3290" max="3290" width="11.7109375" style="3" bestFit="1" customWidth="1"/>
    <col min="3291" max="3291" width="14.28515625" style="3" customWidth="1"/>
    <col min="3292" max="3292" width="11.7109375" style="3" bestFit="1" customWidth="1"/>
    <col min="3293" max="3293" width="14.140625" style="3" bestFit="1" customWidth="1"/>
    <col min="3294" max="3294" width="16.7109375" style="3" customWidth="1"/>
    <col min="3295" max="3295" width="16.5703125" style="3" customWidth="1"/>
    <col min="3296" max="3297" width="7.85546875" style="3" bestFit="1" customWidth="1"/>
    <col min="3298" max="3298" width="8" style="3" bestFit="1" customWidth="1"/>
    <col min="3299" max="3300" width="7.85546875" style="3" bestFit="1" customWidth="1"/>
    <col min="3301" max="3301" width="9.7109375" style="3" customWidth="1"/>
    <col min="3302" max="3302" width="12.85546875" style="3" customWidth="1"/>
    <col min="3303" max="3539" width="9.140625" style="3"/>
    <col min="3540" max="3540" width="9" style="3" bestFit="1" customWidth="1"/>
    <col min="3541" max="3541" width="9.85546875" style="3" bestFit="1" customWidth="1"/>
    <col min="3542" max="3542" width="9.140625" style="3" bestFit="1" customWidth="1"/>
    <col min="3543" max="3543" width="16" style="3" bestFit="1" customWidth="1"/>
    <col min="3544" max="3544" width="9" style="3" bestFit="1" customWidth="1"/>
    <col min="3545" max="3545" width="7.85546875" style="3" bestFit="1" customWidth="1"/>
    <col min="3546" max="3546" width="11.7109375" style="3" bestFit="1" customWidth="1"/>
    <col min="3547" max="3547" width="14.28515625" style="3" customWidth="1"/>
    <col min="3548" max="3548" width="11.7109375" style="3" bestFit="1" customWidth="1"/>
    <col min="3549" max="3549" width="14.140625" style="3" bestFit="1" customWidth="1"/>
    <col min="3550" max="3550" width="16.7109375" style="3" customWidth="1"/>
    <col min="3551" max="3551" width="16.5703125" style="3" customWidth="1"/>
    <col min="3552" max="3553" width="7.85546875" style="3" bestFit="1" customWidth="1"/>
    <col min="3554" max="3554" width="8" style="3" bestFit="1" customWidth="1"/>
    <col min="3555" max="3556" width="7.85546875" style="3" bestFit="1" customWidth="1"/>
    <col min="3557" max="3557" width="9.7109375" style="3" customWidth="1"/>
    <col min="3558" max="3558" width="12.85546875" style="3" customWidth="1"/>
    <col min="3559" max="3795" width="9.140625" style="3"/>
    <col min="3796" max="3796" width="9" style="3" bestFit="1" customWidth="1"/>
    <col min="3797" max="3797" width="9.85546875" style="3" bestFit="1" customWidth="1"/>
    <col min="3798" max="3798" width="9.140625" style="3" bestFit="1" customWidth="1"/>
    <col min="3799" max="3799" width="16" style="3" bestFit="1" customWidth="1"/>
    <col min="3800" max="3800" width="9" style="3" bestFit="1" customWidth="1"/>
    <col min="3801" max="3801" width="7.85546875" style="3" bestFit="1" customWidth="1"/>
    <col min="3802" max="3802" width="11.7109375" style="3" bestFit="1" customWidth="1"/>
    <col min="3803" max="3803" width="14.28515625" style="3" customWidth="1"/>
    <col min="3804" max="3804" width="11.7109375" style="3" bestFit="1" customWidth="1"/>
    <col min="3805" max="3805" width="14.140625" style="3" bestFit="1" customWidth="1"/>
    <col min="3806" max="3806" width="16.7109375" style="3" customWidth="1"/>
    <col min="3807" max="3807" width="16.5703125" style="3" customWidth="1"/>
    <col min="3808" max="3809" width="7.85546875" style="3" bestFit="1" customWidth="1"/>
    <col min="3810" max="3810" width="8" style="3" bestFit="1" customWidth="1"/>
    <col min="3811" max="3812" width="7.85546875" style="3" bestFit="1" customWidth="1"/>
    <col min="3813" max="3813" width="9.7109375" style="3" customWidth="1"/>
    <col min="3814" max="3814" width="12.85546875" style="3" customWidth="1"/>
    <col min="3815" max="4051" width="9.140625" style="3"/>
    <col min="4052" max="4052" width="9" style="3" bestFit="1" customWidth="1"/>
    <col min="4053" max="4053" width="9.85546875" style="3" bestFit="1" customWidth="1"/>
    <col min="4054" max="4054" width="9.140625" style="3" bestFit="1" customWidth="1"/>
    <col min="4055" max="4055" width="16" style="3" bestFit="1" customWidth="1"/>
    <col min="4056" max="4056" width="9" style="3" bestFit="1" customWidth="1"/>
    <col min="4057" max="4057" width="7.85546875" style="3" bestFit="1" customWidth="1"/>
    <col min="4058" max="4058" width="11.7109375" style="3" bestFit="1" customWidth="1"/>
    <col min="4059" max="4059" width="14.28515625" style="3" customWidth="1"/>
    <col min="4060" max="4060" width="11.7109375" style="3" bestFit="1" customWidth="1"/>
    <col min="4061" max="4061" width="14.140625" style="3" bestFit="1" customWidth="1"/>
    <col min="4062" max="4062" width="16.7109375" style="3" customWidth="1"/>
    <col min="4063" max="4063" width="16.5703125" style="3" customWidth="1"/>
    <col min="4064" max="4065" width="7.85546875" style="3" bestFit="1" customWidth="1"/>
    <col min="4066" max="4066" width="8" style="3" bestFit="1" customWidth="1"/>
    <col min="4067" max="4068" width="7.85546875" style="3" bestFit="1" customWidth="1"/>
    <col min="4069" max="4069" width="9.7109375" style="3" customWidth="1"/>
    <col min="4070" max="4070" width="12.85546875" style="3" customWidth="1"/>
    <col min="4071" max="4307" width="9.140625" style="3"/>
    <col min="4308" max="4308" width="9" style="3" bestFit="1" customWidth="1"/>
    <col min="4309" max="4309" width="9.85546875" style="3" bestFit="1" customWidth="1"/>
    <col min="4310" max="4310" width="9.140625" style="3" bestFit="1" customWidth="1"/>
    <col min="4311" max="4311" width="16" style="3" bestFit="1" customWidth="1"/>
    <col min="4312" max="4312" width="9" style="3" bestFit="1" customWidth="1"/>
    <col min="4313" max="4313" width="7.85546875" style="3" bestFit="1" customWidth="1"/>
    <col min="4314" max="4314" width="11.7109375" style="3" bestFit="1" customWidth="1"/>
    <col min="4315" max="4315" width="14.28515625" style="3" customWidth="1"/>
    <col min="4316" max="4316" width="11.7109375" style="3" bestFit="1" customWidth="1"/>
    <col min="4317" max="4317" width="14.140625" style="3" bestFit="1" customWidth="1"/>
    <col min="4318" max="4318" width="16.7109375" style="3" customWidth="1"/>
    <col min="4319" max="4319" width="16.5703125" style="3" customWidth="1"/>
    <col min="4320" max="4321" width="7.85546875" style="3" bestFit="1" customWidth="1"/>
    <col min="4322" max="4322" width="8" style="3" bestFit="1" customWidth="1"/>
    <col min="4323" max="4324" width="7.85546875" style="3" bestFit="1" customWidth="1"/>
    <col min="4325" max="4325" width="9.7109375" style="3" customWidth="1"/>
    <col min="4326" max="4326" width="12.85546875" style="3" customWidth="1"/>
    <col min="4327" max="4563" width="9.140625" style="3"/>
    <col min="4564" max="4564" width="9" style="3" bestFit="1" customWidth="1"/>
    <col min="4565" max="4565" width="9.85546875" style="3" bestFit="1" customWidth="1"/>
    <col min="4566" max="4566" width="9.140625" style="3" bestFit="1" customWidth="1"/>
    <col min="4567" max="4567" width="16" style="3" bestFit="1" customWidth="1"/>
    <col min="4568" max="4568" width="9" style="3" bestFit="1" customWidth="1"/>
    <col min="4569" max="4569" width="7.85546875" style="3" bestFit="1" customWidth="1"/>
    <col min="4570" max="4570" width="11.7109375" style="3" bestFit="1" customWidth="1"/>
    <col min="4571" max="4571" width="14.28515625" style="3" customWidth="1"/>
    <col min="4572" max="4572" width="11.7109375" style="3" bestFit="1" customWidth="1"/>
    <col min="4573" max="4573" width="14.140625" style="3" bestFit="1" customWidth="1"/>
    <col min="4574" max="4574" width="16.7109375" style="3" customWidth="1"/>
    <col min="4575" max="4575" width="16.5703125" style="3" customWidth="1"/>
    <col min="4576" max="4577" width="7.85546875" style="3" bestFit="1" customWidth="1"/>
    <col min="4578" max="4578" width="8" style="3" bestFit="1" customWidth="1"/>
    <col min="4579" max="4580" width="7.85546875" style="3" bestFit="1" customWidth="1"/>
    <col min="4581" max="4581" width="9.7109375" style="3" customWidth="1"/>
    <col min="4582" max="4582" width="12.85546875" style="3" customWidth="1"/>
    <col min="4583" max="4819" width="9.140625" style="3"/>
    <col min="4820" max="4820" width="9" style="3" bestFit="1" customWidth="1"/>
    <col min="4821" max="4821" width="9.85546875" style="3" bestFit="1" customWidth="1"/>
    <col min="4822" max="4822" width="9.140625" style="3" bestFit="1" customWidth="1"/>
    <col min="4823" max="4823" width="16" style="3" bestFit="1" customWidth="1"/>
    <col min="4824" max="4824" width="9" style="3" bestFit="1" customWidth="1"/>
    <col min="4825" max="4825" width="7.85546875" style="3" bestFit="1" customWidth="1"/>
    <col min="4826" max="4826" width="11.7109375" style="3" bestFit="1" customWidth="1"/>
    <col min="4827" max="4827" width="14.28515625" style="3" customWidth="1"/>
    <col min="4828" max="4828" width="11.7109375" style="3" bestFit="1" customWidth="1"/>
    <col min="4829" max="4829" width="14.140625" style="3" bestFit="1" customWidth="1"/>
    <col min="4830" max="4830" width="16.7109375" style="3" customWidth="1"/>
    <col min="4831" max="4831" width="16.5703125" style="3" customWidth="1"/>
    <col min="4832" max="4833" width="7.85546875" style="3" bestFit="1" customWidth="1"/>
    <col min="4834" max="4834" width="8" style="3" bestFit="1" customWidth="1"/>
    <col min="4835" max="4836" width="7.85546875" style="3" bestFit="1" customWidth="1"/>
    <col min="4837" max="4837" width="9.7109375" style="3" customWidth="1"/>
    <col min="4838" max="4838" width="12.85546875" style="3" customWidth="1"/>
    <col min="4839" max="5075" width="9.140625" style="3"/>
    <col min="5076" max="5076" width="9" style="3" bestFit="1" customWidth="1"/>
    <col min="5077" max="5077" width="9.85546875" style="3" bestFit="1" customWidth="1"/>
    <col min="5078" max="5078" width="9.140625" style="3" bestFit="1" customWidth="1"/>
    <col min="5079" max="5079" width="16" style="3" bestFit="1" customWidth="1"/>
    <col min="5080" max="5080" width="9" style="3" bestFit="1" customWidth="1"/>
    <col min="5081" max="5081" width="7.85546875" style="3" bestFit="1" customWidth="1"/>
    <col min="5082" max="5082" width="11.7109375" style="3" bestFit="1" customWidth="1"/>
    <col min="5083" max="5083" width="14.28515625" style="3" customWidth="1"/>
    <col min="5084" max="5084" width="11.7109375" style="3" bestFit="1" customWidth="1"/>
    <col min="5085" max="5085" width="14.140625" style="3" bestFit="1" customWidth="1"/>
    <col min="5086" max="5086" width="16.7109375" style="3" customWidth="1"/>
    <col min="5087" max="5087" width="16.5703125" style="3" customWidth="1"/>
    <col min="5088" max="5089" width="7.85546875" style="3" bestFit="1" customWidth="1"/>
    <col min="5090" max="5090" width="8" style="3" bestFit="1" customWidth="1"/>
    <col min="5091" max="5092" width="7.85546875" style="3" bestFit="1" customWidth="1"/>
    <col min="5093" max="5093" width="9.7109375" style="3" customWidth="1"/>
    <col min="5094" max="5094" width="12.85546875" style="3" customWidth="1"/>
    <col min="5095" max="5331" width="9.140625" style="3"/>
    <col min="5332" max="5332" width="9" style="3" bestFit="1" customWidth="1"/>
    <col min="5333" max="5333" width="9.85546875" style="3" bestFit="1" customWidth="1"/>
    <col min="5334" max="5334" width="9.140625" style="3" bestFit="1" customWidth="1"/>
    <col min="5335" max="5335" width="16" style="3" bestFit="1" customWidth="1"/>
    <col min="5336" max="5336" width="9" style="3" bestFit="1" customWidth="1"/>
    <col min="5337" max="5337" width="7.85546875" style="3" bestFit="1" customWidth="1"/>
    <col min="5338" max="5338" width="11.7109375" style="3" bestFit="1" customWidth="1"/>
    <col min="5339" max="5339" width="14.28515625" style="3" customWidth="1"/>
    <col min="5340" max="5340" width="11.7109375" style="3" bestFit="1" customWidth="1"/>
    <col min="5341" max="5341" width="14.140625" style="3" bestFit="1" customWidth="1"/>
    <col min="5342" max="5342" width="16.7109375" style="3" customWidth="1"/>
    <col min="5343" max="5343" width="16.5703125" style="3" customWidth="1"/>
    <col min="5344" max="5345" width="7.85546875" style="3" bestFit="1" customWidth="1"/>
    <col min="5346" max="5346" width="8" style="3" bestFit="1" customWidth="1"/>
    <col min="5347" max="5348" width="7.85546875" style="3" bestFit="1" customWidth="1"/>
    <col min="5349" max="5349" width="9.7109375" style="3" customWidth="1"/>
    <col min="5350" max="5350" width="12.85546875" style="3" customWidth="1"/>
    <col min="5351" max="5587" width="9.140625" style="3"/>
    <col min="5588" max="5588" width="9" style="3" bestFit="1" customWidth="1"/>
    <col min="5589" max="5589" width="9.85546875" style="3" bestFit="1" customWidth="1"/>
    <col min="5590" max="5590" width="9.140625" style="3" bestFit="1" customWidth="1"/>
    <col min="5591" max="5591" width="16" style="3" bestFit="1" customWidth="1"/>
    <col min="5592" max="5592" width="9" style="3" bestFit="1" customWidth="1"/>
    <col min="5593" max="5593" width="7.85546875" style="3" bestFit="1" customWidth="1"/>
    <col min="5594" max="5594" width="11.7109375" style="3" bestFit="1" customWidth="1"/>
    <col min="5595" max="5595" width="14.28515625" style="3" customWidth="1"/>
    <col min="5596" max="5596" width="11.7109375" style="3" bestFit="1" customWidth="1"/>
    <col min="5597" max="5597" width="14.140625" style="3" bestFit="1" customWidth="1"/>
    <col min="5598" max="5598" width="16.7109375" style="3" customWidth="1"/>
    <col min="5599" max="5599" width="16.5703125" style="3" customWidth="1"/>
    <col min="5600" max="5601" width="7.85546875" style="3" bestFit="1" customWidth="1"/>
    <col min="5602" max="5602" width="8" style="3" bestFit="1" customWidth="1"/>
    <col min="5603" max="5604" width="7.85546875" style="3" bestFit="1" customWidth="1"/>
    <col min="5605" max="5605" width="9.7109375" style="3" customWidth="1"/>
    <col min="5606" max="5606" width="12.85546875" style="3" customWidth="1"/>
    <col min="5607" max="5843" width="9.140625" style="3"/>
    <col min="5844" max="5844" width="9" style="3" bestFit="1" customWidth="1"/>
    <col min="5845" max="5845" width="9.85546875" style="3" bestFit="1" customWidth="1"/>
    <col min="5846" max="5846" width="9.140625" style="3" bestFit="1" customWidth="1"/>
    <col min="5847" max="5847" width="16" style="3" bestFit="1" customWidth="1"/>
    <col min="5848" max="5848" width="9" style="3" bestFit="1" customWidth="1"/>
    <col min="5849" max="5849" width="7.85546875" style="3" bestFit="1" customWidth="1"/>
    <col min="5850" max="5850" width="11.7109375" style="3" bestFit="1" customWidth="1"/>
    <col min="5851" max="5851" width="14.28515625" style="3" customWidth="1"/>
    <col min="5852" max="5852" width="11.7109375" style="3" bestFit="1" customWidth="1"/>
    <col min="5853" max="5853" width="14.140625" style="3" bestFit="1" customWidth="1"/>
    <col min="5854" max="5854" width="16.7109375" style="3" customWidth="1"/>
    <col min="5855" max="5855" width="16.5703125" style="3" customWidth="1"/>
    <col min="5856" max="5857" width="7.85546875" style="3" bestFit="1" customWidth="1"/>
    <col min="5858" max="5858" width="8" style="3" bestFit="1" customWidth="1"/>
    <col min="5859" max="5860" width="7.85546875" style="3" bestFit="1" customWidth="1"/>
    <col min="5861" max="5861" width="9.7109375" style="3" customWidth="1"/>
    <col min="5862" max="5862" width="12.85546875" style="3" customWidth="1"/>
    <col min="5863" max="6099" width="9.140625" style="3"/>
    <col min="6100" max="6100" width="9" style="3" bestFit="1" customWidth="1"/>
    <col min="6101" max="6101" width="9.85546875" style="3" bestFit="1" customWidth="1"/>
    <col min="6102" max="6102" width="9.140625" style="3" bestFit="1" customWidth="1"/>
    <col min="6103" max="6103" width="16" style="3" bestFit="1" customWidth="1"/>
    <col min="6104" max="6104" width="9" style="3" bestFit="1" customWidth="1"/>
    <col min="6105" max="6105" width="7.85546875" style="3" bestFit="1" customWidth="1"/>
    <col min="6106" max="6106" width="11.7109375" style="3" bestFit="1" customWidth="1"/>
    <col min="6107" max="6107" width="14.28515625" style="3" customWidth="1"/>
    <col min="6108" max="6108" width="11.7109375" style="3" bestFit="1" customWidth="1"/>
    <col min="6109" max="6109" width="14.140625" style="3" bestFit="1" customWidth="1"/>
    <col min="6110" max="6110" width="16.7109375" style="3" customWidth="1"/>
    <col min="6111" max="6111" width="16.5703125" style="3" customWidth="1"/>
    <col min="6112" max="6113" width="7.85546875" style="3" bestFit="1" customWidth="1"/>
    <col min="6114" max="6114" width="8" style="3" bestFit="1" customWidth="1"/>
    <col min="6115" max="6116" width="7.85546875" style="3" bestFit="1" customWidth="1"/>
    <col min="6117" max="6117" width="9.7109375" style="3" customWidth="1"/>
    <col min="6118" max="6118" width="12.85546875" style="3" customWidth="1"/>
    <col min="6119" max="6355" width="9.140625" style="3"/>
    <col min="6356" max="6356" width="9" style="3" bestFit="1" customWidth="1"/>
    <col min="6357" max="6357" width="9.85546875" style="3" bestFit="1" customWidth="1"/>
    <col min="6358" max="6358" width="9.140625" style="3" bestFit="1" customWidth="1"/>
    <col min="6359" max="6359" width="16" style="3" bestFit="1" customWidth="1"/>
    <col min="6360" max="6360" width="9" style="3" bestFit="1" customWidth="1"/>
    <col min="6361" max="6361" width="7.85546875" style="3" bestFit="1" customWidth="1"/>
    <col min="6362" max="6362" width="11.7109375" style="3" bestFit="1" customWidth="1"/>
    <col min="6363" max="6363" width="14.28515625" style="3" customWidth="1"/>
    <col min="6364" max="6364" width="11.7109375" style="3" bestFit="1" customWidth="1"/>
    <col min="6365" max="6365" width="14.140625" style="3" bestFit="1" customWidth="1"/>
    <col min="6366" max="6366" width="16.7109375" style="3" customWidth="1"/>
    <col min="6367" max="6367" width="16.5703125" style="3" customWidth="1"/>
    <col min="6368" max="6369" width="7.85546875" style="3" bestFit="1" customWidth="1"/>
    <col min="6370" max="6370" width="8" style="3" bestFit="1" customWidth="1"/>
    <col min="6371" max="6372" width="7.85546875" style="3" bestFit="1" customWidth="1"/>
    <col min="6373" max="6373" width="9.7109375" style="3" customWidth="1"/>
    <col min="6374" max="6374" width="12.85546875" style="3" customWidth="1"/>
    <col min="6375" max="6611" width="9.140625" style="3"/>
    <col min="6612" max="6612" width="9" style="3" bestFit="1" customWidth="1"/>
    <col min="6613" max="6613" width="9.85546875" style="3" bestFit="1" customWidth="1"/>
    <col min="6614" max="6614" width="9.140625" style="3" bestFit="1" customWidth="1"/>
    <col min="6615" max="6615" width="16" style="3" bestFit="1" customWidth="1"/>
    <col min="6616" max="6616" width="9" style="3" bestFit="1" customWidth="1"/>
    <col min="6617" max="6617" width="7.85546875" style="3" bestFit="1" customWidth="1"/>
    <col min="6618" max="6618" width="11.7109375" style="3" bestFit="1" customWidth="1"/>
    <col min="6619" max="6619" width="14.28515625" style="3" customWidth="1"/>
    <col min="6620" max="6620" width="11.7109375" style="3" bestFit="1" customWidth="1"/>
    <col min="6621" max="6621" width="14.140625" style="3" bestFit="1" customWidth="1"/>
    <col min="6622" max="6622" width="16.7109375" style="3" customWidth="1"/>
    <col min="6623" max="6623" width="16.5703125" style="3" customWidth="1"/>
    <col min="6624" max="6625" width="7.85546875" style="3" bestFit="1" customWidth="1"/>
    <col min="6626" max="6626" width="8" style="3" bestFit="1" customWidth="1"/>
    <col min="6627" max="6628" width="7.85546875" style="3" bestFit="1" customWidth="1"/>
    <col min="6629" max="6629" width="9.7109375" style="3" customWidth="1"/>
    <col min="6630" max="6630" width="12.85546875" style="3" customWidth="1"/>
    <col min="6631" max="6867" width="9.140625" style="3"/>
    <col min="6868" max="6868" width="9" style="3" bestFit="1" customWidth="1"/>
    <col min="6869" max="6869" width="9.85546875" style="3" bestFit="1" customWidth="1"/>
    <col min="6870" max="6870" width="9.140625" style="3" bestFit="1" customWidth="1"/>
    <col min="6871" max="6871" width="16" style="3" bestFit="1" customWidth="1"/>
    <col min="6872" max="6872" width="9" style="3" bestFit="1" customWidth="1"/>
    <col min="6873" max="6873" width="7.85546875" style="3" bestFit="1" customWidth="1"/>
    <col min="6874" max="6874" width="11.7109375" style="3" bestFit="1" customWidth="1"/>
    <col min="6875" max="6875" width="14.28515625" style="3" customWidth="1"/>
    <col min="6876" max="6876" width="11.7109375" style="3" bestFit="1" customWidth="1"/>
    <col min="6877" max="6877" width="14.140625" style="3" bestFit="1" customWidth="1"/>
    <col min="6878" max="6878" width="16.7109375" style="3" customWidth="1"/>
    <col min="6879" max="6879" width="16.5703125" style="3" customWidth="1"/>
    <col min="6880" max="6881" width="7.85546875" style="3" bestFit="1" customWidth="1"/>
    <col min="6882" max="6882" width="8" style="3" bestFit="1" customWidth="1"/>
    <col min="6883" max="6884" width="7.85546875" style="3" bestFit="1" customWidth="1"/>
    <col min="6885" max="6885" width="9.7109375" style="3" customWidth="1"/>
    <col min="6886" max="6886" width="12.85546875" style="3" customWidth="1"/>
    <col min="6887" max="7123" width="9.140625" style="3"/>
    <col min="7124" max="7124" width="9" style="3" bestFit="1" customWidth="1"/>
    <col min="7125" max="7125" width="9.85546875" style="3" bestFit="1" customWidth="1"/>
    <col min="7126" max="7126" width="9.140625" style="3" bestFit="1" customWidth="1"/>
    <col min="7127" max="7127" width="16" style="3" bestFit="1" customWidth="1"/>
    <col min="7128" max="7128" width="9" style="3" bestFit="1" customWidth="1"/>
    <col min="7129" max="7129" width="7.85546875" style="3" bestFit="1" customWidth="1"/>
    <col min="7130" max="7130" width="11.7109375" style="3" bestFit="1" customWidth="1"/>
    <col min="7131" max="7131" width="14.28515625" style="3" customWidth="1"/>
    <col min="7132" max="7132" width="11.7109375" style="3" bestFit="1" customWidth="1"/>
    <col min="7133" max="7133" width="14.140625" style="3" bestFit="1" customWidth="1"/>
    <col min="7134" max="7134" width="16.7109375" style="3" customWidth="1"/>
    <col min="7135" max="7135" width="16.5703125" style="3" customWidth="1"/>
    <col min="7136" max="7137" width="7.85546875" style="3" bestFit="1" customWidth="1"/>
    <col min="7138" max="7138" width="8" style="3" bestFit="1" customWidth="1"/>
    <col min="7139" max="7140" width="7.85546875" style="3" bestFit="1" customWidth="1"/>
    <col min="7141" max="7141" width="9.7109375" style="3" customWidth="1"/>
    <col min="7142" max="7142" width="12.85546875" style="3" customWidth="1"/>
    <col min="7143" max="7379" width="9.140625" style="3"/>
    <col min="7380" max="7380" width="9" style="3" bestFit="1" customWidth="1"/>
    <col min="7381" max="7381" width="9.85546875" style="3" bestFit="1" customWidth="1"/>
    <col min="7382" max="7382" width="9.140625" style="3" bestFit="1" customWidth="1"/>
    <col min="7383" max="7383" width="16" style="3" bestFit="1" customWidth="1"/>
    <col min="7384" max="7384" width="9" style="3" bestFit="1" customWidth="1"/>
    <col min="7385" max="7385" width="7.85546875" style="3" bestFit="1" customWidth="1"/>
    <col min="7386" max="7386" width="11.7109375" style="3" bestFit="1" customWidth="1"/>
    <col min="7387" max="7387" width="14.28515625" style="3" customWidth="1"/>
    <col min="7388" max="7388" width="11.7109375" style="3" bestFit="1" customWidth="1"/>
    <col min="7389" max="7389" width="14.140625" style="3" bestFit="1" customWidth="1"/>
    <col min="7390" max="7390" width="16.7109375" style="3" customWidth="1"/>
    <col min="7391" max="7391" width="16.5703125" style="3" customWidth="1"/>
    <col min="7392" max="7393" width="7.85546875" style="3" bestFit="1" customWidth="1"/>
    <col min="7394" max="7394" width="8" style="3" bestFit="1" customWidth="1"/>
    <col min="7395" max="7396" width="7.85546875" style="3" bestFit="1" customWidth="1"/>
    <col min="7397" max="7397" width="9.7109375" style="3" customWidth="1"/>
    <col min="7398" max="7398" width="12.85546875" style="3" customWidth="1"/>
    <col min="7399" max="7635" width="9.140625" style="3"/>
    <col min="7636" max="7636" width="9" style="3" bestFit="1" customWidth="1"/>
    <col min="7637" max="7637" width="9.85546875" style="3" bestFit="1" customWidth="1"/>
    <col min="7638" max="7638" width="9.140625" style="3" bestFit="1" customWidth="1"/>
    <col min="7639" max="7639" width="16" style="3" bestFit="1" customWidth="1"/>
    <col min="7640" max="7640" width="9" style="3" bestFit="1" customWidth="1"/>
    <col min="7641" max="7641" width="7.85546875" style="3" bestFit="1" customWidth="1"/>
    <col min="7642" max="7642" width="11.7109375" style="3" bestFit="1" customWidth="1"/>
    <col min="7643" max="7643" width="14.28515625" style="3" customWidth="1"/>
    <col min="7644" max="7644" width="11.7109375" style="3" bestFit="1" customWidth="1"/>
    <col min="7645" max="7645" width="14.140625" style="3" bestFit="1" customWidth="1"/>
    <col min="7646" max="7646" width="16.7109375" style="3" customWidth="1"/>
    <col min="7647" max="7647" width="16.5703125" style="3" customWidth="1"/>
    <col min="7648" max="7649" width="7.85546875" style="3" bestFit="1" customWidth="1"/>
    <col min="7650" max="7650" width="8" style="3" bestFit="1" customWidth="1"/>
    <col min="7651" max="7652" width="7.85546875" style="3" bestFit="1" customWidth="1"/>
    <col min="7653" max="7653" width="9.7109375" style="3" customWidth="1"/>
    <col min="7654" max="7654" width="12.85546875" style="3" customWidth="1"/>
    <col min="7655" max="7891" width="9.140625" style="3"/>
    <col min="7892" max="7892" width="9" style="3" bestFit="1" customWidth="1"/>
    <col min="7893" max="7893" width="9.85546875" style="3" bestFit="1" customWidth="1"/>
    <col min="7894" max="7894" width="9.140625" style="3" bestFit="1" customWidth="1"/>
    <col min="7895" max="7895" width="16" style="3" bestFit="1" customWidth="1"/>
    <col min="7896" max="7896" width="9" style="3" bestFit="1" customWidth="1"/>
    <col min="7897" max="7897" width="7.85546875" style="3" bestFit="1" customWidth="1"/>
    <col min="7898" max="7898" width="11.7109375" style="3" bestFit="1" customWidth="1"/>
    <col min="7899" max="7899" width="14.28515625" style="3" customWidth="1"/>
    <col min="7900" max="7900" width="11.7109375" style="3" bestFit="1" customWidth="1"/>
    <col min="7901" max="7901" width="14.140625" style="3" bestFit="1" customWidth="1"/>
    <col min="7902" max="7902" width="16.7109375" style="3" customWidth="1"/>
    <col min="7903" max="7903" width="16.5703125" style="3" customWidth="1"/>
    <col min="7904" max="7905" width="7.85546875" style="3" bestFit="1" customWidth="1"/>
    <col min="7906" max="7906" width="8" style="3" bestFit="1" customWidth="1"/>
    <col min="7907" max="7908" width="7.85546875" style="3" bestFit="1" customWidth="1"/>
    <col min="7909" max="7909" width="9.7109375" style="3" customWidth="1"/>
    <col min="7910" max="7910" width="12.85546875" style="3" customWidth="1"/>
    <col min="7911" max="8147" width="9.140625" style="3"/>
    <col min="8148" max="8148" width="9" style="3" bestFit="1" customWidth="1"/>
    <col min="8149" max="8149" width="9.85546875" style="3" bestFit="1" customWidth="1"/>
    <col min="8150" max="8150" width="9.140625" style="3" bestFit="1" customWidth="1"/>
    <col min="8151" max="8151" width="16" style="3" bestFit="1" customWidth="1"/>
    <col min="8152" max="8152" width="9" style="3" bestFit="1" customWidth="1"/>
    <col min="8153" max="8153" width="7.85546875" style="3" bestFit="1" customWidth="1"/>
    <col min="8154" max="8154" width="11.7109375" style="3" bestFit="1" customWidth="1"/>
    <col min="8155" max="8155" width="14.28515625" style="3" customWidth="1"/>
    <col min="8156" max="8156" width="11.7109375" style="3" bestFit="1" customWidth="1"/>
    <col min="8157" max="8157" width="14.140625" style="3" bestFit="1" customWidth="1"/>
    <col min="8158" max="8158" width="16.7109375" style="3" customWidth="1"/>
    <col min="8159" max="8159" width="16.5703125" style="3" customWidth="1"/>
    <col min="8160" max="8161" width="7.85546875" style="3" bestFit="1" customWidth="1"/>
    <col min="8162" max="8162" width="8" style="3" bestFit="1" customWidth="1"/>
    <col min="8163" max="8164" width="7.85546875" style="3" bestFit="1" customWidth="1"/>
    <col min="8165" max="8165" width="9.7109375" style="3" customWidth="1"/>
    <col min="8166" max="8166" width="12.85546875" style="3" customWidth="1"/>
    <col min="8167" max="8403" width="9.140625" style="3"/>
    <col min="8404" max="8404" width="9" style="3" bestFit="1" customWidth="1"/>
    <col min="8405" max="8405" width="9.85546875" style="3" bestFit="1" customWidth="1"/>
    <col min="8406" max="8406" width="9.140625" style="3" bestFit="1" customWidth="1"/>
    <col min="8407" max="8407" width="16" style="3" bestFit="1" customWidth="1"/>
    <col min="8408" max="8408" width="9" style="3" bestFit="1" customWidth="1"/>
    <col min="8409" max="8409" width="7.85546875" style="3" bestFit="1" customWidth="1"/>
    <col min="8410" max="8410" width="11.7109375" style="3" bestFit="1" customWidth="1"/>
    <col min="8411" max="8411" width="14.28515625" style="3" customWidth="1"/>
    <col min="8412" max="8412" width="11.7109375" style="3" bestFit="1" customWidth="1"/>
    <col min="8413" max="8413" width="14.140625" style="3" bestFit="1" customWidth="1"/>
    <col min="8414" max="8414" width="16.7109375" style="3" customWidth="1"/>
    <col min="8415" max="8415" width="16.5703125" style="3" customWidth="1"/>
    <col min="8416" max="8417" width="7.85546875" style="3" bestFit="1" customWidth="1"/>
    <col min="8418" max="8418" width="8" style="3" bestFit="1" customWidth="1"/>
    <col min="8419" max="8420" width="7.85546875" style="3" bestFit="1" customWidth="1"/>
    <col min="8421" max="8421" width="9.7109375" style="3" customWidth="1"/>
    <col min="8422" max="8422" width="12.85546875" style="3" customWidth="1"/>
    <col min="8423" max="8659" width="9.140625" style="3"/>
    <col min="8660" max="8660" width="9" style="3" bestFit="1" customWidth="1"/>
    <col min="8661" max="8661" width="9.85546875" style="3" bestFit="1" customWidth="1"/>
    <col min="8662" max="8662" width="9.140625" style="3" bestFit="1" customWidth="1"/>
    <col min="8663" max="8663" width="16" style="3" bestFit="1" customWidth="1"/>
    <col min="8664" max="8664" width="9" style="3" bestFit="1" customWidth="1"/>
    <col min="8665" max="8665" width="7.85546875" style="3" bestFit="1" customWidth="1"/>
    <col min="8666" max="8666" width="11.7109375" style="3" bestFit="1" customWidth="1"/>
    <col min="8667" max="8667" width="14.28515625" style="3" customWidth="1"/>
    <col min="8668" max="8668" width="11.7109375" style="3" bestFit="1" customWidth="1"/>
    <col min="8669" max="8669" width="14.140625" style="3" bestFit="1" customWidth="1"/>
    <col min="8670" max="8670" width="16.7109375" style="3" customWidth="1"/>
    <col min="8671" max="8671" width="16.5703125" style="3" customWidth="1"/>
    <col min="8672" max="8673" width="7.85546875" style="3" bestFit="1" customWidth="1"/>
    <col min="8674" max="8674" width="8" style="3" bestFit="1" customWidth="1"/>
    <col min="8675" max="8676" width="7.85546875" style="3" bestFit="1" customWidth="1"/>
    <col min="8677" max="8677" width="9.7109375" style="3" customWidth="1"/>
    <col min="8678" max="8678" width="12.85546875" style="3" customWidth="1"/>
    <col min="8679" max="8915" width="9.140625" style="3"/>
    <col min="8916" max="8916" width="9" style="3" bestFit="1" customWidth="1"/>
    <col min="8917" max="8917" width="9.85546875" style="3" bestFit="1" customWidth="1"/>
    <col min="8918" max="8918" width="9.140625" style="3" bestFit="1" customWidth="1"/>
    <col min="8919" max="8919" width="16" style="3" bestFit="1" customWidth="1"/>
    <col min="8920" max="8920" width="9" style="3" bestFit="1" customWidth="1"/>
    <col min="8921" max="8921" width="7.85546875" style="3" bestFit="1" customWidth="1"/>
    <col min="8922" max="8922" width="11.7109375" style="3" bestFit="1" customWidth="1"/>
    <col min="8923" max="8923" width="14.28515625" style="3" customWidth="1"/>
    <col min="8924" max="8924" width="11.7109375" style="3" bestFit="1" customWidth="1"/>
    <col min="8925" max="8925" width="14.140625" style="3" bestFit="1" customWidth="1"/>
    <col min="8926" max="8926" width="16.7109375" style="3" customWidth="1"/>
    <col min="8927" max="8927" width="16.5703125" style="3" customWidth="1"/>
    <col min="8928" max="8929" width="7.85546875" style="3" bestFit="1" customWidth="1"/>
    <col min="8930" max="8930" width="8" style="3" bestFit="1" customWidth="1"/>
    <col min="8931" max="8932" width="7.85546875" style="3" bestFit="1" customWidth="1"/>
    <col min="8933" max="8933" width="9.7109375" style="3" customWidth="1"/>
    <col min="8934" max="8934" width="12.85546875" style="3" customWidth="1"/>
    <col min="8935" max="9171" width="9.140625" style="3"/>
    <col min="9172" max="9172" width="9" style="3" bestFit="1" customWidth="1"/>
    <col min="9173" max="9173" width="9.85546875" style="3" bestFit="1" customWidth="1"/>
    <col min="9174" max="9174" width="9.140625" style="3" bestFit="1" customWidth="1"/>
    <col min="9175" max="9175" width="16" style="3" bestFit="1" customWidth="1"/>
    <col min="9176" max="9176" width="9" style="3" bestFit="1" customWidth="1"/>
    <col min="9177" max="9177" width="7.85546875" style="3" bestFit="1" customWidth="1"/>
    <col min="9178" max="9178" width="11.7109375" style="3" bestFit="1" customWidth="1"/>
    <col min="9179" max="9179" width="14.28515625" style="3" customWidth="1"/>
    <col min="9180" max="9180" width="11.7109375" style="3" bestFit="1" customWidth="1"/>
    <col min="9181" max="9181" width="14.140625" style="3" bestFit="1" customWidth="1"/>
    <col min="9182" max="9182" width="16.7109375" style="3" customWidth="1"/>
    <col min="9183" max="9183" width="16.5703125" style="3" customWidth="1"/>
    <col min="9184" max="9185" width="7.85546875" style="3" bestFit="1" customWidth="1"/>
    <col min="9186" max="9186" width="8" style="3" bestFit="1" customWidth="1"/>
    <col min="9187" max="9188" width="7.85546875" style="3" bestFit="1" customWidth="1"/>
    <col min="9189" max="9189" width="9.7109375" style="3" customWidth="1"/>
    <col min="9190" max="9190" width="12.85546875" style="3" customWidth="1"/>
    <col min="9191" max="9427" width="9.140625" style="3"/>
    <col min="9428" max="9428" width="9" style="3" bestFit="1" customWidth="1"/>
    <col min="9429" max="9429" width="9.85546875" style="3" bestFit="1" customWidth="1"/>
    <col min="9430" max="9430" width="9.140625" style="3" bestFit="1" customWidth="1"/>
    <col min="9431" max="9431" width="16" style="3" bestFit="1" customWidth="1"/>
    <col min="9432" max="9432" width="9" style="3" bestFit="1" customWidth="1"/>
    <col min="9433" max="9433" width="7.85546875" style="3" bestFit="1" customWidth="1"/>
    <col min="9434" max="9434" width="11.7109375" style="3" bestFit="1" customWidth="1"/>
    <col min="9435" max="9435" width="14.28515625" style="3" customWidth="1"/>
    <col min="9436" max="9436" width="11.7109375" style="3" bestFit="1" customWidth="1"/>
    <col min="9437" max="9437" width="14.140625" style="3" bestFit="1" customWidth="1"/>
    <col min="9438" max="9438" width="16.7109375" style="3" customWidth="1"/>
    <col min="9439" max="9439" width="16.5703125" style="3" customWidth="1"/>
    <col min="9440" max="9441" width="7.85546875" style="3" bestFit="1" customWidth="1"/>
    <col min="9442" max="9442" width="8" style="3" bestFit="1" customWidth="1"/>
    <col min="9443" max="9444" width="7.85546875" style="3" bestFit="1" customWidth="1"/>
    <col min="9445" max="9445" width="9.7109375" style="3" customWidth="1"/>
    <col min="9446" max="9446" width="12.85546875" style="3" customWidth="1"/>
    <col min="9447" max="9683" width="9.140625" style="3"/>
    <col min="9684" max="9684" width="9" style="3" bestFit="1" customWidth="1"/>
    <col min="9685" max="9685" width="9.85546875" style="3" bestFit="1" customWidth="1"/>
    <col min="9686" max="9686" width="9.140625" style="3" bestFit="1" customWidth="1"/>
    <col min="9687" max="9687" width="16" style="3" bestFit="1" customWidth="1"/>
    <col min="9688" max="9688" width="9" style="3" bestFit="1" customWidth="1"/>
    <col min="9689" max="9689" width="7.85546875" style="3" bestFit="1" customWidth="1"/>
    <col min="9690" max="9690" width="11.7109375" style="3" bestFit="1" customWidth="1"/>
    <col min="9691" max="9691" width="14.28515625" style="3" customWidth="1"/>
    <col min="9692" max="9692" width="11.7109375" style="3" bestFit="1" customWidth="1"/>
    <col min="9693" max="9693" width="14.140625" style="3" bestFit="1" customWidth="1"/>
    <col min="9694" max="9694" width="16.7109375" style="3" customWidth="1"/>
    <col min="9695" max="9695" width="16.5703125" style="3" customWidth="1"/>
    <col min="9696" max="9697" width="7.85546875" style="3" bestFit="1" customWidth="1"/>
    <col min="9698" max="9698" width="8" style="3" bestFit="1" customWidth="1"/>
    <col min="9699" max="9700" width="7.85546875" style="3" bestFit="1" customWidth="1"/>
    <col min="9701" max="9701" width="9.7109375" style="3" customWidth="1"/>
    <col min="9702" max="9702" width="12.85546875" style="3" customWidth="1"/>
    <col min="9703" max="9939" width="9.140625" style="3"/>
    <col min="9940" max="9940" width="9" style="3" bestFit="1" customWidth="1"/>
    <col min="9941" max="9941" width="9.85546875" style="3" bestFit="1" customWidth="1"/>
    <col min="9942" max="9942" width="9.140625" style="3" bestFit="1" customWidth="1"/>
    <col min="9943" max="9943" width="16" style="3" bestFit="1" customWidth="1"/>
    <col min="9944" max="9944" width="9" style="3" bestFit="1" customWidth="1"/>
    <col min="9945" max="9945" width="7.85546875" style="3" bestFit="1" customWidth="1"/>
    <col min="9946" max="9946" width="11.7109375" style="3" bestFit="1" customWidth="1"/>
    <col min="9947" max="9947" width="14.28515625" style="3" customWidth="1"/>
    <col min="9948" max="9948" width="11.7109375" style="3" bestFit="1" customWidth="1"/>
    <col min="9949" max="9949" width="14.140625" style="3" bestFit="1" customWidth="1"/>
    <col min="9950" max="9950" width="16.7109375" style="3" customWidth="1"/>
    <col min="9951" max="9951" width="16.5703125" style="3" customWidth="1"/>
    <col min="9952" max="9953" width="7.85546875" style="3" bestFit="1" customWidth="1"/>
    <col min="9954" max="9954" width="8" style="3" bestFit="1" customWidth="1"/>
    <col min="9955" max="9956" width="7.85546875" style="3" bestFit="1" customWidth="1"/>
    <col min="9957" max="9957" width="9.7109375" style="3" customWidth="1"/>
    <col min="9958" max="9958" width="12.85546875" style="3" customWidth="1"/>
    <col min="9959" max="10195" width="9.140625" style="3"/>
    <col min="10196" max="10196" width="9" style="3" bestFit="1" customWidth="1"/>
    <col min="10197" max="10197" width="9.85546875" style="3" bestFit="1" customWidth="1"/>
    <col min="10198" max="10198" width="9.140625" style="3" bestFit="1" customWidth="1"/>
    <col min="10199" max="10199" width="16" style="3" bestFit="1" customWidth="1"/>
    <col min="10200" max="10200" width="9" style="3" bestFit="1" customWidth="1"/>
    <col min="10201" max="10201" width="7.85546875" style="3" bestFit="1" customWidth="1"/>
    <col min="10202" max="10202" width="11.7109375" style="3" bestFit="1" customWidth="1"/>
    <col min="10203" max="10203" width="14.28515625" style="3" customWidth="1"/>
    <col min="10204" max="10204" width="11.7109375" style="3" bestFit="1" customWidth="1"/>
    <col min="10205" max="10205" width="14.140625" style="3" bestFit="1" customWidth="1"/>
    <col min="10206" max="10206" width="16.7109375" style="3" customWidth="1"/>
    <col min="10207" max="10207" width="16.5703125" style="3" customWidth="1"/>
    <col min="10208" max="10209" width="7.85546875" style="3" bestFit="1" customWidth="1"/>
    <col min="10210" max="10210" width="8" style="3" bestFit="1" customWidth="1"/>
    <col min="10211" max="10212" width="7.85546875" style="3" bestFit="1" customWidth="1"/>
    <col min="10213" max="10213" width="9.7109375" style="3" customWidth="1"/>
    <col min="10214" max="10214" width="12.85546875" style="3" customWidth="1"/>
    <col min="10215" max="10451" width="9.140625" style="3"/>
    <col min="10452" max="10452" width="9" style="3" bestFit="1" customWidth="1"/>
    <col min="10453" max="10453" width="9.85546875" style="3" bestFit="1" customWidth="1"/>
    <col min="10454" max="10454" width="9.140625" style="3" bestFit="1" customWidth="1"/>
    <col min="10455" max="10455" width="16" style="3" bestFit="1" customWidth="1"/>
    <col min="10456" max="10456" width="9" style="3" bestFit="1" customWidth="1"/>
    <col min="10457" max="10457" width="7.85546875" style="3" bestFit="1" customWidth="1"/>
    <col min="10458" max="10458" width="11.7109375" style="3" bestFit="1" customWidth="1"/>
    <col min="10459" max="10459" width="14.28515625" style="3" customWidth="1"/>
    <col min="10460" max="10460" width="11.7109375" style="3" bestFit="1" customWidth="1"/>
    <col min="10461" max="10461" width="14.140625" style="3" bestFit="1" customWidth="1"/>
    <col min="10462" max="10462" width="16.7109375" style="3" customWidth="1"/>
    <col min="10463" max="10463" width="16.5703125" style="3" customWidth="1"/>
    <col min="10464" max="10465" width="7.85546875" style="3" bestFit="1" customWidth="1"/>
    <col min="10466" max="10466" width="8" style="3" bestFit="1" customWidth="1"/>
    <col min="10467" max="10468" width="7.85546875" style="3" bestFit="1" customWidth="1"/>
    <col min="10469" max="10469" width="9.7109375" style="3" customWidth="1"/>
    <col min="10470" max="10470" width="12.85546875" style="3" customWidth="1"/>
    <col min="10471" max="10707" width="9.140625" style="3"/>
    <col min="10708" max="10708" width="9" style="3" bestFit="1" customWidth="1"/>
    <col min="10709" max="10709" width="9.85546875" style="3" bestFit="1" customWidth="1"/>
    <col min="10710" max="10710" width="9.140625" style="3" bestFit="1" customWidth="1"/>
    <col min="10711" max="10711" width="16" style="3" bestFit="1" customWidth="1"/>
    <col min="10712" max="10712" width="9" style="3" bestFit="1" customWidth="1"/>
    <col min="10713" max="10713" width="7.85546875" style="3" bestFit="1" customWidth="1"/>
    <col min="10714" max="10714" width="11.7109375" style="3" bestFit="1" customWidth="1"/>
    <col min="10715" max="10715" width="14.28515625" style="3" customWidth="1"/>
    <col min="10716" max="10716" width="11.7109375" style="3" bestFit="1" customWidth="1"/>
    <col min="10717" max="10717" width="14.140625" style="3" bestFit="1" customWidth="1"/>
    <col min="10718" max="10718" width="16.7109375" style="3" customWidth="1"/>
    <col min="10719" max="10719" width="16.5703125" style="3" customWidth="1"/>
    <col min="10720" max="10721" width="7.85546875" style="3" bestFit="1" customWidth="1"/>
    <col min="10722" max="10722" width="8" style="3" bestFit="1" customWidth="1"/>
    <col min="10723" max="10724" width="7.85546875" style="3" bestFit="1" customWidth="1"/>
    <col min="10725" max="10725" width="9.7109375" style="3" customWidth="1"/>
    <col min="10726" max="10726" width="12.85546875" style="3" customWidth="1"/>
    <col min="10727" max="10963" width="9.140625" style="3"/>
    <col min="10964" max="10964" width="9" style="3" bestFit="1" customWidth="1"/>
    <col min="10965" max="10965" width="9.85546875" style="3" bestFit="1" customWidth="1"/>
    <col min="10966" max="10966" width="9.140625" style="3" bestFit="1" customWidth="1"/>
    <col min="10967" max="10967" width="16" style="3" bestFit="1" customWidth="1"/>
    <col min="10968" max="10968" width="9" style="3" bestFit="1" customWidth="1"/>
    <col min="10969" max="10969" width="7.85546875" style="3" bestFit="1" customWidth="1"/>
    <col min="10970" max="10970" width="11.7109375" style="3" bestFit="1" customWidth="1"/>
    <col min="10971" max="10971" width="14.28515625" style="3" customWidth="1"/>
    <col min="10972" max="10972" width="11.7109375" style="3" bestFit="1" customWidth="1"/>
    <col min="10973" max="10973" width="14.140625" style="3" bestFit="1" customWidth="1"/>
    <col min="10974" max="10974" width="16.7109375" style="3" customWidth="1"/>
    <col min="10975" max="10975" width="16.5703125" style="3" customWidth="1"/>
    <col min="10976" max="10977" width="7.85546875" style="3" bestFit="1" customWidth="1"/>
    <col min="10978" max="10978" width="8" style="3" bestFit="1" customWidth="1"/>
    <col min="10979" max="10980" width="7.85546875" style="3" bestFit="1" customWidth="1"/>
    <col min="10981" max="10981" width="9.7109375" style="3" customWidth="1"/>
    <col min="10982" max="10982" width="12.85546875" style="3" customWidth="1"/>
    <col min="10983" max="11219" width="9.140625" style="3"/>
    <col min="11220" max="11220" width="9" style="3" bestFit="1" customWidth="1"/>
    <col min="11221" max="11221" width="9.85546875" style="3" bestFit="1" customWidth="1"/>
    <col min="11222" max="11222" width="9.140625" style="3" bestFit="1" customWidth="1"/>
    <col min="11223" max="11223" width="16" style="3" bestFit="1" customWidth="1"/>
    <col min="11224" max="11224" width="9" style="3" bestFit="1" customWidth="1"/>
    <col min="11225" max="11225" width="7.85546875" style="3" bestFit="1" customWidth="1"/>
    <col min="11226" max="11226" width="11.7109375" style="3" bestFit="1" customWidth="1"/>
    <col min="11227" max="11227" width="14.28515625" style="3" customWidth="1"/>
    <col min="11228" max="11228" width="11.7109375" style="3" bestFit="1" customWidth="1"/>
    <col min="11229" max="11229" width="14.140625" style="3" bestFit="1" customWidth="1"/>
    <col min="11230" max="11230" width="16.7109375" style="3" customWidth="1"/>
    <col min="11231" max="11231" width="16.5703125" style="3" customWidth="1"/>
    <col min="11232" max="11233" width="7.85546875" style="3" bestFit="1" customWidth="1"/>
    <col min="11234" max="11234" width="8" style="3" bestFit="1" customWidth="1"/>
    <col min="11235" max="11236" width="7.85546875" style="3" bestFit="1" customWidth="1"/>
    <col min="11237" max="11237" width="9.7109375" style="3" customWidth="1"/>
    <col min="11238" max="11238" width="12.85546875" style="3" customWidth="1"/>
    <col min="11239" max="11475" width="9.140625" style="3"/>
    <col min="11476" max="11476" width="9" style="3" bestFit="1" customWidth="1"/>
    <col min="11477" max="11477" width="9.85546875" style="3" bestFit="1" customWidth="1"/>
    <col min="11478" max="11478" width="9.140625" style="3" bestFit="1" customWidth="1"/>
    <col min="11479" max="11479" width="16" style="3" bestFit="1" customWidth="1"/>
    <col min="11480" max="11480" width="9" style="3" bestFit="1" customWidth="1"/>
    <col min="11481" max="11481" width="7.85546875" style="3" bestFit="1" customWidth="1"/>
    <col min="11482" max="11482" width="11.7109375" style="3" bestFit="1" customWidth="1"/>
    <col min="11483" max="11483" width="14.28515625" style="3" customWidth="1"/>
    <col min="11484" max="11484" width="11.7109375" style="3" bestFit="1" customWidth="1"/>
    <col min="11485" max="11485" width="14.140625" style="3" bestFit="1" customWidth="1"/>
    <col min="11486" max="11486" width="16.7109375" style="3" customWidth="1"/>
    <col min="11487" max="11487" width="16.5703125" style="3" customWidth="1"/>
    <col min="11488" max="11489" width="7.85546875" style="3" bestFit="1" customWidth="1"/>
    <col min="11490" max="11490" width="8" style="3" bestFit="1" customWidth="1"/>
    <col min="11491" max="11492" width="7.85546875" style="3" bestFit="1" customWidth="1"/>
    <col min="11493" max="11493" width="9.7109375" style="3" customWidth="1"/>
    <col min="11494" max="11494" width="12.85546875" style="3" customWidth="1"/>
    <col min="11495" max="11731" width="9.140625" style="3"/>
    <col min="11732" max="11732" width="9" style="3" bestFit="1" customWidth="1"/>
    <col min="11733" max="11733" width="9.85546875" style="3" bestFit="1" customWidth="1"/>
    <col min="11734" max="11734" width="9.140625" style="3" bestFit="1" customWidth="1"/>
    <col min="11735" max="11735" width="16" style="3" bestFit="1" customWidth="1"/>
    <col min="11736" max="11736" width="9" style="3" bestFit="1" customWidth="1"/>
    <col min="11737" max="11737" width="7.85546875" style="3" bestFit="1" customWidth="1"/>
    <col min="11738" max="11738" width="11.7109375" style="3" bestFit="1" customWidth="1"/>
    <col min="11739" max="11739" width="14.28515625" style="3" customWidth="1"/>
    <col min="11740" max="11740" width="11.7109375" style="3" bestFit="1" customWidth="1"/>
    <col min="11741" max="11741" width="14.140625" style="3" bestFit="1" customWidth="1"/>
    <col min="11742" max="11742" width="16.7109375" style="3" customWidth="1"/>
    <col min="11743" max="11743" width="16.5703125" style="3" customWidth="1"/>
    <col min="11744" max="11745" width="7.85546875" style="3" bestFit="1" customWidth="1"/>
    <col min="11746" max="11746" width="8" style="3" bestFit="1" customWidth="1"/>
    <col min="11747" max="11748" width="7.85546875" style="3" bestFit="1" customWidth="1"/>
    <col min="11749" max="11749" width="9.7109375" style="3" customWidth="1"/>
    <col min="11750" max="11750" width="12.85546875" style="3" customWidth="1"/>
    <col min="11751" max="11987" width="9.140625" style="3"/>
    <col min="11988" max="11988" width="9" style="3" bestFit="1" customWidth="1"/>
    <col min="11989" max="11989" width="9.85546875" style="3" bestFit="1" customWidth="1"/>
    <col min="11990" max="11990" width="9.140625" style="3" bestFit="1" customWidth="1"/>
    <col min="11991" max="11991" width="16" style="3" bestFit="1" customWidth="1"/>
    <col min="11992" max="11992" width="9" style="3" bestFit="1" customWidth="1"/>
    <col min="11993" max="11993" width="7.85546875" style="3" bestFit="1" customWidth="1"/>
    <col min="11994" max="11994" width="11.7109375" style="3" bestFit="1" customWidth="1"/>
    <col min="11995" max="11995" width="14.28515625" style="3" customWidth="1"/>
    <col min="11996" max="11996" width="11.7109375" style="3" bestFit="1" customWidth="1"/>
    <col min="11997" max="11997" width="14.140625" style="3" bestFit="1" customWidth="1"/>
    <col min="11998" max="11998" width="16.7109375" style="3" customWidth="1"/>
    <col min="11999" max="11999" width="16.5703125" style="3" customWidth="1"/>
    <col min="12000" max="12001" width="7.85546875" style="3" bestFit="1" customWidth="1"/>
    <col min="12002" max="12002" width="8" style="3" bestFit="1" customWidth="1"/>
    <col min="12003" max="12004" width="7.85546875" style="3" bestFit="1" customWidth="1"/>
    <col min="12005" max="12005" width="9.7109375" style="3" customWidth="1"/>
    <col min="12006" max="12006" width="12.85546875" style="3" customWidth="1"/>
    <col min="12007" max="12243" width="9.140625" style="3"/>
    <col min="12244" max="12244" width="9" style="3" bestFit="1" customWidth="1"/>
    <col min="12245" max="12245" width="9.85546875" style="3" bestFit="1" customWidth="1"/>
    <col min="12246" max="12246" width="9.140625" style="3" bestFit="1" customWidth="1"/>
    <col min="12247" max="12247" width="16" style="3" bestFit="1" customWidth="1"/>
    <col min="12248" max="12248" width="9" style="3" bestFit="1" customWidth="1"/>
    <col min="12249" max="12249" width="7.85546875" style="3" bestFit="1" customWidth="1"/>
    <col min="12250" max="12250" width="11.7109375" style="3" bestFit="1" customWidth="1"/>
    <col min="12251" max="12251" width="14.28515625" style="3" customWidth="1"/>
    <col min="12252" max="12252" width="11.7109375" style="3" bestFit="1" customWidth="1"/>
    <col min="12253" max="12253" width="14.140625" style="3" bestFit="1" customWidth="1"/>
    <col min="12254" max="12254" width="16.7109375" style="3" customWidth="1"/>
    <col min="12255" max="12255" width="16.5703125" style="3" customWidth="1"/>
    <col min="12256" max="12257" width="7.85546875" style="3" bestFit="1" customWidth="1"/>
    <col min="12258" max="12258" width="8" style="3" bestFit="1" customWidth="1"/>
    <col min="12259" max="12260" width="7.85546875" style="3" bestFit="1" customWidth="1"/>
    <col min="12261" max="12261" width="9.7109375" style="3" customWidth="1"/>
    <col min="12262" max="12262" width="12.85546875" style="3" customWidth="1"/>
    <col min="12263" max="12499" width="9.140625" style="3"/>
    <col min="12500" max="12500" width="9" style="3" bestFit="1" customWidth="1"/>
    <col min="12501" max="12501" width="9.85546875" style="3" bestFit="1" customWidth="1"/>
    <col min="12502" max="12502" width="9.140625" style="3" bestFit="1" customWidth="1"/>
    <col min="12503" max="12503" width="16" style="3" bestFit="1" customWidth="1"/>
    <col min="12504" max="12504" width="9" style="3" bestFit="1" customWidth="1"/>
    <col min="12505" max="12505" width="7.85546875" style="3" bestFit="1" customWidth="1"/>
    <col min="12506" max="12506" width="11.7109375" style="3" bestFit="1" customWidth="1"/>
    <col min="12507" max="12507" width="14.28515625" style="3" customWidth="1"/>
    <col min="12508" max="12508" width="11.7109375" style="3" bestFit="1" customWidth="1"/>
    <col min="12509" max="12509" width="14.140625" style="3" bestFit="1" customWidth="1"/>
    <col min="12510" max="12510" width="16.7109375" style="3" customWidth="1"/>
    <col min="12511" max="12511" width="16.5703125" style="3" customWidth="1"/>
    <col min="12512" max="12513" width="7.85546875" style="3" bestFit="1" customWidth="1"/>
    <col min="12514" max="12514" width="8" style="3" bestFit="1" customWidth="1"/>
    <col min="12515" max="12516" width="7.85546875" style="3" bestFit="1" customWidth="1"/>
    <col min="12517" max="12517" width="9.7109375" style="3" customWidth="1"/>
    <col min="12518" max="12518" width="12.85546875" style="3" customWidth="1"/>
    <col min="12519" max="12755" width="9.140625" style="3"/>
    <col min="12756" max="12756" width="9" style="3" bestFit="1" customWidth="1"/>
    <col min="12757" max="12757" width="9.85546875" style="3" bestFit="1" customWidth="1"/>
    <col min="12758" max="12758" width="9.140625" style="3" bestFit="1" customWidth="1"/>
    <col min="12759" max="12759" width="16" style="3" bestFit="1" customWidth="1"/>
    <col min="12760" max="12760" width="9" style="3" bestFit="1" customWidth="1"/>
    <col min="12761" max="12761" width="7.85546875" style="3" bestFit="1" customWidth="1"/>
    <col min="12762" max="12762" width="11.7109375" style="3" bestFit="1" customWidth="1"/>
    <col min="12763" max="12763" width="14.28515625" style="3" customWidth="1"/>
    <col min="12764" max="12764" width="11.7109375" style="3" bestFit="1" customWidth="1"/>
    <col min="12765" max="12765" width="14.140625" style="3" bestFit="1" customWidth="1"/>
    <col min="12766" max="12766" width="16.7109375" style="3" customWidth="1"/>
    <col min="12767" max="12767" width="16.5703125" style="3" customWidth="1"/>
    <col min="12768" max="12769" width="7.85546875" style="3" bestFit="1" customWidth="1"/>
    <col min="12770" max="12770" width="8" style="3" bestFit="1" customWidth="1"/>
    <col min="12771" max="12772" width="7.85546875" style="3" bestFit="1" customWidth="1"/>
    <col min="12773" max="12773" width="9.7109375" style="3" customWidth="1"/>
    <col min="12774" max="12774" width="12.85546875" style="3" customWidth="1"/>
    <col min="12775" max="13011" width="9.140625" style="3"/>
    <col min="13012" max="13012" width="9" style="3" bestFit="1" customWidth="1"/>
    <col min="13013" max="13013" width="9.85546875" style="3" bestFit="1" customWidth="1"/>
    <col min="13014" max="13014" width="9.140625" style="3" bestFit="1" customWidth="1"/>
    <col min="13015" max="13015" width="16" style="3" bestFit="1" customWidth="1"/>
    <col min="13016" max="13016" width="9" style="3" bestFit="1" customWidth="1"/>
    <col min="13017" max="13017" width="7.85546875" style="3" bestFit="1" customWidth="1"/>
    <col min="13018" max="13018" width="11.7109375" style="3" bestFit="1" customWidth="1"/>
    <col min="13019" max="13019" width="14.28515625" style="3" customWidth="1"/>
    <col min="13020" max="13020" width="11.7109375" style="3" bestFit="1" customWidth="1"/>
    <col min="13021" max="13021" width="14.140625" style="3" bestFit="1" customWidth="1"/>
    <col min="13022" max="13022" width="16.7109375" style="3" customWidth="1"/>
    <col min="13023" max="13023" width="16.5703125" style="3" customWidth="1"/>
    <col min="13024" max="13025" width="7.85546875" style="3" bestFit="1" customWidth="1"/>
    <col min="13026" max="13026" width="8" style="3" bestFit="1" customWidth="1"/>
    <col min="13027" max="13028" width="7.85546875" style="3" bestFit="1" customWidth="1"/>
    <col min="13029" max="13029" width="9.7109375" style="3" customWidth="1"/>
    <col min="13030" max="13030" width="12.85546875" style="3" customWidth="1"/>
    <col min="13031" max="13267" width="9.140625" style="3"/>
    <col min="13268" max="13268" width="9" style="3" bestFit="1" customWidth="1"/>
    <col min="13269" max="13269" width="9.85546875" style="3" bestFit="1" customWidth="1"/>
    <col min="13270" max="13270" width="9.140625" style="3" bestFit="1" customWidth="1"/>
    <col min="13271" max="13271" width="16" style="3" bestFit="1" customWidth="1"/>
    <col min="13272" max="13272" width="9" style="3" bestFit="1" customWidth="1"/>
    <col min="13273" max="13273" width="7.85546875" style="3" bestFit="1" customWidth="1"/>
    <col min="13274" max="13274" width="11.7109375" style="3" bestFit="1" customWidth="1"/>
    <col min="13275" max="13275" width="14.28515625" style="3" customWidth="1"/>
    <col min="13276" max="13276" width="11.7109375" style="3" bestFit="1" customWidth="1"/>
    <col min="13277" max="13277" width="14.140625" style="3" bestFit="1" customWidth="1"/>
    <col min="13278" max="13278" width="16.7109375" style="3" customWidth="1"/>
    <col min="13279" max="13279" width="16.5703125" style="3" customWidth="1"/>
    <col min="13280" max="13281" width="7.85546875" style="3" bestFit="1" customWidth="1"/>
    <col min="13282" max="13282" width="8" style="3" bestFit="1" customWidth="1"/>
    <col min="13283" max="13284" width="7.85546875" style="3" bestFit="1" customWidth="1"/>
    <col min="13285" max="13285" width="9.7109375" style="3" customWidth="1"/>
    <col min="13286" max="13286" width="12.85546875" style="3" customWidth="1"/>
    <col min="13287" max="13523" width="9.140625" style="3"/>
    <col min="13524" max="13524" width="9" style="3" bestFit="1" customWidth="1"/>
    <col min="13525" max="13525" width="9.85546875" style="3" bestFit="1" customWidth="1"/>
    <col min="13526" max="13526" width="9.140625" style="3" bestFit="1" customWidth="1"/>
    <col min="13527" max="13527" width="16" style="3" bestFit="1" customWidth="1"/>
    <col min="13528" max="13528" width="9" style="3" bestFit="1" customWidth="1"/>
    <col min="13529" max="13529" width="7.85546875" style="3" bestFit="1" customWidth="1"/>
    <col min="13530" max="13530" width="11.7109375" style="3" bestFit="1" customWidth="1"/>
    <col min="13531" max="13531" width="14.28515625" style="3" customWidth="1"/>
    <col min="13532" max="13532" width="11.7109375" style="3" bestFit="1" customWidth="1"/>
    <col min="13533" max="13533" width="14.140625" style="3" bestFit="1" customWidth="1"/>
    <col min="13534" max="13534" width="16.7109375" style="3" customWidth="1"/>
    <col min="13535" max="13535" width="16.5703125" style="3" customWidth="1"/>
    <col min="13536" max="13537" width="7.85546875" style="3" bestFit="1" customWidth="1"/>
    <col min="13538" max="13538" width="8" style="3" bestFit="1" customWidth="1"/>
    <col min="13539" max="13540" width="7.85546875" style="3" bestFit="1" customWidth="1"/>
    <col min="13541" max="13541" width="9.7109375" style="3" customWidth="1"/>
    <col min="13542" max="13542" width="12.85546875" style="3" customWidth="1"/>
    <col min="13543" max="13779" width="9.140625" style="3"/>
    <col min="13780" max="13780" width="9" style="3" bestFit="1" customWidth="1"/>
    <col min="13781" max="13781" width="9.85546875" style="3" bestFit="1" customWidth="1"/>
    <col min="13782" max="13782" width="9.140625" style="3" bestFit="1" customWidth="1"/>
    <col min="13783" max="13783" width="16" style="3" bestFit="1" customWidth="1"/>
    <col min="13784" max="13784" width="9" style="3" bestFit="1" customWidth="1"/>
    <col min="13785" max="13785" width="7.85546875" style="3" bestFit="1" customWidth="1"/>
    <col min="13786" max="13786" width="11.7109375" style="3" bestFit="1" customWidth="1"/>
    <col min="13787" max="13787" width="14.28515625" style="3" customWidth="1"/>
    <col min="13788" max="13788" width="11.7109375" style="3" bestFit="1" customWidth="1"/>
    <col min="13789" max="13789" width="14.140625" style="3" bestFit="1" customWidth="1"/>
    <col min="13790" max="13790" width="16.7109375" style="3" customWidth="1"/>
    <col min="13791" max="13791" width="16.5703125" style="3" customWidth="1"/>
    <col min="13792" max="13793" width="7.85546875" style="3" bestFit="1" customWidth="1"/>
    <col min="13794" max="13794" width="8" style="3" bestFit="1" customWidth="1"/>
    <col min="13795" max="13796" width="7.85546875" style="3" bestFit="1" customWidth="1"/>
    <col min="13797" max="13797" width="9.7109375" style="3" customWidth="1"/>
    <col min="13798" max="13798" width="12.85546875" style="3" customWidth="1"/>
    <col min="13799" max="14035" width="9.140625" style="3"/>
    <col min="14036" max="14036" width="9" style="3" bestFit="1" customWidth="1"/>
    <col min="14037" max="14037" width="9.85546875" style="3" bestFit="1" customWidth="1"/>
    <col min="14038" max="14038" width="9.140625" style="3" bestFit="1" customWidth="1"/>
    <col min="14039" max="14039" width="16" style="3" bestFit="1" customWidth="1"/>
    <col min="14040" max="14040" width="9" style="3" bestFit="1" customWidth="1"/>
    <col min="14041" max="14041" width="7.85546875" style="3" bestFit="1" customWidth="1"/>
    <col min="14042" max="14042" width="11.7109375" style="3" bestFit="1" customWidth="1"/>
    <col min="14043" max="14043" width="14.28515625" style="3" customWidth="1"/>
    <col min="14044" max="14044" width="11.7109375" style="3" bestFit="1" customWidth="1"/>
    <col min="14045" max="14045" width="14.140625" style="3" bestFit="1" customWidth="1"/>
    <col min="14046" max="14046" width="16.7109375" style="3" customWidth="1"/>
    <col min="14047" max="14047" width="16.5703125" style="3" customWidth="1"/>
    <col min="14048" max="14049" width="7.85546875" style="3" bestFit="1" customWidth="1"/>
    <col min="14050" max="14050" width="8" style="3" bestFit="1" customWidth="1"/>
    <col min="14051" max="14052" width="7.85546875" style="3" bestFit="1" customWidth="1"/>
    <col min="14053" max="14053" width="9.7109375" style="3" customWidth="1"/>
    <col min="14054" max="14054" width="12.85546875" style="3" customWidth="1"/>
    <col min="14055" max="14291" width="9.140625" style="3"/>
    <col min="14292" max="14292" width="9" style="3" bestFit="1" customWidth="1"/>
    <col min="14293" max="14293" width="9.85546875" style="3" bestFit="1" customWidth="1"/>
    <col min="14294" max="14294" width="9.140625" style="3" bestFit="1" customWidth="1"/>
    <col min="14295" max="14295" width="16" style="3" bestFit="1" customWidth="1"/>
    <col min="14296" max="14296" width="9" style="3" bestFit="1" customWidth="1"/>
    <col min="14297" max="14297" width="7.85546875" style="3" bestFit="1" customWidth="1"/>
    <col min="14298" max="14298" width="11.7109375" style="3" bestFit="1" customWidth="1"/>
    <col min="14299" max="14299" width="14.28515625" style="3" customWidth="1"/>
    <col min="14300" max="14300" width="11.7109375" style="3" bestFit="1" customWidth="1"/>
    <col min="14301" max="14301" width="14.140625" style="3" bestFit="1" customWidth="1"/>
    <col min="14302" max="14302" width="16.7109375" style="3" customWidth="1"/>
    <col min="14303" max="14303" width="16.5703125" style="3" customWidth="1"/>
    <col min="14304" max="14305" width="7.85546875" style="3" bestFit="1" customWidth="1"/>
    <col min="14306" max="14306" width="8" style="3" bestFit="1" customWidth="1"/>
    <col min="14307" max="14308" width="7.85546875" style="3" bestFit="1" customWidth="1"/>
    <col min="14309" max="14309" width="9.7109375" style="3" customWidth="1"/>
    <col min="14310" max="14310" width="12.85546875" style="3" customWidth="1"/>
    <col min="14311" max="14547" width="9.140625" style="3"/>
    <col min="14548" max="14548" width="9" style="3" bestFit="1" customWidth="1"/>
    <col min="14549" max="14549" width="9.85546875" style="3" bestFit="1" customWidth="1"/>
    <col min="14550" max="14550" width="9.140625" style="3" bestFit="1" customWidth="1"/>
    <col min="14551" max="14551" width="16" style="3" bestFit="1" customWidth="1"/>
    <col min="14552" max="14552" width="9" style="3" bestFit="1" customWidth="1"/>
    <col min="14553" max="14553" width="7.85546875" style="3" bestFit="1" customWidth="1"/>
    <col min="14554" max="14554" width="11.7109375" style="3" bestFit="1" customWidth="1"/>
    <col min="14555" max="14555" width="14.28515625" style="3" customWidth="1"/>
    <col min="14556" max="14556" width="11.7109375" style="3" bestFit="1" customWidth="1"/>
    <col min="14557" max="14557" width="14.140625" style="3" bestFit="1" customWidth="1"/>
    <col min="14558" max="14558" width="16.7109375" style="3" customWidth="1"/>
    <col min="14559" max="14559" width="16.5703125" style="3" customWidth="1"/>
    <col min="14560" max="14561" width="7.85546875" style="3" bestFit="1" customWidth="1"/>
    <col min="14562" max="14562" width="8" style="3" bestFit="1" customWidth="1"/>
    <col min="14563" max="14564" width="7.85546875" style="3" bestFit="1" customWidth="1"/>
    <col min="14565" max="14565" width="9.7109375" style="3" customWidth="1"/>
    <col min="14566" max="14566" width="12.85546875" style="3" customWidth="1"/>
    <col min="14567" max="14803" width="9.140625" style="3"/>
    <col min="14804" max="14804" width="9" style="3" bestFit="1" customWidth="1"/>
    <col min="14805" max="14805" width="9.85546875" style="3" bestFit="1" customWidth="1"/>
    <col min="14806" max="14806" width="9.140625" style="3" bestFit="1" customWidth="1"/>
    <col min="14807" max="14807" width="16" style="3" bestFit="1" customWidth="1"/>
    <col min="14808" max="14808" width="9" style="3" bestFit="1" customWidth="1"/>
    <col min="14809" max="14809" width="7.85546875" style="3" bestFit="1" customWidth="1"/>
    <col min="14810" max="14810" width="11.7109375" style="3" bestFit="1" customWidth="1"/>
    <col min="14811" max="14811" width="14.28515625" style="3" customWidth="1"/>
    <col min="14812" max="14812" width="11.7109375" style="3" bestFit="1" customWidth="1"/>
    <col min="14813" max="14813" width="14.140625" style="3" bestFit="1" customWidth="1"/>
    <col min="14814" max="14814" width="16.7109375" style="3" customWidth="1"/>
    <col min="14815" max="14815" width="16.5703125" style="3" customWidth="1"/>
    <col min="14816" max="14817" width="7.85546875" style="3" bestFit="1" customWidth="1"/>
    <col min="14818" max="14818" width="8" style="3" bestFit="1" customWidth="1"/>
    <col min="14819" max="14820" width="7.85546875" style="3" bestFit="1" customWidth="1"/>
    <col min="14821" max="14821" width="9.7109375" style="3" customWidth="1"/>
    <col min="14822" max="14822" width="12.85546875" style="3" customWidth="1"/>
    <col min="14823" max="15059" width="9.140625" style="3"/>
    <col min="15060" max="15060" width="9" style="3" bestFit="1" customWidth="1"/>
    <col min="15061" max="15061" width="9.85546875" style="3" bestFit="1" customWidth="1"/>
    <col min="15062" max="15062" width="9.140625" style="3" bestFit="1" customWidth="1"/>
    <col min="15063" max="15063" width="16" style="3" bestFit="1" customWidth="1"/>
    <col min="15064" max="15064" width="9" style="3" bestFit="1" customWidth="1"/>
    <col min="15065" max="15065" width="7.85546875" style="3" bestFit="1" customWidth="1"/>
    <col min="15066" max="15066" width="11.7109375" style="3" bestFit="1" customWidth="1"/>
    <col min="15067" max="15067" width="14.28515625" style="3" customWidth="1"/>
    <col min="15068" max="15068" width="11.7109375" style="3" bestFit="1" customWidth="1"/>
    <col min="15069" max="15069" width="14.140625" style="3" bestFit="1" customWidth="1"/>
    <col min="15070" max="15070" width="16.7109375" style="3" customWidth="1"/>
    <col min="15071" max="15071" width="16.5703125" style="3" customWidth="1"/>
    <col min="15072" max="15073" width="7.85546875" style="3" bestFit="1" customWidth="1"/>
    <col min="15074" max="15074" width="8" style="3" bestFit="1" customWidth="1"/>
    <col min="15075" max="15076" width="7.85546875" style="3" bestFit="1" customWidth="1"/>
    <col min="15077" max="15077" width="9.7109375" style="3" customWidth="1"/>
    <col min="15078" max="15078" width="12.85546875" style="3" customWidth="1"/>
    <col min="15079" max="15315" width="9.140625" style="3"/>
    <col min="15316" max="15316" width="9" style="3" bestFit="1" customWidth="1"/>
    <col min="15317" max="15317" width="9.85546875" style="3" bestFit="1" customWidth="1"/>
    <col min="15318" max="15318" width="9.140625" style="3" bestFit="1" customWidth="1"/>
    <col min="15319" max="15319" width="16" style="3" bestFit="1" customWidth="1"/>
    <col min="15320" max="15320" width="9" style="3" bestFit="1" customWidth="1"/>
    <col min="15321" max="15321" width="7.85546875" style="3" bestFit="1" customWidth="1"/>
    <col min="15322" max="15322" width="11.7109375" style="3" bestFit="1" customWidth="1"/>
    <col min="15323" max="15323" width="14.28515625" style="3" customWidth="1"/>
    <col min="15324" max="15324" width="11.7109375" style="3" bestFit="1" customWidth="1"/>
    <col min="15325" max="15325" width="14.140625" style="3" bestFit="1" customWidth="1"/>
    <col min="15326" max="15326" width="16.7109375" style="3" customWidth="1"/>
    <col min="15327" max="15327" width="16.5703125" style="3" customWidth="1"/>
    <col min="15328" max="15329" width="7.85546875" style="3" bestFit="1" customWidth="1"/>
    <col min="15330" max="15330" width="8" style="3" bestFit="1" customWidth="1"/>
    <col min="15331" max="15332" width="7.85546875" style="3" bestFit="1" customWidth="1"/>
    <col min="15333" max="15333" width="9.7109375" style="3" customWidth="1"/>
    <col min="15334" max="15334" width="12.85546875" style="3" customWidth="1"/>
    <col min="15335" max="15571" width="9.140625" style="3"/>
    <col min="15572" max="15572" width="9" style="3" bestFit="1" customWidth="1"/>
    <col min="15573" max="15573" width="9.85546875" style="3" bestFit="1" customWidth="1"/>
    <col min="15574" max="15574" width="9.140625" style="3" bestFit="1" customWidth="1"/>
    <col min="15575" max="15575" width="16" style="3" bestFit="1" customWidth="1"/>
    <col min="15576" max="15576" width="9" style="3" bestFit="1" customWidth="1"/>
    <col min="15577" max="15577" width="7.85546875" style="3" bestFit="1" customWidth="1"/>
    <col min="15578" max="15578" width="11.7109375" style="3" bestFit="1" customWidth="1"/>
    <col min="15579" max="15579" width="14.28515625" style="3" customWidth="1"/>
    <col min="15580" max="15580" width="11.7109375" style="3" bestFit="1" customWidth="1"/>
    <col min="15581" max="15581" width="14.140625" style="3" bestFit="1" customWidth="1"/>
    <col min="15582" max="15582" width="16.7109375" style="3" customWidth="1"/>
    <col min="15583" max="15583" width="16.5703125" style="3" customWidth="1"/>
    <col min="15584" max="15585" width="7.85546875" style="3" bestFit="1" customWidth="1"/>
    <col min="15586" max="15586" width="8" style="3" bestFit="1" customWidth="1"/>
    <col min="15587" max="15588" width="7.85546875" style="3" bestFit="1" customWidth="1"/>
    <col min="15589" max="15589" width="9.7109375" style="3" customWidth="1"/>
    <col min="15590" max="15590" width="12.85546875" style="3" customWidth="1"/>
    <col min="15591" max="15827" width="9.140625" style="3"/>
    <col min="15828" max="15828" width="9" style="3" bestFit="1" customWidth="1"/>
    <col min="15829" max="15829" width="9.85546875" style="3" bestFit="1" customWidth="1"/>
    <col min="15830" max="15830" width="9.140625" style="3" bestFit="1" customWidth="1"/>
    <col min="15831" max="15831" width="16" style="3" bestFit="1" customWidth="1"/>
    <col min="15832" max="15832" width="9" style="3" bestFit="1" customWidth="1"/>
    <col min="15833" max="15833" width="7.85546875" style="3" bestFit="1" customWidth="1"/>
    <col min="15834" max="15834" width="11.7109375" style="3" bestFit="1" customWidth="1"/>
    <col min="15835" max="15835" width="14.28515625" style="3" customWidth="1"/>
    <col min="15836" max="15836" width="11.7109375" style="3" bestFit="1" customWidth="1"/>
    <col min="15837" max="15837" width="14.140625" style="3" bestFit="1" customWidth="1"/>
    <col min="15838" max="15838" width="16.7109375" style="3" customWidth="1"/>
    <col min="15839" max="15839" width="16.5703125" style="3" customWidth="1"/>
    <col min="15840" max="15841" width="7.85546875" style="3" bestFit="1" customWidth="1"/>
    <col min="15842" max="15842" width="8" style="3" bestFit="1" customWidth="1"/>
    <col min="15843" max="15844" width="7.85546875" style="3" bestFit="1" customWidth="1"/>
    <col min="15845" max="15845" width="9.7109375" style="3" customWidth="1"/>
    <col min="15846" max="15846" width="12.85546875" style="3" customWidth="1"/>
    <col min="15847" max="16083" width="9.140625" style="3"/>
    <col min="16084" max="16084" width="9" style="3" bestFit="1" customWidth="1"/>
    <col min="16085" max="16085" width="9.85546875" style="3" bestFit="1" customWidth="1"/>
    <col min="16086" max="16086" width="9.140625" style="3" bestFit="1" customWidth="1"/>
    <col min="16087" max="16087" width="16" style="3" bestFit="1" customWidth="1"/>
    <col min="16088" max="16088" width="9" style="3" bestFit="1" customWidth="1"/>
    <col min="16089" max="16089" width="7.85546875" style="3" bestFit="1" customWidth="1"/>
    <col min="16090" max="16090" width="11.7109375" style="3" bestFit="1" customWidth="1"/>
    <col min="16091" max="16091" width="14.28515625" style="3" customWidth="1"/>
    <col min="16092" max="16092" width="11.7109375" style="3" bestFit="1" customWidth="1"/>
    <col min="16093" max="16093" width="14.140625" style="3" bestFit="1" customWidth="1"/>
    <col min="16094" max="16094" width="16.7109375" style="3" customWidth="1"/>
    <col min="16095" max="16095" width="16.5703125" style="3" customWidth="1"/>
    <col min="16096" max="16097" width="7.85546875" style="3" bestFit="1" customWidth="1"/>
    <col min="16098" max="16098" width="8" style="3" bestFit="1" customWidth="1"/>
    <col min="16099" max="16100" width="7.85546875" style="3" bestFit="1" customWidth="1"/>
    <col min="16101" max="16101" width="9.7109375" style="3" customWidth="1"/>
    <col min="16102" max="16102" width="12.85546875" style="3" customWidth="1"/>
    <col min="16103" max="16384" width="9.140625" style="3"/>
  </cols>
  <sheetData>
    <row r="1" spans="1:12" s="6" customFormat="1" ht="34.5" customHeight="1">
      <c r="A1" s="387" t="s">
        <v>1</v>
      </c>
      <c r="B1" s="389" t="s">
        <v>0</v>
      </c>
      <c r="C1" s="365" t="s">
        <v>7</v>
      </c>
      <c r="D1" s="451" t="s">
        <v>46</v>
      </c>
      <c r="E1" s="452"/>
      <c r="F1" s="453"/>
      <c r="G1" s="444" t="s">
        <v>185</v>
      </c>
      <c r="H1" s="449" t="s">
        <v>58</v>
      </c>
      <c r="I1" s="446" t="s">
        <v>29</v>
      </c>
      <c r="J1" s="447"/>
      <c r="K1" s="447"/>
      <c r="L1" s="448"/>
    </row>
    <row r="2" spans="1:12" ht="34.5" customHeight="1" thickBot="1">
      <c r="A2" s="388"/>
      <c r="B2" s="390"/>
      <c r="C2" s="366"/>
      <c r="D2" s="91" t="s">
        <v>23</v>
      </c>
      <c r="E2" s="50" t="s">
        <v>111</v>
      </c>
      <c r="F2" s="314" t="s">
        <v>43</v>
      </c>
      <c r="G2" s="445"/>
      <c r="H2" s="450"/>
      <c r="I2" s="354"/>
      <c r="J2" s="355"/>
      <c r="K2" s="355"/>
      <c r="L2" s="356"/>
    </row>
    <row r="3" spans="1:12" s="181" customFormat="1" ht="14.25">
      <c r="A3" s="184">
        <f>'1-συμβολαια'!A3</f>
        <v>0</v>
      </c>
      <c r="B3" s="185">
        <f>'1-συμβολαια'!C3</f>
        <v>0</v>
      </c>
      <c r="C3" s="186">
        <f>'1-συμβολαια'!D3</f>
        <v>0</v>
      </c>
      <c r="D3" s="188"/>
      <c r="E3" s="188"/>
      <c r="F3" s="312"/>
      <c r="G3" s="182"/>
      <c r="H3" s="187"/>
      <c r="I3" s="222" t="s">
        <v>184</v>
      </c>
      <c r="J3" s="222" t="s">
        <v>175</v>
      </c>
      <c r="K3" s="26"/>
      <c r="L3" s="26"/>
    </row>
    <row r="4" spans="1:12" s="181" customFormat="1" ht="14.25">
      <c r="A4" s="184">
        <f>'1-συμβολαια'!A4</f>
        <v>0</v>
      </c>
      <c r="B4" s="185">
        <f>'1-συμβολαια'!C4</f>
        <v>0</v>
      </c>
      <c r="C4" s="186">
        <f>'1-συμβολαια'!D4</f>
        <v>0</v>
      </c>
      <c r="D4" s="188"/>
      <c r="E4" s="188"/>
      <c r="F4" s="312"/>
      <c r="G4" s="182"/>
      <c r="H4" s="187"/>
      <c r="I4" s="222" t="s">
        <v>184</v>
      </c>
      <c r="J4" s="222" t="s">
        <v>175</v>
      </c>
      <c r="K4" s="26"/>
      <c r="L4" s="26"/>
    </row>
    <row r="5" spans="1:12" s="181" customFormat="1" ht="14.25">
      <c r="A5" s="184">
        <f>'1-συμβολαια'!A5</f>
        <v>0</v>
      </c>
      <c r="B5" s="185">
        <f>'1-συμβολαια'!C5</f>
        <v>0</v>
      </c>
      <c r="C5" s="186">
        <f>'1-συμβολαια'!D5</f>
        <v>0</v>
      </c>
      <c r="D5" s="188"/>
      <c r="E5" s="188"/>
      <c r="F5" s="312"/>
      <c r="G5" s="182"/>
      <c r="H5" s="187"/>
      <c r="I5" s="222" t="s">
        <v>184</v>
      </c>
      <c r="J5" s="222" t="s">
        <v>175</v>
      </c>
      <c r="K5" s="26"/>
      <c r="L5" s="26"/>
    </row>
    <row r="6" spans="1:12" s="181" customFormat="1" ht="14.25">
      <c r="A6" s="184">
        <f>'1-συμβολαια'!A6</f>
        <v>0</v>
      </c>
      <c r="B6" s="185">
        <f>'1-συμβολαια'!C6</f>
        <v>0</v>
      </c>
      <c r="C6" s="186">
        <f>'1-συμβολαια'!D6</f>
        <v>0</v>
      </c>
      <c r="D6" s="188"/>
      <c r="E6" s="188"/>
      <c r="F6" s="312"/>
      <c r="G6" s="182"/>
      <c r="H6" s="187"/>
      <c r="I6" s="222" t="s">
        <v>184</v>
      </c>
      <c r="J6" s="222" t="s">
        <v>175</v>
      </c>
      <c r="K6" s="26"/>
      <c r="L6" s="26"/>
    </row>
    <row r="7" spans="1:12" s="181" customFormat="1" ht="14.25">
      <c r="A7" s="184">
        <f>'1-συμβολαια'!A7</f>
        <v>0</v>
      </c>
      <c r="B7" s="185">
        <f>'1-συμβολαια'!C7</f>
        <v>0</v>
      </c>
      <c r="C7" s="186">
        <f>'1-συμβολαια'!D7</f>
        <v>0</v>
      </c>
      <c r="D7" s="188"/>
      <c r="E7" s="188"/>
      <c r="F7" s="312"/>
      <c r="G7" s="182"/>
      <c r="H7" s="187"/>
      <c r="I7" s="222" t="s">
        <v>184</v>
      </c>
      <c r="J7" s="222" t="s">
        <v>175</v>
      </c>
      <c r="K7" s="26"/>
      <c r="L7" s="26"/>
    </row>
    <row r="8" spans="1:12" s="181" customFormat="1" ht="14.25">
      <c r="A8" s="184">
        <f>'1-συμβολαια'!A8</f>
        <v>0</v>
      </c>
      <c r="B8" s="185">
        <f>'1-συμβολαια'!C8</f>
        <v>0</v>
      </c>
      <c r="C8" s="186">
        <f>'1-συμβολαια'!D8</f>
        <v>0</v>
      </c>
      <c r="D8" s="188"/>
      <c r="E8" s="188"/>
      <c r="F8" s="312"/>
      <c r="G8" s="182"/>
      <c r="H8" s="187"/>
      <c r="I8" s="222" t="s">
        <v>184</v>
      </c>
      <c r="J8" s="222" t="s">
        <v>175</v>
      </c>
      <c r="K8" s="26"/>
      <c r="L8" s="26"/>
    </row>
    <row r="9" spans="1:12" s="181" customFormat="1" ht="14.25">
      <c r="A9" s="184">
        <f>'1-συμβολαια'!A9</f>
        <v>0</v>
      </c>
      <c r="B9" s="185">
        <f>'1-συμβολαια'!C9</f>
        <v>0</v>
      </c>
      <c r="C9" s="186">
        <f>'1-συμβολαια'!D9</f>
        <v>0</v>
      </c>
      <c r="D9" s="188"/>
      <c r="E9" s="188"/>
      <c r="F9" s="312"/>
      <c r="G9" s="182"/>
      <c r="H9" s="187"/>
      <c r="I9" s="222" t="s">
        <v>184</v>
      </c>
      <c r="J9" s="222" t="s">
        <v>175</v>
      </c>
      <c r="K9" s="26"/>
      <c r="L9" s="26"/>
    </row>
    <row r="10" spans="1:12" s="181" customFormat="1" ht="14.25">
      <c r="A10" s="184">
        <f>'1-συμβολαια'!A10</f>
        <v>0</v>
      </c>
      <c r="B10" s="185">
        <f>'1-συμβολαια'!C10</f>
        <v>0</v>
      </c>
      <c r="C10" s="186">
        <f>'1-συμβολαια'!D10</f>
        <v>0</v>
      </c>
      <c r="D10" s="188"/>
      <c r="E10" s="188"/>
      <c r="F10" s="312"/>
      <c r="G10" s="182"/>
      <c r="H10" s="187"/>
      <c r="I10" s="222" t="s">
        <v>184</v>
      </c>
      <c r="J10" s="222" t="s">
        <v>175</v>
      </c>
      <c r="K10" s="26"/>
      <c r="L10" s="26"/>
    </row>
    <row r="11" spans="1:12" s="181" customFormat="1" ht="14.25">
      <c r="A11" s="184">
        <f>'1-συμβολαια'!A11</f>
        <v>0</v>
      </c>
      <c r="B11" s="185">
        <f>'1-συμβολαια'!C11</f>
        <v>0</v>
      </c>
      <c r="C11" s="186">
        <f>'1-συμβολαια'!D11</f>
        <v>0</v>
      </c>
      <c r="D11" s="188"/>
      <c r="E11" s="188"/>
      <c r="F11" s="312"/>
      <c r="G11" s="182"/>
      <c r="H11" s="187"/>
      <c r="I11" s="222" t="s">
        <v>184</v>
      </c>
      <c r="J11" s="222" t="s">
        <v>175</v>
      </c>
      <c r="K11" s="26"/>
      <c r="L11" s="26"/>
    </row>
    <row r="12" spans="1:12" s="181" customFormat="1" ht="14.25">
      <c r="A12" s="184">
        <f>'1-συμβολαια'!A12</f>
        <v>0</v>
      </c>
      <c r="B12" s="185">
        <f>'1-συμβολαια'!C12</f>
        <v>0</v>
      </c>
      <c r="C12" s="186">
        <f>'1-συμβολαια'!D12</f>
        <v>0</v>
      </c>
      <c r="D12" s="188"/>
      <c r="E12" s="188"/>
      <c r="F12" s="312"/>
      <c r="G12" s="182"/>
      <c r="H12" s="187"/>
      <c r="I12" s="222" t="s">
        <v>184</v>
      </c>
      <c r="J12" s="222" t="s">
        <v>175</v>
      </c>
      <c r="K12" s="26"/>
      <c r="L12" s="26"/>
    </row>
    <row r="13" spans="1:12" s="181" customFormat="1" ht="14.25">
      <c r="A13" s="184">
        <f>'1-συμβολαια'!A13</f>
        <v>0</v>
      </c>
      <c r="B13" s="185">
        <f>'1-συμβολαια'!C13</f>
        <v>0</v>
      </c>
      <c r="C13" s="186">
        <f>'1-συμβολαια'!D13</f>
        <v>0</v>
      </c>
      <c r="D13" s="182"/>
      <c r="E13" s="188"/>
      <c r="F13" s="313"/>
      <c r="G13" s="182"/>
      <c r="H13" s="187"/>
      <c r="I13" s="222" t="s">
        <v>184</v>
      </c>
      <c r="J13" s="222" t="s">
        <v>175</v>
      </c>
      <c r="K13" s="26"/>
      <c r="L13" s="26"/>
    </row>
    <row r="14" spans="1:12" s="181" customFormat="1" ht="14.25">
      <c r="A14" s="184">
        <f>'1-συμβολαια'!A14</f>
        <v>0</v>
      </c>
      <c r="B14" s="185">
        <f>'1-συμβολαια'!C14</f>
        <v>0</v>
      </c>
      <c r="C14" s="186">
        <f>'1-συμβολαια'!D14</f>
        <v>0</v>
      </c>
      <c r="D14" s="182"/>
      <c r="E14" s="188"/>
      <c r="F14" s="313"/>
      <c r="G14" s="182"/>
      <c r="H14" s="187"/>
      <c r="I14" s="222" t="s">
        <v>184</v>
      </c>
      <c r="J14" s="222" t="s">
        <v>175</v>
      </c>
      <c r="K14" s="26"/>
      <c r="L14" s="26"/>
    </row>
    <row r="15" spans="1:12" s="181" customFormat="1" ht="14.25">
      <c r="A15" s="184">
        <f>'1-συμβολαια'!A15</f>
        <v>0</v>
      </c>
      <c r="B15" s="185">
        <f>'1-συμβολαια'!C15</f>
        <v>0</v>
      </c>
      <c r="C15" s="186">
        <f>'1-συμβολαια'!D15</f>
        <v>0</v>
      </c>
      <c r="D15" s="182"/>
      <c r="E15" s="188"/>
      <c r="F15" s="313"/>
      <c r="G15" s="182"/>
      <c r="H15" s="187"/>
      <c r="I15" s="222" t="s">
        <v>184</v>
      </c>
      <c r="J15" s="222" t="s">
        <v>175</v>
      </c>
      <c r="K15" s="26"/>
      <c r="L15" s="26"/>
    </row>
    <row r="16" spans="1:12" s="181" customFormat="1" ht="14.25">
      <c r="A16" s="184">
        <f>'1-συμβολαια'!A16</f>
        <v>0</v>
      </c>
      <c r="B16" s="185">
        <f>'1-συμβολαια'!C16</f>
        <v>0</v>
      </c>
      <c r="C16" s="186">
        <f>'1-συμβολαια'!D16</f>
        <v>0</v>
      </c>
      <c r="D16" s="182"/>
      <c r="E16" s="188"/>
      <c r="F16" s="313"/>
      <c r="G16" s="182"/>
      <c r="H16" s="187"/>
      <c r="I16" s="222" t="s">
        <v>184</v>
      </c>
      <c r="J16" s="222" t="s">
        <v>175</v>
      </c>
      <c r="K16" s="26"/>
      <c r="L16" s="26"/>
    </row>
    <row r="17" spans="1:12" s="181" customFormat="1" ht="14.25">
      <c r="A17" s="184">
        <f>'1-συμβολαια'!A17</f>
        <v>0</v>
      </c>
      <c r="B17" s="185">
        <f>'1-συμβολαια'!C17</f>
        <v>0</v>
      </c>
      <c r="C17" s="186">
        <f>'1-συμβολαια'!D17</f>
        <v>0</v>
      </c>
      <c r="D17" s="182"/>
      <c r="E17" s="188"/>
      <c r="F17" s="313"/>
      <c r="G17" s="182"/>
      <c r="H17" s="187"/>
      <c r="I17" s="222" t="s">
        <v>184</v>
      </c>
      <c r="J17" s="222" t="s">
        <v>175</v>
      </c>
      <c r="K17" s="26"/>
      <c r="L17" s="26"/>
    </row>
    <row r="18" spans="1:12" s="181" customFormat="1" ht="14.25">
      <c r="A18" s="184">
        <f>'1-συμβολαια'!A18</f>
        <v>0</v>
      </c>
      <c r="B18" s="185">
        <f>'1-συμβολαια'!C18</f>
        <v>0</v>
      </c>
      <c r="C18" s="186">
        <f>'1-συμβολαια'!D18</f>
        <v>0</v>
      </c>
      <c r="D18" s="182"/>
      <c r="E18" s="188"/>
      <c r="F18" s="313"/>
      <c r="G18" s="182"/>
      <c r="H18" s="187"/>
      <c r="I18" s="222" t="s">
        <v>184</v>
      </c>
      <c r="J18" s="222" t="s">
        <v>175</v>
      </c>
      <c r="K18" s="26"/>
      <c r="L18" s="26"/>
    </row>
    <row r="19" spans="1:12" s="181" customFormat="1" ht="14.25">
      <c r="A19" s="184">
        <f>'1-συμβολαια'!A19</f>
        <v>0</v>
      </c>
      <c r="B19" s="185">
        <f>'1-συμβολαια'!C19</f>
        <v>0</v>
      </c>
      <c r="C19" s="186">
        <f>'1-συμβολαια'!D19</f>
        <v>0</v>
      </c>
      <c r="D19" s="182"/>
      <c r="E19" s="188"/>
      <c r="F19" s="313"/>
      <c r="G19" s="182"/>
      <c r="H19" s="187"/>
      <c r="I19" s="222" t="s">
        <v>184</v>
      </c>
      <c r="J19" s="222" t="s">
        <v>175</v>
      </c>
      <c r="K19" s="26"/>
      <c r="L19" s="26"/>
    </row>
    <row r="20" spans="1:12" s="181" customFormat="1" ht="14.25">
      <c r="A20" s="184">
        <f>'1-συμβολαια'!A20</f>
        <v>0</v>
      </c>
      <c r="B20" s="185">
        <f>'1-συμβολαια'!C20</f>
        <v>0</v>
      </c>
      <c r="C20" s="186">
        <f>'1-συμβολαια'!D20</f>
        <v>0</v>
      </c>
      <c r="D20" s="182"/>
      <c r="E20" s="188"/>
      <c r="F20" s="313"/>
      <c r="G20" s="182"/>
      <c r="H20" s="187"/>
      <c r="I20" s="222" t="s">
        <v>184</v>
      </c>
      <c r="J20" s="222" t="s">
        <v>175</v>
      </c>
      <c r="K20" s="26"/>
      <c r="L20" s="26"/>
    </row>
    <row r="21" spans="1:12" s="181" customFormat="1" ht="14.25">
      <c r="A21" s="184">
        <f>'1-συμβολαια'!A21</f>
        <v>0</v>
      </c>
      <c r="B21" s="185">
        <f>'1-συμβολαια'!C21</f>
        <v>0</v>
      </c>
      <c r="C21" s="186">
        <f>'1-συμβολαια'!D21</f>
        <v>0</v>
      </c>
      <c r="D21" s="182"/>
      <c r="E21" s="188"/>
      <c r="F21" s="313"/>
      <c r="G21" s="182"/>
      <c r="H21" s="187"/>
      <c r="I21" s="222" t="s">
        <v>184</v>
      </c>
      <c r="J21" s="222" t="s">
        <v>175</v>
      </c>
      <c r="K21" s="26"/>
      <c r="L21" s="26"/>
    </row>
    <row r="22" spans="1:12" s="181" customFormat="1" ht="14.25">
      <c r="A22" s="184">
        <f>'1-συμβολαια'!A22</f>
        <v>0</v>
      </c>
      <c r="B22" s="185">
        <f>'1-συμβολαια'!C22</f>
        <v>0</v>
      </c>
      <c r="C22" s="186">
        <f>'1-συμβολαια'!D22</f>
        <v>0</v>
      </c>
      <c r="D22" s="182"/>
      <c r="E22" s="188"/>
      <c r="F22" s="313"/>
      <c r="G22" s="182"/>
      <c r="H22" s="187"/>
      <c r="I22" s="222" t="s">
        <v>184</v>
      </c>
      <c r="J22" s="222" t="s">
        <v>175</v>
      </c>
      <c r="K22" s="26"/>
      <c r="L22" s="26"/>
    </row>
    <row r="23" spans="1:12" s="181" customFormat="1" ht="14.25">
      <c r="A23" s="184">
        <f>'1-συμβολαια'!A23</f>
        <v>0</v>
      </c>
      <c r="B23" s="185">
        <f>'1-συμβολαια'!C23</f>
        <v>0</v>
      </c>
      <c r="C23" s="186">
        <f>'1-συμβολαια'!D23</f>
        <v>0</v>
      </c>
      <c r="D23" s="182"/>
      <c r="E23" s="188"/>
      <c r="F23" s="313"/>
      <c r="G23" s="182"/>
      <c r="H23" s="187"/>
      <c r="I23" s="222" t="s">
        <v>184</v>
      </c>
      <c r="J23" s="222" t="s">
        <v>175</v>
      </c>
      <c r="K23" s="26"/>
      <c r="L23" s="26"/>
    </row>
    <row r="24" spans="1:12" s="181" customFormat="1" ht="14.25">
      <c r="A24" s="184">
        <f>'1-συμβολαια'!A24</f>
        <v>0</v>
      </c>
      <c r="B24" s="185">
        <f>'1-συμβολαια'!C24</f>
        <v>0</v>
      </c>
      <c r="C24" s="186">
        <f>'1-συμβολαια'!D24</f>
        <v>0</v>
      </c>
      <c r="D24" s="182"/>
      <c r="E24" s="188"/>
      <c r="F24" s="313"/>
      <c r="G24" s="182"/>
      <c r="H24" s="187"/>
      <c r="I24" s="222" t="s">
        <v>184</v>
      </c>
      <c r="J24" s="222" t="s">
        <v>175</v>
      </c>
      <c r="K24" s="26"/>
      <c r="L24" s="26"/>
    </row>
    <row r="25" spans="1:12" s="181" customFormat="1" ht="14.25">
      <c r="A25" s="184">
        <f>'1-συμβολαια'!A25</f>
        <v>0</v>
      </c>
      <c r="B25" s="185">
        <f>'1-συμβολαια'!C25</f>
        <v>0</v>
      </c>
      <c r="C25" s="186">
        <f>'1-συμβολαια'!D25</f>
        <v>0</v>
      </c>
      <c r="D25" s="182"/>
      <c r="E25" s="188"/>
      <c r="F25" s="313"/>
      <c r="G25" s="182"/>
      <c r="H25" s="187"/>
      <c r="I25" s="222" t="s">
        <v>184</v>
      </c>
      <c r="J25" s="222" t="s">
        <v>175</v>
      </c>
      <c r="K25" s="26"/>
      <c r="L25" s="26"/>
    </row>
    <row r="26" spans="1:12" s="181" customFormat="1" ht="14.25">
      <c r="A26" s="184">
        <f>'1-συμβολαια'!A26</f>
        <v>0</v>
      </c>
      <c r="B26" s="185">
        <f>'1-συμβολαια'!C26</f>
        <v>0</v>
      </c>
      <c r="C26" s="186">
        <f>'1-συμβολαια'!D26</f>
        <v>0</v>
      </c>
      <c r="D26" s="182"/>
      <c r="E26" s="188"/>
      <c r="F26" s="313"/>
      <c r="G26" s="182"/>
      <c r="H26" s="187"/>
      <c r="I26" s="222" t="s">
        <v>184</v>
      </c>
      <c r="J26" s="222" t="s">
        <v>175</v>
      </c>
      <c r="K26" s="26"/>
      <c r="L26" s="26"/>
    </row>
    <row r="27" spans="1:12" s="181" customFormat="1" ht="14.25">
      <c r="A27" s="184">
        <f>'1-συμβολαια'!A27</f>
        <v>0</v>
      </c>
      <c r="B27" s="185">
        <f>'1-συμβολαια'!C27</f>
        <v>0</v>
      </c>
      <c r="C27" s="186">
        <f>'1-συμβολαια'!D27</f>
        <v>0</v>
      </c>
      <c r="D27" s="182"/>
      <c r="E27" s="188"/>
      <c r="F27" s="313"/>
      <c r="G27" s="182"/>
      <c r="H27" s="187"/>
      <c r="I27" s="222" t="s">
        <v>184</v>
      </c>
      <c r="J27" s="222" t="s">
        <v>175</v>
      </c>
      <c r="K27" s="26"/>
      <c r="L27" s="26"/>
    </row>
    <row r="28" spans="1:12" s="181" customFormat="1" ht="14.25">
      <c r="A28" s="184">
        <f>'1-συμβολαια'!A28</f>
        <v>0</v>
      </c>
      <c r="B28" s="185">
        <f>'1-συμβολαια'!C28</f>
        <v>0</v>
      </c>
      <c r="C28" s="186">
        <f>'1-συμβολαια'!D28</f>
        <v>0</v>
      </c>
      <c r="D28" s="182"/>
      <c r="E28" s="188"/>
      <c r="F28" s="313"/>
      <c r="G28" s="182"/>
      <c r="H28" s="187"/>
      <c r="I28" s="222" t="s">
        <v>184</v>
      </c>
      <c r="J28" s="222" t="s">
        <v>175</v>
      </c>
      <c r="K28" s="26"/>
      <c r="L28" s="26"/>
    </row>
    <row r="29" spans="1:12" s="181" customFormat="1" ht="14.25">
      <c r="A29" s="184">
        <f>'1-συμβολαια'!A29</f>
        <v>0</v>
      </c>
      <c r="B29" s="185">
        <f>'1-συμβολαια'!C29</f>
        <v>0</v>
      </c>
      <c r="C29" s="186">
        <f>'1-συμβολαια'!D29</f>
        <v>0</v>
      </c>
      <c r="D29" s="182"/>
      <c r="E29" s="188"/>
      <c r="F29" s="313"/>
      <c r="G29" s="182"/>
      <c r="H29" s="187"/>
      <c r="I29" s="222" t="s">
        <v>184</v>
      </c>
      <c r="J29" s="222" t="s">
        <v>175</v>
      </c>
      <c r="K29" s="26"/>
      <c r="L29" s="26"/>
    </row>
    <row r="30" spans="1:12" s="181" customFormat="1" ht="14.25">
      <c r="A30" s="184">
        <f>'1-συμβολαια'!A30</f>
        <v>0</v>
      </c>
      <c r="B30" s="185">
        <f>'1-συμβολαια'!C30</f>
        <v>0</v>
      </c>
      <c r="C30" s="186">
        <f>'1-συμβολαια'!D30</f>
        <v>0</v>
      </c>
      <c r="D30" s="182"/>
      <c r="E30" s="188"/>
      <c r="F30" s="313"/>
      <c r="G30" s="182"/>
      <c r="H30" s="187"/>
      <c r="I30" s="222" t="s">
        <v>184</v>
      </c>
      <c r="J30" s="222" t="s">
        <v>175</v>
      </c>
      <c r="K30" s="26"/>
      <c r="L30" s="26"/>
    </row>
    <row r="31" spans="1:12" s="181" customFormat="1" ht="14.25">
      <c r="A31" s="184">
        <f>'1-συμβολαια'!A31</f>
        <v>0</v>
      </c>
      <c r="B31" s="185">
        <f>'1-συμβολαια'!C31</f>
        <v>0</v>
      </c>
      <c r="C31" s="186">
        <f>'1-συμβολαια'!D31</f>
        <v>0</v>
      </c>
      <c r="D31" s="182"/>
      <c r="E31" s="188"/>
      <c r="F31" s="313"/>
      <c r="G31" s="182"/>
      <c r="H31" s="187"/>
      <c r="I31" s="222" t="s">
        <v>184</v>
      </c>
      <c r="J31" s="222" t="s">
        <v>175</v>
      </c>
      <c r="K31" s="26"/>
      <c r="L31" s="26"/>
    </row>
    <row r="32" spans="1:12" s="181" customFormat="1" ht="14.25">
      <c r="A32" s="184">
        <f>'1-συμβολαια'!A32</f>
        <v>0</v>
      </c>
      <c r="B32" s="185">
        <f>'1-συμβολαια'!C32</f>
        <v>0</v>
      </c>
      <c r="C32" s="186">
        <f>'1-συμβολαια'!D32</f>
        <v>0</v>
      </c>
      <c r="D32" s="182"/>
      <c r="E32" s="188"/>
      <c r="F32" s="313"/>
      <c r="G32" s="182"/>
      <c r="H32" s="187"/>
      <c r="I32" s="222" t="s">
        <v>184</v>
      </c>
      <c r="J32" s="222" t="s">
        <v>175</v>
      </c>
      <c r="K32" s="26"/>
      <c r="L32" s="26"/>
    </row>
    <row r="33" spans="1:12" s="181" customFormat="1" ht="14.25">
      <c r="A33" s="184">
        <f>'1-συμβολαια'!A33</f>
        <v>0</v>
      </c>
      <c r="B33" s="185">
        <f>'1-συμβολαια'!C33</f>
        <v>0</v>
      </c>
      <c r="C33" s="186">
        <f>'1-συμβολαια'!D33</f>
        <v>0</v>
      </c>
      <c r="D33" s="182"/>
      <c r="E33" s="188"/>
      <c r="F33" s="313"/>
      <c r="G33" s="182"/>
      <c r="H33" s="187"/>
      <c r="I33" s="222" t="s">
        <v>184</v>
      </c>
      <c r="J33" s="222" t="s">
        <v>175</v>
      </c>
      <c r="K33" s="26"/>
      <c r="L33" s="26"/>
    </row>
    <row r="34" spans="1:12" s="181" customFormat="1" ht="14.25">
      <c r="A34" s="184">
        <f>'1-συμβολαια'!A34</f>
        <v>0</v>
      </c>
      <c r="B34" s="185">
        <f>'1-συμβολαια'!C34</f>
        <v>0</v>
      </c>
      <c r="C34" s="186">
        <f>'1-συμβολαια'!D34</f>
        <v>0</v>
      </c>
      <c r="D34" s="182"/>
      <c r="E34" s="188"/>
      <c r="F34" s="313"/>
      <c r="G34" s="182"/>
      <c r="H34" s="187"/>
      <c r="I34" s="222" t="s">
        <v>184</v>
      </c>
      <c r="J34" s="222" t="s">
        <v>175</v>
      </c>
      <c r="K34" s="26"/>
      <c r="L34" s="26"/>
    </row>
    <row r="35" spans="1:12" s="181" customFormat="1" ht="14.25">
      <c r="A35" s="184">
        <f>'1-συμβολαια'!A35</f>
        <v>0</v>
      </c>
      <c r="B35" s="185">
        <f>'1-συμβολαια'!C35</f>
        <v>0</v>
      </c>
      <c r="C35" s="186">
        <f>'1-συμβολαια'!D35</f>
        <v>0</v>
      </c>
      <c r="D35" s="182"/>
      <c r="E35" s="188"/>
      <c r="F35" s="313"/>
      <c r="G35" s="182"/>
      <c r="H35" s="187"/>
      <c r="I35" s="222" t="s">
        <v>184</v>
      </c>
      <c r="J35" s="222" t="s">
        <v>175</v>
      </c>
      <c r="K35" s="26"/>
      <c r="L35" s="26"/>
    </row>
    <row r="36" spans="1:12" s="181" customFormat="1" ht="14.25">
      <c r="A36" s="184">
        <f>'1-συμβολαια'!A36</f>
        <v>0</v>
      </c>
      <c r="B36" s="185">
        <f>'1-συμβολαια'!C36</f>
        <v>0</v>
      </c>
      <c r="C36" s="186">
        <f>'1-συμβολαια'!D36</f>
        <v>0</v>
      </c>
      <c r="D36" s="182"/>
      <c r="E36" s="188"/>
      <c r="F36" s="313"/>
      <c r="G36" s="182"/>
      <c r="H36" s="187"/>
      <c r="I36" s="222" t="s">
        <v>184</v>
      </c>
      <c r="J36" s="222" t="s">
        <v>175</v>
      </c>
      <c r="K36" s="26"/>
      <c r="L36" s="26"/>
    </row>
    <row r="37" spans="1:12" s="181" customFormat="1" ht="14.25">
      <c r="A37" s="184">
        <f>'1-συμβολαια'!A37</f>
        <v>0</v>
      </c>
      <c r="B37" s="185">
        <f>'1-συμβολαια'!C37</f>
        <v>0</v>
      </c>
      <c r="C37" s="186">
        <f>'1-συμβολαια'!D37</f>
        <v>0</v>
      </c>
      <c r="D37" s="182"/>
      <c r="E37" s="188"/>
      <c r="F37" s="313"/>
      <c r="G37" s="182"/>
      <c r="H37" s="187"/>
      <c r="I37" s="222" t="s">
        <v>184</v>
      </c>
      <c r="J37" s="222" t="s">
        <v>175</v>
      </c>
      <c r="K37" s="26"/>
      <c r="L37" s="26"/>
    </row>
    <row r="38" spans="1:12" s="181" customFormat="1" ht="14.25">
      <c r="A38" s="184">
        <f>'1-συμβολαια'!A38</f>
        <v>0</v>
      </c>
      <c r="B38" s="185">
        <f>'1-συμβολαια'!C38</f>
        <v>0</v>
      </c>
      <c r="C38" s="186">
        <f>'1-συμβολαια'!D38</f>
        <v>0</v>
      </c>
      <c r="D38" s="182"/>
      <c r="E38" s="188"/>
      <c r="F38" s="313"/>
      <c r="G38" s="182"/>
      <c r="H38" s="187"/>
      <c r="I38" s="222" t="s">
        <v>184</v>
      </c>
      <c r="J38" s="222" t="s">
        <v>175</v>
      </c>
      <c r="K38" s="26"/>
      <c r="L38" s="26"/>
    </row>
    <row r="39" spans="1:12" s="181" customFormat="1" ht="14.25">
      <c r="A39" s="184">
        <f>'1-συμβολαια'!A39</f>
        <v>0</v>
      </c>
      <c r="B39" s="185">
        <f>'1-συμβολαια'!C39</f>
        <v>0</v>
      </c>
      <c r="C39" s="186">
        <f>'1-συμβολαια'!D39</f>
        <v>0</v>
      </c>
      <c r="D39" s="182"/>
      <c r="E39" s="188"/>
      <c r="F39" s="313"/>
      <c r="G39" s="182"/>
      <c r="H39" s="187"/>
      <c r="I39" s="222" t="s">
        <v>184</v>
      </c>
      <c r="J39" s="222" t="s">
        <v>175</v>
      </c>
      <c r="K39" s="26"/>
      <c r="L39" s="26"/>
    </row>
    <row r="40" spans="1:12" s="181" customFormat="1" ht="14.25">
      <c r="A40" s="184">
        <f>'1-συμβολαια'!A40</f>
        <v>0</v>
      </c>
      <c r="B40" s="185">
        <f>'1-συμβολαια'!C40</f>
        <v>0</v>
      </c>
      <c r="C40" s="186">
        <f>'1-συμβολαια'!D40</f>
        <v>0</v>
      </c>
      <c r="D40" s="182"/>
      <c r="E40" s="188"/>
      <c r="F40" s="313"/>
      <c r="G40" s="182"/>
      <c r="H40" s="187"/>
      <c r="I40" s="222" t="s">
        <v>184</v>
      </c>
      <c r="J40" s="222" t="s">
        <v>175</v>
      </c>
      <c r="K40" s="26"/>
      <c r="L40" s="26"/>
    </row>
    <row r="41" spans="1:12" s="181" customFormat="1" ht="14.25">
      <c r="A41" s="184">
        <f>'1-συμβολαια'!A41</f>
        <v>0</v>
      </c>
      <c r="B41" s="185">
        <f>'1-συμβολαια'!C41</f>
        <v>0</v>
      </c>
      <c r="C41" s="186">
        <f>'1-συμβολαια'!D41</f>
        <v>0</v>
      </c>
      <c r="D41" s="182"/>
      <c r="E41" s="188"/>
      <c r="F41" s="313"/>
      <c r="G41" s="182"/>
      <c r="H41" s="187"/>
      <c r="I41" s="222" t="s">
        <v>184</v>
      </c>
      <c r="J41" s="222" t="s">
        <v>175</v>
      </c>
      <c r="K41" s="26"/>
      <c r="L41" s="26"/>
    </row>
    <row r="42" spans="1:12" s="181" customFormat="1" ht="14.25">
      <c r="A42" s="184">
        <f>'1-συμβολαια'!A42</f>
        <v>0</v>
      </c>
      <c r="B42" s="185">
        <f>'1-συμβολαια'!C42</f>
        <v>0</v>
      </c>
      <c r="C42" s="186">
        <f>'1-συμβολαια'!D42</f>
        <v>0</v>
      </c>
      <c r="D42" s="182"/>
      <c r="E42" s="188"/>
      <c r="F42" s="313"/>
      <c r="G42" s="182"/>
      <c r="H42" s="187"/>
      <c r="I42" s="222" t="s">
        <v>184</v>
      </c>
      <c r="J42" s="222" t="s">
        <v>175</v>
      </c>
      <c r="K42" s="26"/>
      <c r="L42" s="26"/>
    </row>
    <row r="43" spans="1:12" s="181" customFormat="1" ht="14.25">
      <c r="A43" s="184">
        <f>'1-συμβολαια'!A43</f>
        <v>0</v>
      </c>
      <c r="B43" s="185">
        <f>'1-συμβολαια'!C43</f>
        <v>0</v>
      </c>
      <c r="C43" s="186">
        <f>'1-συμβολαια'!D43</f>
        <v>0</v>
      </c>
      <c r="D43" s="182"/>
      <c r="E43" s="188"/>
      <c r="F43" s="313"/>
      <c r="G43" s="182"/>
      <c r="H43" s="187"/>
      <c r="I43" s="222" t="s">
        <v>184</v>
      </c>
      <c r="J43" s="222" t="s">
        <v>175</v>
      </c>
      <c r="K43" s="26"/>
      <c r="L43" s="26"/>
    </row>
    <row r="44" spans="1:12" s="181" customFormat="1" ht="14.25">
      <c r="A44" s="184">
        <f>'1-συμβολαια'!A44</f>
        <v>0</v>
      </c>
      <c r="B44" s="185">
        <f>'1-συμβολαια'!C44</f>
        <v>0</v>
      </c>
      <c r="C44" s="186">
        <f>'1-συμβολαια'!D44</f>
        <v>0</v>
      </c>
      <c r="D44" s="182"/>
      <c r="E44" s="188"/>
      <c r="F44" s="313"/>
      <c r="G44" s="182"/>
      <c r="H44" s="187"/>
      <c r="I44" s="222" t="s">
        <v>184</v>
      </c>
      <c r="J44" s="222" t="s">
        <v>175</v>
      </c>
      <c r="K44" s="26"/>
      <c r="L44" s="26"/>
    </row>
    <row r="45" spans="1:12" s="181" customFormat="1" ht="14.25">
      <c r="A45" s="184">
        <f>'1-συμβολαια'!A45</f>
        <v>0</v>
      </c>
      <c r="B45" s="185">
        <f>'1-συμβολαια'!C45</f>
        <v>0</v>
      </c>
      <c r="C45" s="186">
        <f>'1-συμβολαια'!D45</f>
        <v>0</v>
      </c>
      <c r="D45" s="182"/>
      <c r="E45" s="188"/>
      <c r="F45" s="313"/>
      <c r="G45" s="182"/>
      <c r="H45" s="187"/>
      <c r="I45" s="222" t="s">
        <v>184</v>
      </c>
      <c r="J45" s="222" t="s">
        <v>175</v>
      </c>
      <c r="K45" s="26"/>
      <c r="L45" s="26"/>
    </row>
    <row r="46" spans="1:12" s="181" customFormat="1" ht="14.25">
      <c r="A46" s="184">
        <f>'1-συμβολαια'!A46</f>
        <v>0</v>
      </c>
      <c r="B46" s="185">
        <f>'1-συμβολαια'!C46</f>
        <v>0</v>
      </c>
      <c r="C46" s="186">
        <f>'1-συμβολαια'!D46</f>
        <v>0</v>
      </c>
      <c r="D46" s="182"/>
      <c r="E46" s="188"/>
      <c r="F46" s="313"/>
      <c r="G46" s="182"/>
      <c r="H46" s="187"/>
      <c r="I46" s="222" t="s">
        <v>184</v>
      </c>
      <c r="J46" s="222" t="s">
        <v>175</v>
      </c>
      <c r="K46" s="26"/>
      <c r="L46" s="26"/>
    </row>
    <row r="47" spans="1:12" s="181" customFormat="1" ht="14.25">
      <c r="A47" s="184">
        <f>'1-συμβολαια'!A47</f>
        <v>0</v>
      </c>
      <c r="B47" s="185">
        <f>'1-συμβολαια'!C47</f>
        <v>0</v>
      </c>
      <c r="C47" s="186">
        <f>'1-συμβολαια'!D47</f>
        <v>0</v>
      </c>
      <c r="D47" s="182"/>
      <c r="E47" s="188"/>
      <c r="F47" s="313"/>
      <c r="G47" s="182"/>
      <c r="H47" s="187"/>
      <c r="I47" s="222" t="s">
        <v>184</v>
      </c>
      <c r="J47" s="222" t="s">
        <v>175</v>
      </c>
      <c r="K47" s="26"/>
      <c r="L47" s="26"/>
    </row>
    <row r="48" spans="1:12" s="181" customFormat="1" ht="14.25">
      <c r="A48" s="184">
        <f>'1-συμβολαια'!A48</f>
        <v>0</v>
      </c>
      <c r="B48" s="185">
        <f>'1-συμβολαια'!C48</f>
        <v>0</v>
      </c>
      <c r="C48" s="186">
        <f>'1-συμβολαια'!D48</f>
        <v>0</v>
      </c>
      <c r="D48" s="182"/>
      <c r="E48" s="188"/>
      <c r="F48" s="313"/>
      <c r="G48" s="182"/>
      <c r="H48" s="187"/>
      <c r="I48" s="222" t="s">
        <v>184</v>
      </c>
      <c r="J48" s="222" t="s">
        <v>175</v>
      </c>
      <c r="K48" s="26"/>
      <c r="L48" s="26"/>
    </row>
    <row r="49" spans="1:12" s="181" customFormat="1" ht="14.25">
      <c r="A49" s="184">
        <f>'1-συμβολαια'!A49</f>
        <v>0</v>
      </c>
      <c r="B49" s="185">
        <f>'1-συμβολαια'!C49</f>
        <v>0</v>
      </c>
      <c r="C49" s="186">
        <f>'1-συμβολαια'!D49</f>
        <v>0</v>
      </c>
      <c r="D49" s="182"/>
      <c r="E49" s="188"/>
      <c r="F49" s="313"/>
      <c r="G49" s="182"/>
      <c r="H49" s="187"/>
      <c r="I49" s="222" t="s">
        <v>184</v>
      </c>
      <c r="J49" s="222" t="s">
        <v>175</v>
      </c>
      <c r="K49" s="26"/>
      <c r="L49" s="26"/>
    </row>
    <row r="50" spans="1:12" s="181" customFormat="1" ht="14.25">
      <c r="A50" s="184">
        <f>'1-συμβολαια'!A50</f>
        <v>0</v>
      </c>
      <c r="B50" s="185">
        <f>'1-συμβολαια'!C50</f>
        <v>0</v>
      </c>
      <c r="C50" s="186">
        <f>'1-συμβολαια'!D50</f>
        <v>0</v>
      </c>
      <c r="D50" s="182"/>
      <c r="E50" s="188"/>
      <c r="F50" s="313"/>
      <c r="G50" s="182"/>
      <c r="H50" s="187"/>
      <c r="I50" s="222" t="s">
        <v>184</v>
      </c>
      <c r="J50" s="222" t="s">
        <v>175</v>
      </c>
      <c r="K50" s="26"/>
      <c r="L50" s="26"/>
    </row>
    <row r="51" spans="1:12" s="181" customFormat="1" ht="14.25">
      <c r="A51" s="184">
        <f>'1-συμβολαια'!A51</f>
        <v>0</v>
      </c>
      <c r="B51" s="185">
        <f>'1-συμβολαια'!C51</f>
        <v>0</v>
      </c>
      <c r="C51" s="186">
        <f>'1-συμβολαια'!D51</f>
        <v>0</v>
      </c>
      <c r="D51" s="182"/>
      <c r="E51" s="188"/>
      <c r="F51" s="313"/>
      <c r="G51" s="182"/>
      <c r="H51" s="187"/>
      <c r="I51" s="222" t="s">
        <v>184</v>
      </c>
      <c r="J51" s="222" t="s">
        <v>175</v>
      </c>
      <c r="K51" s="26"/>
      <c r="L51" s="26"/>
    </row>
    <row r="52" spans="1:12" s="181" customFormat="1" ht="14.25">
      <c r="A52" s="184">
        <f>'1-συμβολαια'!A52</f>
        <v>0</v>
      </c>
      <c r="B52" s="185">
        <f>'1-συμβολαια'!C52</f>
        <v>0</v>
      </c>
      <c r="C52" s="186">
        <f>'1-συμβολαια'!D52</f>
        <v>0</v>
      </c>
      <c r="D52" s="182"/>
      <c r="E52" s="188"/>
      <c r="F52" s="313"/>
      <c r="G52" s="182"/>
      <c r="H52" s="187"/>
      <c r="I52" s="222" t="s">
        <v>184</v>
      </c>
      <c r="J52" s="222" t="s">
        <v>175</v>
      </c>
      <c r="K52" s="26"/>
      <c r="L52" s="26"/>
    </row>
    <row r="53" spans="1:12" s="181" customFormat="1" ht="14.25">
      <c r="A53" s="184">
        <f>'1-συμβολαια'!A53</f>
        <v>0</v>
      </c>
      <c r="B53" s="185">
        <f>'1-συμβολαια'!C53</f>
        <v>0</v>
      </c>
      <c r="C53" s="186">
        <f>'1-συμβολαια'!D53</f>
        <v>0</v>
      </c>
      <c r="D53" s="182"/>
      <c r="E53" s="188"/>
      <c r="F53" s="313"/>
      <c r="G53" s="182"/>
      <c r="H53" s="187"/>
      <c r="I53" s="222" t="s">
        <v>184</v>
      </c>
      <c r="J53" s="222" t="s">
        <v>175</v>
      </c>
      <c r="K53" s="26"/>
      <c r="L53" s="26"/>
    </row>
    <row r="54" spans="1:12" s="181" customFormat="1" ht="14.25">
      <c r="A54" s="184">
        <f>'1-συμβολαια'!A54</f>
        <v>0</v>
      </c>
      <c r="B54" s="185">
        <f>'1-συμβολαια'!C54</f>
        <v>0</v>
      </c>
      <c r="C54" s="186">
        <f>'1-συμβολαια'!D54</f>
        <v>0</v>
      </c>
      <c r="D54" s="182"/>
      <c r="E54" s="188"/>
      <c r="F54" s="313"/>
      <c r="G54" s="182"/>
      <c r="H54" s="187"/>
      <c r="I54" s="222" t="s">
        <v>184</v>
      </c>
      <c r="J54" s="222" t="s">
        <v>175</v>
      </c>
      <c r="K54" s="26"/>
      <c r="L54" s="26"/>
    </row>
    <row r="55" spans="1:12" s="181" customFormat="1" ht="14.25">
      <c r="A55" s="184">
        <f>'1-συμβολαια'!A55</f>
        <v>0</v>
      </c>
      <c r="B55" s="185">
        <f>'1-συμβολαια'!C55</f>
        <v>0</v>
      </c>
      <c r="C55" s="186">
        <f>'1-συμβολαια'!D55</f>
        <v>0</v>
      </c>
      <c r="D55" s="182"/>
      <c r="E55" s="188"/>
      <c r="F55" s="313"/>
      <c r="G55" s="182"/>
      <c r="H55" s="187"/>
      <c r="I55" s="222" t="s">
        <v>184</v>
      </c>
      <c r="J55" s="222" t="s">
        <v>175</v>
      </c>
      <c r="K55" s="26"/>
      <c r="L55" s="26"/>
    </row>
    <row r="56" spans="1:12" s="181" customFormat="1" ht="14.25">
      <c r="A56" s="184">
        <f>'1-συμβολαια'!A56</f>
        <v>0</v>
      </c>
      <c r="B56" s="185">
        <f>'1-συμβολαια'!C56</f>
        <v>0</v>
      </c>
      <c r="C56" s="186">
        <f>'1-συμβολαια'!D56</f>
        <v>0</v>
      </c>
      <c r="D56" s="182"/>
      <c r="E56" s="188"/>
      <c r="F56" s="313"/>
      <c r="G56" s="182"/>
      <c r="H56" s="187"/>
      <c r="I56" s="222" t="s">
        <v>184</v>
      </c>
      <c r="J56" s="222" t="s">
        <v>175</v>
      </c>
      <c r="K56" s="26"/>
      <c r="L56" s="26"/>
    </row>
    <row r="57" spans="1:12" s="181" customFormat="1" ht="14.25">
      <c r="A57" s="184">
        <f>'1-συμβολαια'!A57</f>
        <v>0</v>
      </c>
      <c r="B57" s="185">
        <f>'1-συμβολαια'!C57</f>
        <v>0</v>
      </c>
      <c r="C57" s="186">
        <f>'1-συμβολαια'!D57</f>
        <v>0</v>
      </c>
      <c r="D57" s="182"/>
      <c r="E57" s="188"/>
      <c r="F57" s="313"/>
      <c r="G57" s="182"/>
      <c r="H57" s="187"/>
      <c r="I57" s="222" t="s">
        <v>184</v>
      </c>
      <c r="J57" s="222" t="s">
        <v>175</v>
      </c>
      <c r="K57" s="26"/>
      <c r="L57" s="26"/>
    </row>
    <row r="58" spans="1:12" s="181" customFormat="1" ht="14.25">
      <c r="A58" s="184">
        <f>'1-συμβολαια'!A58</f>
        <v>0</v>
      </c>
      <c r="B58" s="185">
        <f>'1-συμβολαια'!C58</f>
        <v>0</v>
      </c>
      <c r="C58" s="186">
        <f>'1-συμβολαια'!D58</f>
        <v>0</v>
      </c>
      <c r="D58" s="182"/>
      <c r="E58" s="188"/>
      <c r="F58" s="313"/>
      <c r="G58" s="182"/>
      <c r="H58" s="187"/>
      <c r="I58" s="222" t="s">
        <v>184</v>
      </c>
      <c r="J58" s="222" t="s">
        <v>175</v>
      </c>
      <c r="K58" s="26"/>
      <c r="L58" s="26"/>
    </row>
    <row r="59" spans="1:12" s="181" customFormat="1" ht="14.25">
      <c r="A59" s="184">
        <f>'1-συμβολαια'!A59</f>
        <v>0</v>
      </c>
      <c r="B59" s="185">
        <f>'1-συμβολαια'!C59</f>
        <v>0</v>
      </c>
      <c r="C59" s="186">
        <f>'1-συμβολαια'!D59</f>
        <v>0</v>
      </c>
      <c r="D59" s="182"/>
      <c r="E59" s="188"/>
      <c r="F59" s="313"/>
      <c r="G59" s="182"/>
      <c r="H59" s="187"/>
      <c r="I59" s="222" t="s">
        <v>184</v>
      </c>
      <c r="J59" s="222" t="s">
        <v>175</v>
      </c>
      <c r="K59" s="26"/>
      <c r="L59" s="26"/>
    </row>
    <row r="60" spans="1:12" s="181" customFormat="1" ht="14.25">
      <c r="A60" s="184">
        <f>'1-συμβολαια'!A60</f>
        <v>0</v>
      </c>
      <c r="B60" s="185">
        <f>'1-συμβολαια'!C60</f>
        <v>0</v>
      </c>
      <c r="C60" s="186">
        <f>'1-συμβολαια'!D60</f>
        <v>0</v>
      </c>
      <c r="D60" s="182"/>
      <c r="E60" s="188"/>
      <c r="F60" s="313"/>
      <c r="G60" s="182"/>
      <c r="H60" s="187"/>
      <c r="I60" s="222" t="s">
        <v>184</v>
      </c>
      <c r="J60" s="222" t="s">
        <v>175</v>
      </c>
      <c r="K60" s="26"/>
      <c r="L60" s="26"/>
    </row>
    <row r="61" spans="1:12" s="181" customFormat="1" ht="14.25">
      <c r="A61" s="184">
        <f>'1-συμβολαια'!A61</f>
        <v>0</v>
      </c>
      <c r="B61" s="185">
        <f>'1-συμβολαια'!C61</f>
        <v>0</v>
      </c>
      <c r="C61" s="186">
        <f>'1-συμβολαια'!D61</f>
        <v>0</v>
      </c>
      <c r="D61" s="182"/>
      <c r="E61" s="188"/>
      <c r="F61" s="313"/>
      <c r="G61" s="182"/>
      <c r="H61" s="187"/>
      <c r="I61" s="222" t="s">
        <v>184</v>
      </c>
      <c r="J61" s="222" t="s">
        <v>175</v>
      </c>
      <c r="K61" s="26"/>
      <c r="L61" s="26"/>
    </row>
    <row r="62" spans="1:12" s="181" customFormat="1" ht="14.25">
      <c r="A62" s="184">
        <f>'1-συμβολαια'!A62</f>
        <v>0</v>
      </c>
      <c r="B62" s="185">
        <f>'1-συμβολαια'!C62</f>
        <v>0</v>
      </c>
      <c r="C62" s="186">
        <f>'1-συμβολαια'!D62</f>
        <v>0</v>
      </c>
      <c r="D62" s="182"/>
      <c r="E62" s="188"/>
      <c r="F62" s="313"/>
      <c r="G62" s="182"/>
      <c r="H62" s="187"/>
      <c r="I62" s="222" t="s">
        <v>184</v>
      </c>
      <c r="J62" s="222" t="s">
        <v>175</v>
      </c>
      <c r="K62" s="26"/>
      <c r="L62" s="26"/>
    </row>
    <row r="63" spans="1:12" s="181" customFormat="1" ht="14.25">
      <c r="A63" s="184">
        <f>'1-συμβολαια'!A63</f>
        <v>0</v>
      </c>
      <c r="B63" s="185">
        <f>'1-συμβολαια'!C63</f>
        <v>0</v>
      </c>
      <c r="C63" s="186">
        <f>'1-συμβολαια'!D63</f>
        <v>0</v>
      </c>
      <c r="D63" s="182"/>
      <c r="E63" s="188"/>
      <c r="F63" s="313"/>
      <c r="G63" s="182"/>
      <c r="H63" s="187"/>
      <c r="I63" s="222" t="s">
        <v>184</v>
      </c>
      <c r="J63" s="222" t="s">
        <v>175</v>
      </c>
      <c r="K63" s="26"/>
      <c r="L63" s="26"/>
    </row>
    <row r="64" spans="1:12" s="181" customFormat="1" ht="14.25">
      <c r="A64" s="184">
        <f>'1-συμβολαια'!A64</f>
        <v>0</v>
      </c>
      <c r="B64" s="185">
        <f>'1-συμβολαια'!C64</f>
        <v>0</v>
      </c>
      <c r="C64" s="186">
        <f>'1-συμβολαια'!D64</f>
        <v>0</v>
      </c>
      <c r="D64" s="182"/>
      <c r="E64" s="188"/>
      <c r="F64" s="313"/>
      <c r="G64" s="182"/>
      <c r="H64" s="187"/>
      <c r="I64" s="222" t="s">
        <v>184</v>
      </c>
      <c r="J64" s="222" t="s">
        <v>175</v>
      </c>
      <c r="K64" s="26"/>
      <c r="L64" s="26"/>
    </row>
    <row r="65" spans="1:12" s="181" customFormat="1" ht="14.25">
      <c r="A65" s="184">
        <f>'1-συμβολαια'!A65</f>
        <v>0</v>
      </c>
      <c r="B65" s="185">
        <f>'1-συμβολαια'!C65</f>
        <v>0</v>
      </c>
      <c r="C65" s="186">
        <f>'1-συμβολαια'!D65</f>
        <v>0</v>
      </c>
      <c r="D65" s="182"/>
      <c r="E65" s="188"/>
      <c r="F65" s="313"/>
      <c r="G65" s="182"/>
      <c r="H65" s="187"/>
      <c r="I65" s="222" t="s">
        <v>184</v>
      </c>
      <c r="J65" s="222" t="s">
        <v>175</v>
      </c>
      <c r="K65" s="26"/>
      <c r="L65" s="26"/>
    </row>
    <row r="66" spans="1:12" s="181" customFormat="1" ht="14.25">
      <c r="A66" s="184">
        <f>'1-συμβολαια'!A66</f>
        <v>0</v>
      </c>
      <c r="B66" s="185">
        <f>'1-συμβολαια'!C66</f>
        <v>0</v>
      </c>
      <c r="C66" s="186">
        <f>'1-συμβολαια'!D66</f>
        <v>0</v>
      </c>
      <c r="D66" s="182"/>
      <c r="E66" s="188"/>
      <c r="F66" s="313"/>
      <c r="G66" s="182"/>
      <c r="H66" s="187"/>
      <c r="I66" s="222" t="s">
        <v>184</v>
      </c>
      <c r="J66" s="222" t="s">
        <v>175</v>
      </c>
      <c r="K66" s="26"/>
      <c r="L66" s="26"/>
    </row>
    <row r="67" spans="1:12" s="181" customFormat="1" ht="14.25">
      <c r="A67" s="184">
        <f>'1-συμβολαια'!A67</f>
        <v>0</v>
      </c>
      <c r="B67" s="185">
        <f>'1-συμβολαια'!C67</f>
        <v>0</v>
      </c>
      <c r="C67" s="186">
        <f>'1-συμβολαια'!D67</f>
        <v>0</v>
      </c>
      <c r="D67" s="182"/>
      <c r="E67" s="188"/>
      <c r="F67" s="313"/>
      <c r="G67" s="182"/>
      <c r="H67" s="187"/>
      <c r="I67" s="222" t="s">
        <v>184</v>
      </c>
      <c r="J67" s="222" t="s">
        <v>175</v>
      </c>
      <c r="K67" s="26"/>
      <c r="L67" s="26"/>
    </row>
    <row r="68" spans="1:12" s="181" customFormat="1" ht="14.25">
      <c r="A68" s="184">
        <f>'1-συμβολαια'!A68</f>
        <v>0</v>
      </c>
      <c r="B68" s="185">
        <f>'1-συμβολαια'!C68</f>
        <v>0</v>
      </c>
      <c r="C68" s="186">
        <f>'1-συμβολαια'!D68</f>
        <v>0</v>
      </c>
      <c r="D68" s="182"/>
      <c r="E68" s="188"/>
      <c r="F68" s="313"/>
      <c r="G68" s="182"/>
      <c r="H68" s="187"/>
      <c r="I68" s="222" t="s">
        <v>184</v>
      </c>
      <c r="J68" s="222" t="s">
        <v>175</v>
      </c>
      <c r="K68" s="26"/>
      <c r="L68" s="26"/>
    </row>
    <row r="69" spans="1:12" s="181" customFormat="1" ht="14.25">
      <c r="A69" s="184">
        <f>'1-συμβολαια'!A69</f>
        <v>0</v>
      </c>
      <c r="B69" s="185">
        <f>'1-συμβολαια'!C69</f>
        <v>0</v>
      </c>
      <c r="C69" s="186">
        <f>'1-συμβολαια'!D69</f>
        <v>0</v>
      </c>
      <c r="D69" s="182"/>
      <c r="E69" s="188"/>
      <c r="F69" s="313"/>
      <c r="G69" s="182"/>
      <c r="H69" s="187"/>
      <c r="I69" s="222" t="s">
        <v>184</v>
      </c>
      <c r="J69" s="222" t="s">
        <v>175</v>
      </c>
      <c r="K69" s="26"/>
      <c r="L69" s="26"/>
    </row>
    <row r="70" spans="1:12" s="181" customFormat="1" ht="14.25">
      <c r="A70" s="184">
        <f>'1-συμβολαια'!A70</f>
        <v>0</v>
      </c>
      <c r="B70" s="185">
        <f>'1-συμβολαια'!C70</f>
        <v>0</v>
      </c>
      <c r="C70" s="186">
        <f>'1-συμβολαια'!D70</f>
        <v>0</v>
      </c>
      <c r="D70" s="182"/>
      <c r="E70" s="188"/>
      <c r="F70" s="313"/>
      <c r="G70" s="182"/>
      <c r="H70" s="187"/>
      <c r="I70" s="222" t="s">
        <v>184</v>
      </c>
      <c r="J70" s="222" t="s">
        <v>175</v>
      </c>
      <c r="K70" s="26"/>
      <c r="L70" s="26"/>
    </row>
    <row r="71" spans="1:12" s="181" customFormat="1" ht="14.25">
      <c r="A71" s="184">
        <f>'1-συμβολαια'!A71</f>
        <v>0</v>
      </c>
      <c r="B71" s="185">
        <f>'1-συμβολαια'!C71</f>
        <v>0</v>
      </c>
      <c r="C71" s="186">
        <f>'1-συμβολαια'!D71</f>
        <v>0</v>
      </c>
      <c r="D71" s="182"/>
      <c r="E71" s="188"/>
      <c r="F71" s="313"/>
      <c r="G71" s="182"/>
      <c r="H71" s="187"/>
      <c r="I71" s="222" t="s">
        <v>184</v>
      </c>
      <c r="J71" s="222" t="s">
        <v>175</v>
      </c>
      <c r="K71" s="26"/>
      <c r="L71" s="26"/>
    </row>
    <row r="72" spans="1:12" s="181" customFormat="1" ht="14.25">
      <c r="A72" s="184">
        <f>'1-συμβολαια'!A72</f>
        <v>0</v>
      </c>
      <c r="B72" s="185">
        <f>'1-συμβολαια'!C72</f>
        <v>0</v>
      </c>
      <c r="C72" s="186">
        <f>'1-συμβολαια'!D72</f>
        <v>0</v>
      </c>
      <c r="D72" s="182"/>
      <c r="E72" s="188"/>
      <c r="F72" s="313"/>
      <c r="G72" s="182"/>
      <c r="H72" s="187"/>
      <c r="I72" s="222" t="s">
        <v>184</v>
      </c>
      <c r="J72" s="222" t="s">
        <v>175</v>
      </c>
      <c r="K72" s="26"/>
      <c r="L72" s="26"/>
    </row>
    <row r="73" spans="1:12" s="181" customFormat="1" ht="14.25">
      <c r="A73" s="184">
        <f>'1-συμβολαια'!A73</f>
        <v>0</v>
      </c>
      <c r="B73" s="185">
        <f>'1-συμβολαια'!C73</f>
        <v>0</v>
      </c>
      <c r="C73" s="186">
        <f>'1-συμβολαια'!D73</f>
        <v>0</v>
      </c>
      <c r="D73" s="182"/>
      <c r="E73" s="188"/>
      <c r="F73" s="313"/>
      <c r="G73" s="182"/>
      <c r="H73" s="187"/>
      <c r="I73" s="222" t="s">
        <v>184</v>
      </c>
      <c r="J73" s="222" t="s">
        <v>175</v>
      </c>
      <c r="K73" s="26"/>
      <c r="L73" s="26"/>
    </row>
    <row r="74" spans="1:12" s="181" customFormat="1" ht="14.25">
      <c r="A74" s="184">
        <f>'1-συμβολαια'!A74</f>
        <v>0</v>
      </c>
      <c r="B74" s="185">
        <f>'1-συμβολαια'!C74</f>
        <v>0</v>
      </c>
      <c r="C74" s="186">
        <f>'1-συμβολαια'!D74</f>
        <v>0</v>
      </c>
      <c r="D74" s="182"/>
      <c r="E74" s="188"/>
      <c r="F74" s="313"/>
      <c r="G74" s="182"/>
      <c r="H74" s="187"/>
      <c r="I74" s="222" t="s">
        <v>184</v>
      </c>
      <c r="J74" s="222" t="s">
        <v>175</v>
      </c>
      <c r="K74" s="26"/>
      <c r="L74" s="26"/>
    </row>
    <row r="75" spans="1:12" s="181" customFormat="1" ht="14.25">
      <c r="A75" s="184">
        <f>'1-συμβολαια'!A75</f>
        <v>0</v>
      </c>
      <c r="B75" s="185">
        <f>'1-συμβολαια'!C75</f>
        <v>0</v>
      </c>
      <c r="C75" s="186">
        <f>'1-συμβολαια'!D75</f>
        <v>0</v>
      </c>
      <c r="D75" s="182"/>
      <c r="E75" s="188"/>
      <c r="F75" s="313"/>
      <c r="G75" s="182"/>
      <c r="H75" s="187"/>
      <c r="I75" s="222" t="s">
        <v>184</v>
      </c>
      <c r="J75" s="222" t="s">
        <v>175</v>
      </c>
      <c r="K75" s="26"/>
      <c r="L75" s="26"/>
    </row>
    <row r="76" spans="1:12" s="181" customFormat="1" ht="14.25">
      <c r="A76" s="184">
        <f>'1-συμβολαια'!A76</f>
        <v>0</v>
      </c>
      <c r="B76" s="185">
        <f>'1-συμβολαια'!C76</f>
        <v>0</v>
      </c>
      <c r="C76" s="186">
        <f>'1-συμβολαια'!D76</f>
        <v>0</v>
      </c>
      <c r="D76" s="182"/>
      <c r="E76" s="188"/>
      <c r="F76" s="313"/>
      <c r="G76" s="182"/>
      <c r="H76" s="187"/>
      <c r="I76" s="222" t="s">
        <v>184</v>
      </c>
      <c r="J76" s="222" t="s">
        <v>175</v>
      </c>
      <c r="K76" s="26"/>
      <c r="L76" s="26"/>
    </row>
    <row r="77" spans="1:12" s="181" customFormat="1" ht="14.25">
      <c r="A77" s="184">
        <f>'1-συμβολαια'!A77</f>
        <v>0</v>
      </c>
      <c r="B77" s="185">
        <f>'1-συμβολαια'!C77</f>
        <v>0</v>
      </c>
      <c r="C77" s="186">
        <f>'1-συμβολαια'!D77</f>
        <v>0</v>
      </c>
      <c r="D77" s="182"/>
      <c r="E77" s="188"/>
      <c r="F77" s="313"/>
      <c r="G77" s="182"/>
      <c r="H77" s="187"/>
      <c r="I77" s="222" t="s">
        <v>184</v>
      </c>
      <c r="J77" s="222" t="s">
        <v>175</v>
      </c>
      <c r="K77" s="26"/>
      <c r="L77" s="26"/>
    </row>
    <row r="78" spans="1:12" s="181" customFormat="1" ht="14.25">
      <c r="A78" s="184">
        <f>'1-συμβολαια'!A78</f>
        <v>0</v>
      </c>
      <c r="B78" s="185">
        <f>'1-συμβολαια'!C78</f>
        <v>0</v>
      </c>
      <c r="C78" s="186">
        <f>'1-συμβολαια'!D78</f>
        <v>0</v>
      </c>
      <c r="D78" s="182"/>
      <c r="E78" s="188"/>
      <c r="F78" s="313"/>
      <c r="G78" s="182"/>
      <c r="H78" s="187"/>
      <c r="I78" s="222" t="s">
        <v>184</v>
      </c>
      <c r="J78" s="222" t="s">
        <v>175</v>
      </c>
      <c r="K78" s="26"/>
      <c r="L78" s="26"/>
    </row>
    <row r="79" spans="1:12" s="181" customFormat="1" ht="14.25">
      <c r="A79" s="184">
        <f>'1-συμβολαια'!A79</f>
        <v>0</v>
      </c>
      <c r="B79" s="185">
        <f>'1-συμβολαια'!C79</f>
        <v>0</v>
      </c>
      <c r="C79" s="186">
        <f>'1-συμβολαια'!D79</f>
        <v>0</v>
      </c>
      <c r="D79" s="182"/>
      <c r="E79" s="188"/>
      <c r="F79" s="313"/>
      <c r="G79" s="182"/>
      <c r="H79" s="187"/>
      <c r="I79" s="222" t="s">
        <v>184</v>
      </c>
      <c r="J79" s="222" t="s">
        <v>175</v>
      </c>
      <c r="K79" s="26"/>
      <c r="L79" s="26"/>
    </row>
    <row r="80" spans="1:12" s="181" customFormat="1" ht="14.25">
      <c r="A80" s="184">
        <f>'1-συμβολαια'!A80</f>
        <v>0</v>
      </c>
      <c r="B80" s="185">
        <f>'1-συμβολαια'!C80</f>
        <v>0</v>
      </c>
      <c r="C80" s="186">
        <f>'1-συμβολαια'!D80</f>
        <v>0</v>
      </c>
      <c r="D80" s="182"/>
      <c r="E80" s="188"/>
      <c r="F80" s="313"/>
      <c r="G80" s="182"/>
      <c r="H80" s="187"/>
      <c r="I80" s="222" t="s">
        <v>184</v>
      </c>
      <c r="J80" s="222" t="s">
        <v>175</v>
      </c>
      <c r="K80" s="26"/>
      <c r="L80" s="26"/>
    </row>
    <row r="81" spans="1:12" s="181" customFormat="1" ht="14.25">
      <c r="A81" s="184">
        <f>'1-συμβολαια'!A81</f>
        <v>0</v>
      </c>
      <c r="B81" s="185">
        <f>'1-συμβολαια'!C81</f>
        <v>0</v>
      </c>
      <c r="C81" s="186">
        <f>'1-συμβολαια'!D81</f>
        <v>0</v>
      </c>
      <c r="D81" s="182"/>
      <c r="E81" s="188"/>
      <c r="F81" s="313"/>
      <c r="G81" s="182"/>
      <c r="H81" s="187"/>
      <c r="I81" s="222" t="s">
        <v>184</v>
      </c>
      <c r="J81" s="222" t="s">
        <v>175</v>
      </c>
      <c r="K81" s="26"/>
      <c r="L81" s="26"/>
    </row>
    <row r="82" spans="1:12" s="181" customFormat="1" ht="14.25">
      <c r="A82" s="184">
        <f>'1-συμβολαια'!A82</f>
        <v>0</v>
      </c>
      <c r="B82" s="185">
        <f>'1-συμβολαια'!C82</f>
        <v>0</v>
      </c>
      <c r="C82" s="186">
        <f>'1-συμβολαια'!D82</f>
        <v>0</v>
      </c>
      <c r="D82" s="182"/>
      <c r="E82" s="188"/>
      <c r="F82" s="313"/>
      <c r="G82" s="182"/>
      <c r="H82" s="187"/>
      <c r="I82" s="222" t="s">
        <v>184</v>
      </c>
      <c r="J82" s="222" t="s">
        <v>175</v>
      </c>
      <c r="K82" s="26"/>
      <c r="L82" s="26"/>
    </row>
    <row r="83" spans="1:12" s="181" customFormat="1" ht="14.25">
      <c r="A83" s="184">
        <f>'1-συμβολαια'!A83</f>
        <v>0</v>
      </c>
      <c r="B83" s="185">
        <f>'1-συμβολαια'!C83</f>
        <v>0</v>
      </c>
      <c r="C83" s="186">
        <f>'1-συμβολαια'!D83</f>
        <v>0</v>
      </c>
      <c r="D83" s="182"/>
      <c r="E83" s="188"/>
      <c r="F83" s="313"/>
      <c r="G83" s="182"/>
      <c r="H83" s="187"/>
      <c r="I83" s="222" t="s">
        <v>184</v>
      </c>
      <c r="J83" s="222" t="s">
        <v>175</v>
      </c>
      <c r="K83" s="26"/>
      <c r="L83" s="26"/>
    </row>
    <row r="84" spans="1:12" s="181" customFormat="1" ht="14.25">
      <c r="A84" s="184">
        <f>'1-συμβολαια'!A84</f>
        <v>0</v>
      </c>
      <c r="B84" s="185">
        <f>'1-συμβολαια'!C84</f>
        <v>0</v>
      </c>
      <c r="C84" s="186">
        <f>'1-συμβολαια'!D84</f>
        <v>0</v>
      </c>
      <c r="D84" s="182"/>
      <c r="E84" s="188"/>
      <c r="F84" s="313"/>
      <c r="G84" s="182"/>
      <c r="H84" s="187"/>
      <c r="I84" s="222" t="s">
        <v>184</v>
      </c>
      <c r="J84" s="222" t="s">
        <v>175</v>
      </c>
      <c r="K84" s="26"/>
      <c r="L84" s="26"/>
    </row>
    <row r="85" spans="1:12" s="181" customFormat="1" ht="14.25">
      <c r="A85" s="184">
        <f>'1-συμβολαια'!A85</f>
        <v>0</v>
      </c>
      <c r="B85" s="185">
        <f>'1-συμβολαια'!C85</f>
        <v>0</v>
      </c>
      <c r="C85" s="186">
        <f>'1-συμβολαια'!D85</f>
        <v>0</v>
      </c>
      <c r="D85" s="182"/>
      <c r="E85" s="188"/>
      <c r="F85" s="313"/>
      <c r="G85" s="182"/>
      <c r="H85" s="187"/>
      <c r="I85" s="222" t="s">
        <v>184</v>
      </c>
      <c r="J85" s="222" t="s">
        <v>175</v>
      </c>
      <c r="K85" s="26"/>
      <c r="L85" s="26"/>
    </row>
    <row r="86" spans="1:12" s="181" customFormat="1" ht="14.25">
      <c r="A86" s="184">
        <f>'1-συμβολαια'!A86</f>
        <v>0</v>
      </c>
      <c r="B86" s="185">
        <f>'1-συμβολαια'!C86</f>
        <v>0</v>
      </c>
      <c r="C86" s="186">
        <f>'1-συμβολαια'!D86</f>
        <v>0</v>
      </c>
      <c r="D86" s="182"/>
      <c r="E86" s="188"/>
      <c r="F86" s="313"/>
      <c r="G86" s="182"/>
      <c r="H86" s="187"/>
      <c r="I86" s="222" t="s">
        <v>184</v>
      </c>
      <c r="J86" s="222" t="s">
        <v>175</v>
      </c>
      <c r="K86" s="26"/>
      <c r="L86" s="26"/>
    </row>
    <row r="87" spans="1:12" s="181" customFormat="1" ht="14.25">
      <c r="A87" s="184">
        <f>'1-συμβολαια'!A87</f>
        <v>0</v>
      </c>
      <c r="B87" s="185">
        <f>'1-συμβολαια'!C87</f>
        <v>0</v>
      </c>
      <c r="C87" s="186">
        <f>'1-συμβολαια'!D87</f>
        <v>0</v>
      </c>
      <c r="D87" s="182"/>
      <c r="E87" s="188"/>
      <c r="F87" s="313"/>
      <c r="G87" s="182"/>
      <c r="H87" s="187"/>
      <c r="I87" s="222" t="s">
        <v>184</v>
      </c>
      <c r="J87" s="222" t="s">
        <v>175</v>
      </c>
      <c r="K87" s="26"/>
      <c r="L87" s="26"/>
    </row>
    <row r="88" spans="1:12" s="181" customFormat="1" ht="14.25">
      <c r="A88" s="184">
        <f>'1-συμβολαια'!A88</f>
        <v>0</v>
      </c>
      <c r="B88" s="185">
        <f>'1-συμβολαια'!C88</f>
        <v>0</v>
      </c>
      <c r="C88" s="186">
        <f>'1-συμβολαια'!D88</f>
        <v>0</v>
      </c>
      <c r="D88" s="182"/>
      <c r="E88" s="188"/>
      <c r="F88" s="313"/>
      <c r="G88" s="182"/>
      <c r="H88" s="187"/>
      <c r="I88" s="222" t="s">
        <v>184</v>
      </c>
      <c r="J88" s="222" t="s">
        <v>175</v>
      </c>
      <c r="K88" s="26"/>
      <c r="L88" s="26"/>
    </row>
    <row r="89" spans="1:12" s="181" customFormat="1" ht="14.25">
      <c r="A89" s="184">
        <f>'1-συμβολαια'!A89</f>
        <v>0</v>
      </c>
      <c r="B89" s="185">
        <f>'1-συμβολαια'!C89</f>
        <v>0</v>
      </c>
      <c r="C89" s="186">
        <f>'1-συμβολαια'!D89</f>
        <v>0</v>
      </c>
      <c r="D89" s="182"/>
      <c r="E89" s="188"/>
      <c r="F89" s="313"/>
      <c r="G89" s="182"/>
      <c r="H89" s="187"/>
      <c r="I89" s="222" t="s">
        <v>184</v>
      </c>
      <c r="J89" s="222" t="s">
        <v>175</v>
      </c>
      <c r="K89" s="26"/>
      <c r="L89" s="26"/>
    </row>
    <row r="90" spans="1:12" s="181" customFormat="1" ht="14.25">
      <c r="A90" s="184">
        <f>'1-συμβολαια'!A90</f>
        <v>0</v>
      </c>
      <c r="B90" s="185">
        <f>'1-συμβολαια'!C90</f>
        <v>0</v>
      </c>
      <c r="C90" s="186">
        <f>'1-συμβολαια'!D90</f>
        <v>0</v>
      </c>
      <c r="D90" s="182"/>
      <c r="E90" s="188"/>
      <c r="F90" s="313"/>
      <c r="G90" s="182"/>
      <c r="H90" s="187"/>
      <c r="I90" s="222" t="s">
        <v>184</v>
      </c>
      <c r="J90" s="222" t="s">
        <v>175</v>
      </c>
      <c r="K90" s="26"/>
      <c r="L90" s="26"/>
    </row>
    <row r="91" spans="1:12" s="181" customFormat="1" ht="14.25">
      <c r="A91" s="184">
        <f>'1-συμβολαια'!A91</f>
        <v>0</v>
      </c>
      <c r="B91" s="185">
        <f>'1-συμβολαια'!C91</f>
        <v>0</v>
      </c>
      <c r="C91" s="186">
        <f>'1-συμβολαια'!D91</f>
        <v>0</v>
      </c>
      <c r="D91" s="182"/>
      <c r="E91" s="188"/>
      <c r="F91" s="313"/>
      <c r="G91" s="182"/>
      <c r="H91" s="187"/>
      <c r="I91" s="222" t="s">
        <v>184</v>
      </c>
      <c r="J91" s="222" t="s">
        <v>175</v>
      </c>
      <c r="K91" s="26"/>
      <c r="L91" s="26"/>
    </row>
    <row r="92" spans="1:12" s="181" customFormat="1" ht="14.25">
      <c r="A92" s="184">
        <f>'1-συμβολαια'!A92</f>
        <v>0</v>
      </c>
      <c r="B92" s="185">
        <f>'1-συμβολαια'!C92</f>
        <v>0</v>
      </c>
      <c r="C92" s="186">
        <f>'1-συμβολαια'!D92</f>
        <v>0</v>
      </c>
      <c r="D92" s="182"/>
      <c r="E92" s="188"/>
      <c r="F92" s="313"/>
      <c r="G92" s="182"/>
      <c r="H92" s="187"/>
      <c r="I92" s="222" t="s">
        <v>184</v>
      </c>
      <c r="J92" s="222" t="s">
        <v>175</v>
      </c>
      <c r="K92" s="26"/>
      <c r="L92" s="26"/>
    </row>
    <row r="93" spans="1:12" s="181" customFormat="1" ht="14.25">
      <c r="A93" s="184">
        <f>'1-συμβολαια'!A93</f>
        <v>0</v>
      </c>
      <c r="B93" s="185">
        <f>'1-συμβολαια'!C93</f>
        <v>0</v>
      </c>
      <c r="C93" s="186">
        <f>'1-συμβολαια'!D93</f>
        <v>0</v>
      </c>
      <c r="D93" s="182"/>
      <c r="E93" s="188"/>
      <c r="F93" s="313"/>
      <c r="G93" s="182"/>
      <c r="H93" s="187"/>
      <c r="I93" s="222" t="s">
        <v>184</v>
      </c>
      <c r="J93" s="222" t="s">
        <v>175</v>
      </c>
      <c r="K93" s="26"/>
      <c r="L93" s="26"/>
    </row>
    <row r="94" spans="1:12" s="181" customFormat="1" ht="14.25">
      <c r="A94" s="184">
        <f>'1-συμβολαια'!A94</f>
        <v>0</v>
      </c>
      <c r="B94" s="185">
        <f>'1-συμβολαια'!C94</f>
        <v>0</v>
      </c>
      <c r="C94" s="186">
        <f>'1-συμβολαια'!D94</f>
        <v>0</v>
      </c>
      <c r="D94" s="182"/>
      <c r="E94" s="188"/>
      <c r="F94" s="313"/>
      <c r="G94" s="182"/>
      <c r="H94" s="187"/>
      <c r="I94" s="222" t="s">
        <v>184</v>
      </c>
      <c r="J94" s="222" t="s">
        <v>175</v>
      </c>
      <c r="K94" s="26"/>
      <c r="L94" s="26"/>
    </row>
    <row r="95" spans="1:12" s="181" customFormat="1" ht="14.25">
      <c r="A95" s="184">
        <f>'1-συμβολαια'!A95</f>
        <v>0</v>
      </c>
      <c r="B95" s="185">
        <f>'1-συμβολαια'!C95</f>
        <v>0</v>
      </c>
      <c r="C95" s="186">
        <f>'1-συμβολαια'!D95</f>
        <v>0</v>
      </c>
      <c r="D95" s="182"/>
      <c r="E95" s="188"/>
      <c r="F95" s="313"/>
      <c r="G95" s="182"/>
      <c r="H95" s="187"/>
      <c r="I95" s="222" t="s">
        <v>184</v>
      </c>
      <c r="J95" s="222" t="s">
        <v>175</v>
      </c>
      <c r="K95" s="26"/>
      <c r="L95" s="26"/>
    </row>
    <row r="96" spans="1:12" s="181" customFormat="1" ht="14.25">
      <c r="A96" s="184">
        <f>'1-συμβολαια'!A96</f>
        <v>0</v>
      </c>
      <c r="B96" s="185">
        <f>'1-συμβολαια'!C96</f>
        <v>0</v>
      </c>
      <c r="C96" s="186">
        <f>'1-συμβολαια'!D96</f>
        <v>0</v>
      </c>
      <c r="D96" s="182"/>
      <c r="E96" s="188"/>
      <c r="F96" s="313"/>
      <c r="G96" s="182"/>
      <c r="H96" s="187"/>
      <c r="I96" s="222" t="s">
        <v>184</v>
      </c>
      <c r="J96" s="222" t="s">
        <v>175</v>
      </c>
      <c r="K96" s="26"/>
      <c r="L96" s="26"/>
    </row>
    <row r="97" spans="1:12" s="181" customFormat="1" ht="14.25">
      <c r="A97" s="184">
        <f>'1-συμβολαια'!A97</f>
        <v>0</v>
      </c>
      <c r="B97" s="185">
        <f>'1-συμβολαια'!C97</f>
        <v>0</v>
      </c>
      <c r="C97" s="186">
        <f>'1-συμβολαια'!D97</f>
        <v>0</v>
      </c>
      <c r="D97" s="182"/>
      <c r="E97" s="188"/>
      <c r="F97" s="313"/>
      <c r="G97" s="182"/>
      <c r="H97" s="187"/>
      <c r="I97" s="222" t="s">
        <v>184</v>
      </c>
      <c r="J97" s="222" t="s">
        <v>175</v>
      </c>
      <c r="K97" s="26"/>
      <c r="L97" s="26"/>
    </row>
    <row r="98" spans="1:12" s="181" customFormat="1" ht="14.25">
      <c r="A98" s="184">
        <f>'1-συμβολαια'!A98</f>
        <v>0</v>
      </c>
      <c r="B98" s="185">
        <f>'1-συμβολαια'!C98</f>
        <v>0</v>
      </c>
      <c r="C98" s="186">
        <f>'1-συμβολαια'!D98</f>
        <v>0</v>
      </c>
      <c r="D98" s="182"/>
      <c r="E98" s="188"/>
      <c r="F98" s="313"/>
      <c r="G98" s="182"/>
      <c r="H98" s="187"/>
      <c r="I98" s="222" t="s">
        <v>184</v>
      </c>
      <c r="J98" s="222" t="s">
        <v>175</v>
      </c>
      <c r="K98" s="26"/>
      <c r="L98" s="26"/>
    </row>
    <row r="99" spans="1:12" s="181" customFormat="1" ht="14.25">
      <c r="A99" s="184">
        <f>'1-συμβολαια'!A99</f>
        <v>0</v>
      </c>
      <c r="B99" s="185">
        <f>'1-συμβολαια'!C99</f>
        <v>0</v>
      </c>
      <c r="C99" s="186">
        <f>'1-συμβολαια'!D99</f>
        <v>0</v>
      </c>
      <c r="D99" s="182"/>
      <c r="E99" s="188"/>
      <c r="F99" s="313"/>
      <c r="G99" s="182"/>
      <c r="H99" s="187"/>
      <c r="I99" s="222" t="s">
        <v>184</v>
      </c>
      <c r="J99" s="222" t="s">
        <v>175</v>
      </c>
      <c r="K99" s="26"/>
      <c r="L99" s="26"/>
    </row>
    <row r="100" spans="1:12" s="181" customFormat="1" ht="14.25">
      <c r="A100" s="184">
        <f>'1-συμβολαια'!A100</f>
        <v>0</v>
      </c>
      <c r="B100" s="185">
        <f>'1-συμβολαια'!C100</f>
        <v>0</v>
      </c>
      <c r="C100" s="186">
        <f>'1-συμβολαια'!D100</f>
        <v>0</v>
      </c>
      <c r="D100" s="182"/>
      <c r="E100" s="188"/>
      <c r="F100" s="313"/>
      <c r="G100" s="182"/>
      <c r="H100" s="187"/>
      <c r="I100" s="222" t="s">
        <v>184</v>
      </c>
      <c r="J100" s="222" t="s">
        <v>175</v>
      </c>
      <c r="K100" s="26"/>
      <c r="L100" s="26"/>
    </row>
    <row r="101" spans="1:12" s="181" customFormat="1" ht="14.25">
      <c r="A101" s="184">
        <f>'1-συμβολαια'!A101</f>
        <v>0</v>
      </c>
      <c r="B101" s="185">
        <f>'1-συμβολαια'!C101</f>
        <v>0</v>
      </c>
      <c r="C101" s="186">
        <f>'1-συμβολαια'!D101</f>
        <v>0</v>
      </c>
      <c r="D101" s="182"/>
      <c r="E101" s="188"/>
      <c r="F101" s="313"/>
      <c r="G101" s="182"/>
      <c r="H101" s="187"/>
      <c r="I101" s="222" t="s">
        <v>184</v>
      </c>
      <c r="J101" s="222" t="s">
        <v>175</v>
      </c>
      <c r="K101" s="26"/>
      <c r="L101" s="26"/>
    </row>
    <row r="102" spans="1:12" s="181" customFormat="1" ht="14.25">
      <c r="A102" s="184">
        <f>'1-συμβολαια'!A102</f>
        <v>0</v>
      </c>
      <c r="B102" s="185">
        <f>'1-συμβολαια'!C102</f>
        <v>0</v>
      </c>
      <c r="C102" s="186">
        <f>'1-συμβολαια'!D102</f>
        <v>0</v>
      </c>
      <c r="D102" s="182"/>
      <c r="E102" s="188"/>
      <c r="F102" s="313"/>
      <c r="G102" s="182"/>
      <c r="H102" s="187"/>
      <c r="I102" s="222" t="s">
        <v>184</v>
      </c>
      <c r="J102" s="222" t="s">
        <v>175</v>
      </c>
      <c r="K102" s="26"/>
      <c r="L102" s="26"/>
    </row>
    <row r="103" spans="1:12" s="181" customFormat="1" ht="14.25">
      <c r="A103" s="184">
        <f>'1-συμβολαια'!A103</f>
        <v>0</v>
      </c>
      <c r="B103" s="185">
        <f>'1-συμβολαια'!C103</f>
        <v>0</v>
      </c>
      <c r="C103" s="186">
        <f>'1-συμβολαια'!D103</f>
        <v>0</v>
      </c>
      <c r="D103" s="182"/>
      <c r="E103" s="188"/>
      <c r="F103" s="313"/>
      <c r="G103" s="182"/>
      <c r="H103" s="187"/>
      <c r="I103" s="222" t="s">
        <v>184</v>
      </c>
      <c r="J103" s="222" t="s">
        <v>175</v>
      </c>
      <c r="K103" s="26"/>
      <c r="L103" s="26"/>
    </row>
    <row r="104" spans="1:12" s="181" customFormat="1" ht="14.25">
      <c r="A104" s="184">
        <f>'1-συμβολαια'!A104</f>
        <v>0</v>
      </c>
      <c r="B104" s="185">
        <f>'1-συμβολαια'!C104</f>
        <v>0</v>
      </c>
      <c r="C104" s="186">
        <f>'1-συμβολαια'!D104</f>
        <v>0</v>
      </c>
      <c r="D104" s="182"/>
      <c r="E104" s="188"/>
      <c r="F104" s="313"/>
      <c r="G104" s="182"/>
      <c r="H104" s="187"/>
      <c r="I104" s="222" t="s">
        <v>184</v>
      </c>
      <c r="J104" s="222" t="s">
        <v>175</v>
      </c>
      <c r="K104" s="26"/>
      <c r="L104" s="26"/>
    </row>
    <row r="105" spans="1:12" s="181" customFormat="1" ht="14.25">
      <c r="A105" s="184">
        <f>'1-συμβολαια'!A105</f>
        <v>0</v>
      </c>
      <c r="B105" s="185">
        <f>'1-συμβολαια'!C105</f>
        <v>0</v>
      </c>
      <c r="C105" s="186">
        <f>'1-συμβολαια'!D105</f>
        <v>0</v>
      </c>
      <c r="D105" s="182"/>
      <c r="E105" s="188"/>
      <c r="F105" s="313"/>
      <c r="G105" s="182"/>
      <c r="H105" s="187"/>
      <c r="I105" s="222" t="s">
        <v>184</v>
      </c>
      <c r="J105" s="222" t="s">
        <v>175</v>
      </c>
      <c r="K105" s="26"/>
      <c r="L105" s="26"/>
    </row>
    <row r="106" spans="1:12" s="181" customFormat="1" ht="14.25">
      <c r="A106" s="184">
        <f>'1-συμβολαια'!A106</f>
        <v>0</v>
      </c>
      <c r="B106" s="185">
        <f>'1-συμβολαια'!C106</f>
        <v>0</v>
      </c>
      <c r="C106" s="186">
        <f>'1-συμβολαια'!D106</f>
        <v>0</v>
      </c>
      <c r="D106" s="182"/>
      <c r="E106" s="188"/>
      <c r="F106" s="313"/>
      <c r="G106" s="182"/>
      <c r="H106" s="187"/>
      <c r="I106" s="222" t="s">
        <v>184</v>
      </c>
      <c r="J106" s="222" t="s">
        <v>175</v>
      </c>
      <c r="K106" s="26"/>
      <c r="L106" s="26"/>
    </row>
    <row r="107" spans="1:12" s="181" customFormat="1" ht="14.25">
      <c r="A107" s="184">
        <f>'1-συμβολαια'!A107</f>
        <v>0</v>
      </c>
      <c r="B107" s="185">
        <f>'1-συμβολαια'!C107</f>
        <v>0</v>
      </c>
      <c r="C107" s="186">
        <f>'1-συμβολαια'!D107</f>
        <v>0</v>
      </c>
      <c r="D107" s="182"/>
      <c r="E107" s="188"/>
      <c r="F107" s="313"/>
      <c r="G107" s="182"/>
      <c r="H107" s="187"/>
      <c r="I107" s="222" t="s">
        <v>184</v>
      </c>
      <c r="J107" s="222" t="s">
        <v>175</v>
      </c>
      <c r="K107" s="26"/>
      <c r="L107" s="26"/>
    </row>
    <row r="108" spans="1:12" s="181" customFormat="1" ht="14.25">
      <c r="A108" s="184">
        <f>'1-συμβολαια'!A108</f>
        <v>0</v>
      </c>
      <c r="B108" s="185">
        <f>'1-συμβολαια'!C108</f>
        <v>0</v>
      </c>
      <c r="C108" s="186">
        <f>'1-συμβολαια'!D108</f>
        <v>0</v>
      </c>
      <c r="D108" s="182"/>
      <c r="E108" s="188"/>
      <c r="F108" s="313"/>
      <c r="G108" s="182"/>
      <c r="H108" s="187"/>
      <c r="I108" s="222" t="s">
        <v>184</v>
      </c>
      <c r="J108" s="222" t="s">
        <v>175</v>
      </c>
      <c r="K108" s="26"/>
      <c r="L108" s="26"/>
    </row>
    <row r="109" spans="1:12" s="181" customFormat="1" ht="14.25">
      <c r="A109" s="184">
        <f>'1-συμβολαια'!A109</f>
        <v>0</v>
      </c>
      <c r="B109" s="185">
        <f>'1-συμβολαια'!C109</f>
        <v>0</v>
      </c>
      <c r="C109" s="186">
        <f>'1-συμβολαια'!D109</f>
        <v>0</v>
      </c>
      <c r="D109" s="182"/>
      <c r="E109" s="188"/>
      <c r="F109" s="313"/>
      <c r="G109" s="182"/>
      <c r="H109" s="187"/>
      <c r="I109" s="222" t="s">
        <v>184</v>
      </c>
      <c r="J109" s="222" t="s">
        <v>175</v>
      </c>
      <c r="K109" s="26"/>
      <c r="L109" s="26"/>
    </row>
    <row r="110" spans="1:12" s="181" customFormat="1" ht="14.25">
      <c r="A110" s="184">
        <f>'1-συμβολαια'!A110</f>
        <v>0</v>
      </c>
      <c r="B110" s="185">
        <f>'1-συμβολαια'!C110</f>
        <v>0</v>
      </c>
      <c r="C110" s="186">
        <f>'1-συμβολαια'!D110</f>
        <v>0</v>
      </c>
      <c r="D110" s="182"/>
      <c r="E110" s="188"/>
      <c r="F110" s="313"/>
      <c r="G110" s="182"/>
      <c r="H110" s="187"/>
      <c r="I110" s="222" t="s">
        <v>184</v>
      </c>
      <c r="J110" s="222" t="s">
        <v>175</v>
      </c>
      <c r="K110" s="26"/>
      <c r="L110" s="26"/>
    </row>
    <row r="111" spans="1:12" s="181" customFormat="1" ht="14.25">
      <c r="A111" s="184">
        <f>'1-συμβολαια'!A111</f>
        <v>0</v>
      </c>
      <c r="B111" s="185">
        <f>'1-συμβολαια'!C111</f>
        <v>0</v>
      </c>
      <c r="C111" s="186">
        <f>'1-συμβολαια'!D111</f>
        <v>0</v>
      </c>
      <c r="D111" s="182"/>
      <c r="E111" s="188"/>
      <c r="F111" s="313"/>
      <c r="G111" s="182"/>
      <c r="H111" s="187"/>
      <c r="I111" s="222" t="s">
        <v>184</v>
      </c>
      <c r="J111" s="222" t="s">
        <v>175</v>
      </c>
      <c r="K111" s="26"/>
      <c r="L111" s="26"/>
    </row>
    <row r="112" spans="1:12" s="181" customFormat="1" ht="14.25">
      <c r="A112" s="184">
        <f>'1-συμβολαια'!A112</f>
        <v>0</v>
      </c>
      <c r="B112" s="185">
        <f>'1-συμβολαια'!C112</f>
        <v>0</v>
      </c>
      <c r="C112" s="186">
        <f>'1-συμβολαια'!D112</f>
        <v>0</v>
      </c>
      <c r="D112" s="182"/>
      <c r="E112" s="188"/>
      <c r="F112" s="313"/>
      <c r="G112" s="182"/>
      <c r="H112" s="187"/>
      <c r="I112" s="222" t="s">
        <v>184</v>
      </c>
      <c r="J112" s="222" t="s">
        <v>175</v>
      </c>
      <c r="K112" s="26"/>
      <c r="L112" s="26"/>
    </row>
    <row r="113" spans="1:12" s="181" customFormat="1" ht="14.25">
      <c r="A113" s="184">
        <f>'1-συμβολαια'!A113</f>
        <v>0</v>
      </c>
      <c r="B113" s="185">
        <f>'1-συμβολαια'!C113</f>
        <v>0</v>
      </c>
      <c r="C113" s="186">
        <f>'1-συμβολαια'!D113</f>
        <v>0</v>
      </c>
      <c r="D113" s="182"/>
      <c r="E113" s="188"/>
      <c r="F113" s="313"/>
      <c r="G113" s="182"/>
      <c r="H113" s="187"/>
      <c r="I113" s="222" t="s">
        <v>184</v>
      </c>
      <c r="J113" s="222" t="s">
        <v>175</v>
      </c>
      <c r="K113" s="26"/>
      <c r="L113" s="26"/>
    </row>
    <row r="114" spans="1:12" s="181" customFormat="1" ht="14.25">
      <c r="A114" s="184">
        <f>'1-συμβολαια'!A114</f>
        <v>0</v>
      </c>
      <c r="B114" s="185">
        <f>'1-συμβολαια'!C114</f>
        <v>0</v>
      </c>
      <c r="C114" s="186">
        <f>'1-συμβολαια'!D114</f>
        <v>0</v>
      </c>
      <c r="D114" s="182"/>
      <c r="E114" s="188"/>
      <c r="F114" s="313"/>
      <c r="G114" s="182"/>
      <c r="H114" s="187"/>
      <c r="I114" s="222" t="s">
        <v>184</v>
      </c>
      <c r="J114" s="222" t="s">
        <v>175</v>
      </c>
      <c r="K114" s="26"/>
      <c r="L114" s="26"/>
    </row>
    <row r="115" spans="1:12" s="181" customFormat="1" ht="14.25">
      <c r="A115" s="184">
        <f>'1-συμβολαια'!A115</f>
        <v>0</v>
      </c>
      <c r="B115" s="185">
        <f>'1-συμβολαια'!C115</f>
        <v>0</v>
      </c>
      <c r="C115" s="186">
        <f>'1-συμβολαια'!D115</f>
        <v>0</v>
      </c>
      <c r="D115" s="182"/>
      <c r="E115" s="188"/>
      <c r="F115" s="313"/>
      <c r="G115" s="182"/>
      <c r="H115" s="187"/>
      <c r="I115" s="222" t="s">
        <v>184</v>
      </c>
      <c r="J115" s="222" t="s">
        <v>175</v>
      </c>
      <c r="K115" s="26"/>
      <c r="L115" s="26"/>
    </row>
    <row r="116" spans="1:12" s="181" customFormat="1" ht="14.25">
      <c r="A116" s="184">
        <f>'1-συμβολαια'!A116</f>
        <v>0</v>
      </c>
      <c r="B116" s="185">
        <f>'1-συμβολαια'!C116</f>
        <v>0</v>
      </c>
      <c r="C116" s="186">
        <f>'1-συμβολαια'!D116</f>
        <v>0</v>
      </c>
      <c r="D116" s="182"/>
      <c r="E116" s="188"/>
      <c r="F116" s="313"/>
      <c r="G116" s="182"/>
      <c r="H116" s="187"/>
      <c r="I116" s="222" t="s">
        <v>184</v>
      </c>
      <c r="J116" s="222" t="s">
        <v>175</v>
      </c>
      <c r="K116" s="26"/>
      <c r="L116" s="26"/>
    </row>
    <row r="117" spans="1:12" s="181" customFormat="1" ht="14.25">
      <c r="A117" s="184">
        <f>'1-συμβολαια'!A117</f>
        <v>0</v>
      </c>
      <c r="B117" s="185">
        <f>'1-συμβολαια'!C117</f>
        <v>0</v>
      </c>
      <c r="C117" s="186">
        <f>'1-συμβολαια'!D117</f>
        <v>0</v>
      </c>
      <c r="D117" s="182"/>
      <c r="E117" s="188"/>
      <c r="F117" s="313"/>
      <c r="G117" s="182"/>
      <c r="H117" s="187"/>
      <c r="I117" s="222" t="s">
        <v>184</v>
      </c>
      <c r="J117" s="222" t="s">
        <v>175</v>
      </c>
      <c r="K117" s="26"/>
      <c r="L117" s="26"/>
    </row>
    <row r="118" spans="1:12" s="181" customFormat="1" ht="14.25">
      <c r="A118" s="184">
        <f>'1-συμβολαια'!A118</f>
        <v>0</v>
      </c>
      <c r="B118" s="185">
        <f>'1-συμβολαια'!C118</f>
        <v>0</v>
      </c>
      <c r="C118" s="186">
        <f>'1-συμβολαια'!D118</f>
        <v>0</v>
      </c>
      <c r="D118" s="182"/>
      <c r="E118" s="188"/>
      <c r="F118" s="313"/>
      <c r="G118" s="182"/>
      <c r="H118" s="187"/>
      <c r="I118" s="222" t="s">
        <v>184</v>
      </c>
      <c r="J118" s="222" t="s">
        <v>175</v>
      </c>
      <c r="K118" s="26"/>
      <c r="L118" s="26"/>
    </row>
    <row r="119" spans="1:12" s="181" customFormat="1" ht="14.25">
      <c r="A119" s="184">
        <f>'1-συμβολαια'!A119</f>
        <v>0</v>
      </c>
      <c r="B119" s="185">
        <f>'1-συμβολαια'!C119</f>
        <v>0</v>
      </c>
      <c r="C119" s="186">
        <f>'1-συμβολαια'!D119</f>
        <v>0</v>
      </c>
      <c r="D119" s="182"/>
      <c r="E119" s="188"/>
      <c r="F119" s="313"/>
      <c r="G119" s="182"/>
      <c r="H119" s="187"/>
      <c r="I119" s="222" t="s">
        <v>184</v>
      </c>
      <c r="J119" s="222" t="s">
        <v>175</v>
      </c>
      <c r="K119" s="26"/>
      <c r="L119" s="26"/>
    </row>
    <row r="120" spans="1:12" s="181" customFormat="1" ht="14.25">
      <c r="A120" s="184">
        <f>'1-συμβολαια'!A120</f>
        <v>0</v>
      </c>
      <c r="B120" s="185">
        <f>'1-συμβολαια'!C120</f>
        <v>0</v>
      </c>
      <c r="C120" s="186">
        <f>'1-συμβολαια'!D120</f>
        <v>0</v>
      </c>
      <c r="D120" s="182"/>
      <c r="E120" s="188"/>
      <c r="F120" s="313"/>
      <c r="G120" s="182"/>
      <c r="H120" s="187"/>
      <c r="I120" s="222" t="s">
        <v>184</v>
      </c>
      <c r="J120" s="222" t="s">
        <v>175</v>
      </c>
      <c r="K120" s="26"/>
      <c r="L120" s="26"/>
    </row>
    <row r="121" spans="1:12" s="181" customFormat="1" ht="14.25">
      <c r="A121" s="184">
        <f>'1-συμβολαια'!A121</f>
        <v>0</v>
      </c>
      <c r="B121" s="185">
        <f>'1-συμβολαια'!C121</f>
        <v>0</v>
      </c>
      <c r="C121" s="186">
        <f>'1-συμβολαια'!D121</f>
        <v>0</v>
      </c>
      <c r="D121" s="182"/>
      <c r="E121" s="188"/>
      <c r="F121" s="313"/>
      <c r="G121" s="182"/>
      <c r="H121" s="187"/>
      <c r="I121" s="222" t="s">
        <v>184</v>
      </c>
      <c r="J121" s="222" t="s">
        <v>175</v>
      </c>
      <c r="K121" s="26"/>
      <c r="L121" s="26"/>
    </row>
    <row r="122" spans="1:12" s="181" customFormat="1" ht="14.25">
      <c r="A122" s="184">
        <f>'1-συμβολαια'!A122</f>
        <v>0</v>
      </c>
      <c r="B122" s="185">
        <f>'1-συμβολαια'!C122</f>
        <v>0</v>
      </c>
      <c r="C122" s="186">
        <f>'1-συμβολαια'!D122</f>
        <v>0</v>
      </c>
      <c r="D122" s="182"/>
      <c r="E122" s="188"/>
      <c r="F122" s="313"/>
      <c r="G122" s="182"/>
      <c r="H122" s="187"/>
      <c r="I122" s="222" t="s">
        <v>184</v>
      </c>
      <c r="J122" s="222" t="s">
        <v>175</v>
      </c>
      <c r="K122" s="26"/>
      <c r="L122" s="26"/>
    </row>
    <row r="123" spans="1:12" s="181" customFormat="1" ht="14.25">
      <c r="A123" s="184">
        <f>'1-συμβολαια'!A123</f>
        <v>0</v>
      </c>
      <c r="B123" s="185">
        <f>'1-συμβολαια'!C123</f>
        <v>0</v>
      </c>
      <c r="C123" s="186">
        <f>'1-συμβολαια'!D123</f>
        <v>0</v>
      </c>
      <c r="D123" s="182"/>
      <c r="E123" s="188"/>
      <c r="F123" s="313"/>
      <c r="G123" s="182"/>
      <c r="H123" s="187"/>
      <c r="I123" s="222" t="s">
        <v>184</v>
      </c>
      <c r="J123" s="222" t="s">
        <v>175</v>
      </c>
      <c r="K123" s="26"/>
      <c r="L123" s="26"/>
    </row>
    <row r="124" spans="1:12" s="181" customFormat="1" ht="14.25">
      <c r="A124" s="184">
        <f>'1-συμβολαια'!A124</f>
        <v>0</v>
      </c>
      <c r="B124" s="185">
        <f>'1-συμβολαια'!C124</f>
        <v>0</v>
      </c>
      <c r="C124" s="186">
        <f>'1-συμβολαια'!D124</f>
        <v>0</v>
      </c>
      <c r="D124" s="182"/>
      <c r="E124" s="188"/>
      <c r="F124" s="313"/>
      <c r="G124" s="182"/>
      <c r="H124" s="187"/>
      <c r="I124" s="222" t="s">
        <v>184</v>
      </c>
      <c r="J124" s="222" t="s">
        <v>175</v>
      </c>
      <c r="K124" s="26"/>
      <c r="L124" s="26"/>
    </row>
    <row r="125" spans="1:12" s="181" customFormat="1" ht="14.25">
      <c r="A125" s="184">
        <f>'1-συμβολαια'!A125</f>
        <v>0</v>
      </c>
      <c r="B125" s="185">
        <f>'1-συμβολαια'!C125</f>
        <v>0</v>
      </c>
      <c r="C125" s="186">
        <f>'1-συμβολαια'!D125</f>
        <v>0</v>
      </c>
      <c r="D125" s="182"/>
      <c r="E125" s="188"/>
      <c r="F125" s="313"/>
      <c r="G125" s="182"/>
      <c r="H125" s="187"/>
      <c r="I125" s="222" t="s">
        <v>184</v>
      </c>
      <c r="J125" s="222" t="s">
        <v>175</v>
      </c>
      <c r="K125" s="26"/>
      <c r="L125" s="26"/>
    </row>
    <row r="126" spans="1:12" s="181" customFormat="1" ht="14.25">
      <c r="A126" s="184">
        <f>'1-συμβολαια'!A126</f>
        <v>0</v>
      </c>
      <c r="B126" s="185">
        <f>'1-συμβολαια'!C126</f>
        <v>0</v>
      </c>
      <c r="C126" s="186">
        <f>'1-συμβολαια'!D126</f>
        <v>0</v>
      </c>
      <c r="D126" s="182"/>
      <c r="E126" s="188"/>
      <c r="F126" s="313"/>
      <c r="G126" s="182"/>
      <c r="H126" s="187"/>
      <c r="I126" s="222" t="s">
        <v>184</v>
      </c>
      <c r="J126" s="222" t="s">
        <v>175</v>
      </c>
      <c r="K126" s="26"/>
      <c r="L126" s="26"/>
    </row>
    <row r="127" spans="1:12" s="181" customFormat="1" ht="14.25">
      <c r="A127" s="184">
        <f>'1-συμβολαια'!A127</f>
        <v>0</v>
      </c>
      <c r="B127" s="185">
        <f>'1-συμβολαια'!C127</f>
        <v>0</v>
      </c>
      <c r="C127" s="186">
        <f>'1-συμβολαια'!D127</f>
        <v>0</v>
      </c>
      <c r="D127" s="182"/>
      <c r="E127" s="188"/>
      <c r="F127" s="313"/>
      <c r="G127" s="182"/>
      <c r="H127" s="187"/>
      <c r="I127" s="222" t="s">
        <v>184</v>
      </c>
      <c r="J127" s="222" t="s">
        <v>175</v>
      </c>
      <c r="K127" s="26"/>
      <c r="L127" s="26"/>
    </row>
    <row r="128" spans="1:12" s="181" customFormat="1" ht="14.25">
      <c r="A128" s="184">
        <f>'1-συμβολαια'!A128</f>
        <v>0</v>
      </c>
      <c r="B128" s="185">
        <f>'1-συμβολαια'!C128</f>
        <v>0</v>
      </c>
      <c r="C128" s="186">
        <f>'1-συμβολαια'!D128</f>
        <v>0</v>
      </c>
      <c r="D128" s="182"/>
      <c r="E128" s="188"/>
      <c r="F128" s="313"/>
      <c r="G128" s="182"/>
      <c r="H128" s="187"/>
      <c r="I128" s="222" t="s">
        <v>184</v>
      </c>
      <c r="J128" s="222" t="s">
        <v>175</v>
      </c>
      <c r="K128" s="26"/>
      <c r="L128" s="26"/>
    </row>
    <row r="129" spans="1:12" s="181" customFormat="1" ht="14.25">
      <c r="A129" s="184">
        <f>'1-συμβολαια'!A129</f>
        <v>0</v>
      </c>
      <c r="B129" s="185">
        <f>'1-συμβολαια'!C129</f>
        <v>0</v>
      </c>
      <c r="C129" s="186">
        <f>'1-συμβολαια'!D129</f>
        <v>0</v>
      </c>
      <c r="D129" s="182"/>
      <c r="E129" s="188"/>
      <c r="F129" s="313"/>
      <c r="G129" s="182"/>
      <c r="H129" s="187"/>
      <c r="I129" s="222" t="s">
        <v>184</v>
      </c>
      <c r="J129" s="222" t="s">
        <v>175</v>
      </c>
      <c r="K129" s="26"/>
      <c r="L129" s="26"/>
    </row>
    <row r="130" spans="1:12" s="181" customFormat="1" ht="14.25">
      <c r="A130" s="184">
        <f>'1-συμβολαια'!A130</f>
        <v>0</v>
      </c>
      <c r="B130" s="185">
        <f>'1-συμβολαια'!C130</f>
        <v>0</v>
      </c>
      <c r="C130" s="186">
        <f>'1-συμβολαια'!D130</f>
        <v>0</v>
      </c>
      <c r="D130" s="182"/>
      <c r="E130" s="188"/>
      <c r="F130" s="313"/>
      <c r="G130" s="182"/>
      <c r="H130" s="187"/>
      <c r="I130" s="222" t="s">
        <v>184</v>
      </c>
      <c r="J130" s="222" t="s">
        <v>175</v>
      </c>
      <c r="K130" s="26"/>
      <c r="L130" s="26"/>
    </row>
    <row r="131" spans="1:12" s="181" customFormat="1" ht="14.25">
      <c r="A131" s="184">
        <f>'1-συμβολαια'!A131</f>
        <v>0</v>
      </c>
      <c r="B131" s="185">
        <f>'1-συμβολαια'!C131</f>
        <v>0</v>
      </c>
      <c r="C131" s="186">
        <f>'1-συμβολαια'!D131</f>
        <v>0</v>
      </c>
      <c r="D131" s="182"/>
      <c r="E131" s="188"/>
      <c r="F131" s="313"/>
      <c r="G131" s="182"/>
      <c r="H131" s="187"/>
      <c r="I131" s="222" t="s">
        <v>184</v>
      </c>
      <c r="J131" s="222" t="s">
        <v>175</v>
      </c>
      <c r="K131" s="26"/>
      <c r="L131" s="26"/>
    </row>
    <row r="132" spans="1:12" s="181" customFormat="1" ht="14.25">
      <c r="A132" s="184">
        <f>'1-συμβολαια'!A132</f>
        <v>0</v>
      </c>
      <c r="B132" s="185">
        <f>'1-συμβολαια'!C132</f>
        <v>0</v>
      </c>
      <c r="C132" s="186">
        <f>'1-συμβολαια'!D132</f>
        <v>0</v>
      </c>
      <c r="D132" s="182"/>
      <c r="E132" s="188"/>
      <c r="F132" s="313"/>
      <c r="G132" s="182"/>
      <c r="H132" s="187"/>
      <c r="I132" s="222" t="s">
        <v>184</v>
      </c>
      <c r="J132" s="222" t="s">
        <v>175</v>
      </c>
      <c r="K132" s="26"/>
      <c r="L132" s="26"/>
    </row>
    <row r="133" spans="1:12" s="181" customFormat="1" ht="14.25">
      <c r="A133" s="184">
        <f>'1-συμβολαια'!A133</f>
        <v>0</v>
      </c>
      <c r="B133" s="185">
        <f>'1-συμβολαια'!C133</f>
        <v>0</v>
      </c>
      <c r="C133" s="186">
        <f>'1-συμβολαια'!D133</f>
        <v>0</v>
      </c>
      <c r="D133" s="182"/>
      <c r="E133" s="188"/>
      <c r="F133" s="313"/>
      <c r="G133" s="182"/>
      <c r="H133" s="187"/>
      <c r="I133" s="222" t="s">
        <v>184</v>
      </c>
      <c r="J133" s="222" t="s">
        <v>175</v>
      </c>
      <c r="K133" s="26"/>
      <c r="L133" s="26"/>
    </row>
    <row r="134" spans="1:12" s="181" customFormat="1" ht="14.25">
      <c r="A134" s="184">
        <f>'1-συμβολαια'!A134</f>
        <v>0</v>
      </c>
      <c r="B134" s="185">
        <f>'1-συμβολαια'!C134</f>
        <v>0</v>
      </c>
      <c r="C134" s="186">
        <f>'1-συμβολαια'!D134</f>
        <v>0</v>
      </c>
      <c r="D134" s="182"/>
      <c r="E134" s="188"/>
      <c r="F134" s="313"/>
      <c r="G134" s="182"/>
      <c r="H134" s="187"/>
      <c r="I134" s="222" t="s">
        <v>184</v>
      </c>
      <c r="J134" s="222" t="s">
        <v>175</v>
      </c>
      <c r="K134" s="26"/>
      <c r="L134" s="26"/>
    </row>
    <row r="135" spans="1:12" s="181" customFormat="1" ht="14.25">
      <c r="A135" s="184">
        <f>'1-συμβολαια'!A135</f>
        <v>0</v>
      </c>
      <c r="B135" s="185">
        <f>'1-συμβολαια'!C135</f>
        <v>0</v>
      </c>
      <c r="C135" s="186">
        <f>'1-συμβολαια'!D135</f>
        <v>0</v>
      </c>
      <c r="D135" s="182"/>
      <c r="E135" s="188"/>
      <c r="F135" s="313"/>
      <c r="G135" s="182"/>
      <c r="H135" s="187"/>
      <c r="I135" s="222" t="s">
        <v>184</v>
      </c>
      <c r="J135" s="222" t="s">
        <v>175</v>
      </c>
      <c r="K135" s="26"/>
      <c r="L135" s="26"/>
    </row>
    <row r="136" spans="1:12" s="181" customFormat="1" ht="14.25">
      <c r="A136" s="184">
        <f>'1-συμβολαια'!A136</f>
        <v>0</v>
      </c>
      <c r="B136" s="185">
        <f>'1-συμβολαια'!C136</f>
        <v>0</v>
      </c>
      <c r="C136" s="186">
        <f>'1-συμβολαια'!D136</f>
        <v>0</v>
      </c>
      <c r="D136" s="182"/>
      <c r="E136" s="188"/>
      <c r="F136" s="313"/>
      <c r="G136" s="182"/>
      <c r="H136" s="187"/>
      <c r="I136" s="222" t="s">
        <v>184</v>
      </c>
      <c r="J136" s="222" t="s">
        <v>175</v>
      </c>
      <c r="K136" s="26"/>
      <c r="L136" s="26"/>
    </row>
    <row r="137" spans="1:12" s="181" customFormat="1" ht="14.25">
      <c r="A137" s="184">
        <f>'1-συμβολαια'!A137</f>
        <v>0</v>
      </c>
      <c r="B137" s="185">
        <f>'1-συμβολαια'!C137</f>
        <v>0</v>
      </c>
      <c r="C137" s="186">
        <f>'1-συμβολαια'!D137</f>
        <v>0</v>
      </c>
      <c r="D137" s="182"/>
      <c r="E137" s="188"/>
      <c r="F137" s="313"/>
      <c r="G137" s="182"/>
      <c r="H137" s="187"/>
      <c r="I137" s="222" t="s">
        <v>184</v>
      </c>
      <c r="J137" s="222" t="s">
        <v>175</v>
      </c>
      <c r="K137" s="26"/>
      <c r="L137" s="26"/>
    </row>
    <row r="138" spans="1:12" s="181" customFormat="1" ht="14.25">
      <c r="A138" s="184">
        <f>'1-συμβολαια'!A138</f>
        <v>0</v>
      </c>
      <c r="B138" s="185">
        <f>'1-συμβολαια'!C138</f>
        <v>0</v>
      </c>
      <c r="C138" s="186">
        <f>'1-συμβολαια'!D138</f>
        <v>0</v>
      </c>
      <c r="D138" s="182"/>
      <c r="E138" s="188"/>
      <c r="F138" s="313"/>
      <c r="G138" s="182"/>
      <c r="H138" s="187"/>
      <c r="I138" s="222" t="s">
        <v>184</v>
      </c>
      <c r="J138" s="222" t="s">
        <v>175</v>
      </c>
      <c r="K138" s="26"/>
      <c r="L138" s="26"/>
    </row>
    <row r="139" spans="1:12" s="181" customFormat="1" ht="14.25">
      <c r="A139" s="184">
        <f>'1-συμβολαια'!A139</f>
        <v>0</v>
      </c>
      <c r="B139" s="185">
        <f>'1-συμβολαια'!C139</f>
        <v>0</v>
      </c>
      <c r="C139" s="186">
        <f>'1-συμβολαια'!D139</f>
        <v>0</v>
      </c>
      <c r="D139" s="182"/>
      <c r="E139" s="188"/>
      <c r="F139" s="313"/>
      <c r="G139" s="182"/>
      <c r="H139" s="187"/>
      <c r="I139" s="222" t="s">
        <v>184</v>
      </c>
      <c r="J139" s="222" t="s">
        <v>175</v>
      </c>
      <c r="K139" s="26"/>
      <c r="L139" s="26"/>
    </row>
    <row r="140" spans="1:12" s="181" customFormat="1" ht="14.25">
      <c r="A140" s="184">
        <f>'1-συμβολαια'!A140</f>
        <v>0</v>
      </c>
      <c r="B140" s="185">
        <f>'1-συμβολαια'!C140</f>
        <v>0</v>
      </c>
      <c r="C140" s="186">
        <f>'1-συμβολαια'!D140</f>
        <v>0</v>
      </c>
      <c r="D140" s="182"/>
      <c r="E140" s="188"/>
      <c r="F140" s="313"/>
      <c r="G140" s="182"/>
      <c r="H140" s="187"/>
      <c r="I140" s="222" t="s">
        <v>184</v>
      </c>
      <c r="J140" s="222" t="s">
        <v>175</v>
      </c>
      <c r="K140" s="26"/>
      <c r="L140" s="26"/>
    </row>
    <row r="141" spans="1:12" s="181" customFormat="1" ht="14.25">
      <c r="A141" s="184">
        <f>'1-συμβολαια'!A141</f>
        <v>0</v>
      </c>
      <c r="B141" s="185">
        <f>'1-συμβολαια'!C141</f>
        <v>0</v>
      </c>
      <c r="C141" s="186">
        <f>'1-συμβολαια'!D141</f>
        <v>0</v>
      </c>
      <c r="D141" s="182"/>
      <c r="E141" s="188"/>
      <c r="F141" s="313"/>
      <c r="G141" s="182"/>
      <c r="H141" s="187"/>
      <c r="I141" s="222" t="s">
        <v>184</v>
      </c>
      <c r="J141" s="222" t="s">
        <v>175</v>
      </c>
      <c r="K141" s="26"/>
      <c r="L141" s="26"/>
    </row>
    <row r="142" spans="1:12" s="181" customFormat="1" ht="14.25">
      <c r="A142" s="184">
        <f>'1-συμβολαια'!A142</f>
        <v>0</v>
      </c>
      <c r="B142" s="185">
        <f>'1-συμβολαια'!C142</f>
        <v>0</v>
      </c>
      <c r="C142" s="186">
        <f>'1-συμβολαια'!D142</f>
        <v>0</v>
      </c>
      <c r="D142" s="182"/>
      <c r="E142" s="188"/>
      <c r="F142" s="313"/>
      <c r="G142" s="182"/>
      <c r="H142" s="187"/>
      <c r="I142" s="222" t="s">
        <v>184</v>
      </c>
      <c r="J142" s="222" t="s">
        <v>175</v>
      </c>
      <c r="K142" s="26"/>
      <c r="L142" s="26"/>
    </row>
    <row r="143" spans="1:12" s="181" customFormat="1" ht="14.25">
      <c r="A143" s="184">
        <f>'1-συμβολαια'!A143</f>
        <v>0</v>
      </c>
      <c r="B143" s="185">
        <f>'1-συμβολαια'!C143</f>
        <v>0</v>
      </c>
      <c r="C143" s="186">
        <f>'1-συμβολαια'!D143</f>
        <v>0</v>
      </c>
      <c r="D143" s="182"/>
      <c r="E143" s="188"/>
      <c r="F143" s="313"/>
      <c r="G143" s="182"/>
      <c r="H143" s="187"/>
      <c r="I143" s="222" t="s">
        <v>184</v>
      </c>
      <c r="J143" s="222" t="s">
        <v>175</v>
      </c>
      <c r="K143" s="26"/>
      <c r="L143" s="26"/>
    </row>
    <row r="144" spans="1:12" s="181" customFormat="1" ht="14.25">
      <c r="A144" s="184">
        <f>'1-συμβολαια'!A144</f>
        <v>0</v>
      </c>
      <c r="B144" s="185">
        <f>'1-συμβολαια'!C144</f>
        <v>0</v>
      </c>
      <c r="C144" s="186">
        <f>'1-συμβολαια'!D144</f>
        <v>0</v>
      </c>
      <c r="D144" s="182"/>
      <c r="E144" s="188"/>
      <c r="F144" s="313"/>
      <c r="G144" s="182"/>
      <c r="H144" s="187"/>
      <c r="I144" s="222" t="s">
        <v>184</v>
      </c>
      <c r="J144" s="222" t="s">
        <v>175</v>
      </c>
      <c r="K144" s="26"/>
      <c r="L144" s="26"/>
    </row>
    <row r="145" spans="1:12" s="181" customFormat="1" ht="14.25">
      <c r="A145" s="184">
        <f>'1-συμβολαια'!A145</f>
        <v>0</v>
      </c>
      <c r="B145" s="185">
        <f>'1-συμβολαια'!C145</f>
        <v>0</v>
      </c>
      <c r="C145" s="186">
        <f>'1-συμβολαια'!D145</f>
        <v>0</v>
      </c>
      <c r="D145" s="182"/>
      <c r="E145" s="188"/>
      <c r="F145" s="313"/>
      <c r="G145" s="182"/>
      <c r="H145" s="187"/>
      <c r="I145" s="222" t="s">
        <v>184</v>
      </c>
      <c r="J145" s="222" t="s">
        <v>175</v>
      </c>
      <c r="K145" s="26"/>
      <c r="L145" s="26"/>
    </row>
    <row r="146" spans="1:12" s="181" customFormat="1" ht="14.25">
      <c r="A146" s="184">
        <f>'1-συμβολαια'!A146</f>
        <v>0</v>
      </c>
      <c r="B146" s="185">
        <f>'1-συμβολαια'!C146</f>
        <v>0</v>
      </c>
      <c r="C146" s="186">
        <f>'1-συμβολαια'!D146</f>
        <v>0</v>
      </c>
      <c r="D146" s="182"/>
      <c r="E146" s="188"/>
      <c r="F146" s="313"/>
      <c r="G146" s="182"/>
      <c r="H146" s="187"/>
      <c r="I146" s="222" t="s">
        <v>184</v>
      </c>
      <c r="J146" s="222" t="s">
        <v>175</v>
      </c>
      <c r="K146" s="26"/>
      <c r="L146" s="26"/>
    </row>
    <row r="147" spans="1:12" s="181" customFormat="1" ht="14.25">
      <c r="A147" s="184">
        <f>'1-συμβολαια'!A147</f>
        <v>0</v>
      </c>
      <c r="B147" s="185">
        <f>'1-συμβολαια'!C147</f>
        <v>0</v>
      </c>
      <c r="C147" s="186">
        <f>'1-συμβολαια'!D147</f>
        <v>0</v>
      </c>
      <c r="D147" s="182"/>
      <c r="E147" s="188"/>
      <c r="F147" s="313"/>
      <c r="G147" s="182"/>
      <c r="H147" s="187"/>
      <c r="I147" s="222" t="s">
        <v>184</v>
      </c>
      <c r="J147" s="222" t="s">
        <v>175</v>
      </c>
      <c r="K147" s="26"/>
      <c r="L147" s="26"/>
    </row>
    <row r="148" spans="1:12" s="181" customFormat="1" ht="14.25">
      <c r="A148" s="184">
        <f>'1-συμβολαια'!A148</f>
        <v>0</v>
      </c>
      <c r="B148" s="185">
        <f>'1-συμβολαια'!C148</f>
        <v>0</v>
      </c>
      <c r="C148" s="186">
        <f>'1-συμβολαια'!D148</f>
        <v>0</v>
      </c>
      <c r="D148" s="182"/>
      <c r="E148" s="188"/>
      <c r="F148" s="313"/>
      <c r="G148" s="182"/>
      <c r="H148" s="187"/>
      <c r="I148" s="222" t="s">
        <v>184</v>
      </c>
      <c r="J148" s="222" t="s">
        <v>175</v>
      </c>
      <c r="K148" s="26"/>
      <c r="L148" s="26"/>
    </row>
    <row r="149" spans="1:12" s="181" customFormat="1" ht="14.25">
      <c r="A149" s="184">
        <f>'1-συμβολαια'!A149</f>
        <v>0</v>
      </c>
      <c r="B149" s="185">
        <f>'1-συμβολαια'!C149</f>
        <v>0</v>
      </c>
      <c r="C149" s="186">
        <f>'1-συμβολαια'!D149</f>
        <v>0</v>
      </c>
      <c r="D149" s="182"/>
      <c r="E149" s="188"/>
      <c r="F149" s="313"/>
      <c r="G149" s="182"/>
      <c r="H149" s="187"/>
      <c r="I149" s="222" t="s">
        <v>184</v>
      </c>
      <c r="J149" s="222" t="s">
        <v>175</v>
      </c>
      <c r="K149" s="26"/>
      <c r="L149" s="26"/>
    </row>
    <row r="150" spans="1:12" s="181" customFormat="1" ht="14.25">
      <c r="A150" s="184">
        <f>'1-συμβολαια'!A150</f>
        <v>0</v>
      </c>
      <c r="B150" s="185">
        <f>'1-συμβολαια'!C150</f>
        <v>0</v>
      </c>
      <c r="C150" s="186">
        <f>'1-συμβολαια'!D150</f>
        <v>0</v>
      </c>
      <c r="D150" s="182"/>
      <c r="E150" s="188"/>
      <c r="F150" s="313"/>
      <c r="G150" s="182"/>
      <c r="H150" s="187"/>
      <c r="I150" s="222" t="s">
        <v>184</v>
      </c>
      <c r="J150" s="222" t="s">
        <v>175</v>
      </c>
      <c r="K150" s="26"/>
      <c r="L150" s="26"/>
    </row>
    <row r="151" spans="1:12" s="181" customFormat="1" ht="14.25">
      <c r="A151" s="184">
        <f>'1-συμβολαια'!A151</f>
        <v>0</v>
      </c>
      <c r="B151" s="185">
        <f>'1-συμβολαια'!C151</f>
        <v>0</v>
      </c>
      <c r="C151" s="186">
        <f>'1-συμβολαια'!D151</f>
        <v>0</v>
      </c>
      <c r="D151" s="182"/>
      <c r="E151" s="188"/>
      <c r="F151" s="313"/>
      <c r="G151" s="182"/>
      <c r="H151" s="187"/>
      <c r="I151" s="222" t="s">
        <v>184</v>
      </c>
      <c r="J151" s="222" t="s">
        <v>175</v>
      </c>
      <c r="K151" s="26"/>
      <c r="L151" s="26"/>
    </row>
    <row r="152" spans="1:12" s="181" customFormat="1" ht="14.25">
      <c r="A152" s="184">
        <f>'1-συμβολαια'!A152</f>
        <v>0</v>
      </c>
      <c r="B152" s="185">
        <f>'1-συμβολαια'!C152</f>
        <v>0</v>
      </c>
      <c r="C152" s="186">
        <f>'1-συμβολαια'!D152</f>
        <v>0</v>
      </c>
      <c r="D152" s="182"/>
      <c r="E152" s="188"/>
      <c r="F152" s="313"/>
      <c r="G152" s="182"/>
      <c r="H152" s="187"/>
      <c r="I152" s="222" t="s">
        <v>184</v>
      </c>
      <c r="J152" s="222" t="s">
        <v>175</v>
      </c>
      <c r="K152" s="26"/>
      <c r="L152" s="26"/>
    </row>
    <row r="153" spans="1:12" s="181" customFormat="1" ht="14.25">
      <c r="A153" s="184">
        <f>'1-συμβολαια'!A153</f>
        <v>0</v>
      </c>
      <c r="B153" s="185">
        <f>'1-συμβολαια'!C153</f>
        <v>0</v>
      </c>
      <c r="C153" s="186">
        <f>'1-συμβολαια'!D153</f>
        <v>0</v>
      </c>
      <c r="D153" s="182"/>
      <c r="E153" s="188"/>
      <c r="F153" s="313"/>
      <c r="G153" s="182"/>
      <c r="H153" s="187"/>
      <c r="I153" s="222" t="s">
        <v>184</v>
      </c>
      <c r="J153" s="222" t="s">
        <v>175</v>
      </c>
      <c r="K153" s="26"/>
      <c r="L153" s="26"/>
    </row>
    <row r="154" spans="1:12" s="181" customFormat="1" ht="14.25">
      <c r="A154" s="184">
        <f>'1-συμβολαια'!A154</f>
        <v>0</v>
      </c>
      <c r="B154" s="185">
        <f>'1-συμβολαια'!C154</f>
        <v>0</v>
      </c>
      <c r="C154" s="186">
        <f>'1-συμβολαια'!D154</f>
        <v>0</v>
      </c>
      <c r="D154" s="182"/>
      <c r="E154" s="188"/>
      <c r="F154" s="313"/>
      <c r="G154" s="182"/>
      <c r="H154" s="187"/>
      <c r="I154" s="222" t="s">
        <v>184</v>
      </c>
      <c r="J154" s="222" t="s">
        <v>175</v>
      </c>
      <c r="K154" s="26"/>
      <c r="L154" s="26"/>
    </row>
    <row r="155" spans="1:12" s="181" customFormat="1" ht="14.25">
      <c r="A155" s="184">
        <f>'1-συμβολαια'!A155</f>
        <v>0</v>
      </c>
      <c r="B155" s="185">
        <f>'1-συμβολαια'!C155</f>
        <v>0</v>
      </c>
      <c r="C155" s="186">
        <f>'1-συμβολαια'!D155</f>
        <v>0</v>
      </c>
      <c r="D155" s="182"/>
      <c r="E155" s="188"/>
      <c r="F155" s="313"/>
      <c r="G155" s="182"/>
      <c r="H155" s="187"/>
      <c r="I155" s="222" t="s">
        <v>184</v>
      </c>
      <c r="J155" s="222" t="s">
        <v>175</v>
      </c>
      <c r="K155" s="26"/>
      <c r="L155" s="26"/>
    </row>
    <row r="156" spans="1:12" s="181" customFormat="1" ht="14.25">
      <c r="A156" s="184">
        <f>'1-συμβολαια'!A156</f>
        <v>0</v>
      </c>
      <c r="B156" s="185">
        <f>'1-συμβολαια'!C156</f>
        <v>0</v>
      </c>
      <c r="C156" s="186">
        <f>'1-συμβολαια'!D156</f>
        <v>0</v>
      </c>
      <c r="D156" s="182"/>
      <c r="E156" s="188"/>
      <c r="F156" s="313"/>
      <c r="G156" s="182"/>
      <c r="H156" s="187"/>
      <c r="I156" s="222" t="s">
        <v>184</v>
      </c>
      <c r="J156" s="222" t="s">
        <v>175</v>
      </c>
      <c r="K156" s="26"/>
      <c r="L156" s="26"/>
    </row>
    <row r="157" spans="1:12" s="181" customFormat="1" ht="14.25">
      <c r="A157" s="184">
        <f>'1-συμβολαια'!A157</f>
        <v>0</v>
      </c>
      <c r="B157" s="185">
        <f>'1-συμβολαια'!C157</f>
        <v>0</v>
      </c>
      <c r="C157" s="186">
        <f>'1-συμβολαια'!D157</f>
        <v>0</v>
      </c>
      <c r="D157" s="182"/>
      <c r="E157" s="188"/>
      <c r="F157" s="313"/>
      <c r="G157" s="182"/>
      <c r="H157" s="187"/>
      <c r="I157" s="222" t="s">
        <v>184</v>
      </c>
      <c r="J157" s="222" t="s">
        <v>175</v>
      </c>
      <c r="K157" s="26"/>
      <c r="L157" s="26"/>
    </row>
    <row r="158" spans="1:12" s="181" customFormat="1" ht="14.25">
      <c r="A158" s="184">
        <f>'1-συμβολαια'!A158</f>
        <v>0</v>
      </c>
      <c r="B158" s="185">
        <f>'1-συμβολαια'!C158</f>
        <v>0</v>
      </c>
      <c r="C158" s="186">
        <f>'1-συμβολαια'!D158</f>
        <v>0</v>
      </c>
      <c r="D158" s="182"/>
      <c r="E158" s="188"/>
      <c r="F158" s="313"/>
      <c r="G158" s="182"/>
      <c r="H158" s="187"/>
      <c r="I158" s="222" t="s">
        <v>184</v>
      </c>
      <c r="J158" s="222" t="s">
        <v>175</v>
      </c>
      <c r="K158" s="26"/>
      <c r="L158" s="26"/>
    </row>
    <row r="159" spans="1:12" s="181" customFormat="1" ht="14.25">
      <c r="A159" s="184">
        <f>'1-συμβολαια'!A159</f>
        <v>0</v>
      </c>
      <c r="B159" s="185">
        <f>'1-συμβολαια'!C159</f>
        <v>0</v>
      </c>
      <c r="C159" s="186">
        <f>'1-συμβολαια'!D159</f>
        <v>0</v>
      </c>
      <c r="D159" s="182"/>
      <c r="E159" s="188"/>
      <c r="F159" s="313"/>
      <c r="G159" s="182"/>
      <c r="H159" s="187"/>
      <c r="I159" s="222" t="s">
        <v>184</v>
      </c>
      <c r="J159" s="222" t="s">
        <v>175</v>
      </c>
      <c r="K159" s="26"/>
      <c r="L159" s="26"/>
    </row>
    <row r="160" spans="1:12" s="181" customFormat="1" ht="14.25">
      <c r="A160" s="184">
        <f>'1-συμβολαια'!A160</f>
        <v>0</v>
      </c>
      <c r="B160" s="185">
        <f>'1-συμβολαια'!C160</f>
        <v>0</v>
      </c>
      <c r="C160" s="186">
        <f>'1-συμβολαια'!D160</f>
        <v>0</v>
      </c>
      <c r="D160" s="182"/>
      <c r="E160" s="188"/>
      <c r="F160" s="313"/>
      <c r="G160" s="182"/>
      <c r="H160" s="187"/>
      <c r="I160" s="222" t="s">
        <v>184</v>
      </c>
      <c r="J160" s="222" t="s">
        <v>175</v>
      </c>
      <c r="K160" s="26"/>
      <c r="L160" s="26"/>
    </row>
    <row r="161" spans="1:16" s="181" customFormat="1" ht="14.25">
      <c r="A161" s="184">
        <f>'1-συμβολαια'!A161</f>
        <v>0</v>
      </c>
      <c r="B161" s="185">
        <f>'1-συμβολαια'!C161</f>
        <v>0</v>
      </c>
      <c r="C161" s="186">
        <f>'1-συμβολαια'!D161</f>
        <v>0</v>
      </c>
      <c r="D161" s="182"/>
      <c r="E161" s="188"/>
      <c r="F161" s="313"/>
      <c r="G161" s="182"/>
      <c r="H161" s="187"/>
      <c r="I161" s="222" t="s">
        <v>184</v>
      </c>
      <c r="J161" s="222" t="s">
        <v>175</v>
      </c>
      <c r="K161" s="26"/>
      <c r="L161" s="26"/>
    </row>
    <row r="162" spans="1:16" s="181" customFormat="1" ht="14.25">
      <c r="A162" s="184">
        <f>'1-συμβολαια'!A162</f>
        <v>0</v>
      </c>
      <c r="B162" s="185">
        <f>'1-συμβολαια'!C162</f>
        <v>0</v>
      </c>
      <c r="C162" s="186">
        <f>'1-συμβολαια'!D162</f>
        <v>0</v>
      </c>
      <c r="D162" s="182"/>
      <c r="E162" s="188"/>
      <c r="F162" s="313"/>
      <c r="G162" s="182"/>
      <c r="H162" s="187"/>
      <c r="I162" s="222" t="s">
        <v>184</v>
      </c>
      <c r="J162" s="222" t="s">
        <v>175</v>
      </c>
      <c r="K162" s="26"/>
      <c r="L162" s="26"/>
    </row>
    <row r="163" spans="1:16" s="181" customFormat="1" ht="14.25">
      <c r="A163" s="184">
        <f>'1-συμβολαια'!A163</f>
        <v>0</v>
      </c>
      <c r="B163" s="185">
        <f>'1-συμβολαια'!C163</f>
        <v>0</v>
      </c>
      <c r="C163" s="186">
        <f>'1-συμβολαια'!D163</f>
        <v>0</v>
      </c>
      <c r="D163" s="182"/>
      <c r="E163" s="188"/>
      <c r="F163" s="313"/>
      <c r="G163" s="182"/>
      <c r="H163" s="187"/>
      <c r="I163" s="222" t="s">
        <v>184</v>
      </c>
      <c r="J163" s="222" t="s">
        <v>175</v>
      </c>
      <c r="K163" s="26"/>
      <c r="L163" s="26"/>
    </row>
    <row r="164" spans="1:16" s="181" customFormat="1" ht="14.25">
      <c r="A164" s="184">
        <f>'1-συμβολαια'!A164</f>
        <v>0</v>
      </c>
      <c r="B164" s="185">
        <f>'1-συμβολαια'!C164</f>
        <v>0</v>
      </c>
      <c r="C164" s="186">
        <f>'1-συμβολαια'!D164</f>
        <v>0</v>
      </c>
      <c r="D164" s="182"/>
      <c r="E164" s="188"/>
      <c r="F164" s="313"/>
      <c r="G164" s="182"/>
      <c r="H164" s="187"/>
      <c r="I164" s="222" t="s">
        <v>184</v>
      </c>
      <c r="J164" s="222" t="s">
        <v>175</v>
      </c>
      <c r="K164" s="26"/>
      <c r="L164" s="26"/>
    </row>
    <row r="165" spans="1:16" s="181" customFormat="1" ht="14.25">
      <c r="A165" s="184">
        <f>'1-συμβολαια'!A165</f>
        <v>0</v>
      </c>
      <c r="B165" s="185">
        <f>'1-συμβολαια'!C165</f>
        <v>0</v>
      </c>
      <c r="C165" s="186">
        <f>'1-συμβολαια'!D165</f>
        <v>0</v>
      </c>
      <c r="D165" s="182"/>
      <c r="E165" s="188"/>
      <c r="F165" s="313"/>
      <c r="G165" s="182"/>
      <c r="H165" s="187"/>
      <c r="I165" s="222" t="s">
        <v>184</v>
      </c>
      <c r="J165" s="222" t="s">
        <v>175</v>
      </c>
      <c r="K165" s="26"/>
      <c r="L165" s="26"/>
    </row>
    <row r="166" spans="1:16" s="181" customFormat="1" ht="14.25">
      <c r="A166" s="184">
        <f>'1-συμβολαια'!A166</f>
        <v>0</v>
      </c>
      <c r="B166" s="185">
        <f>'1-συμβολαια'!C166</f>
        <v>0</v>
      </c>
      <c r="C166" s="186">
        <f>'1-συμβολαια'!D166</f>
        <v>0</v>
      </c>
      <c r="D166" s="182"/>
      <c r="E166" s="188"/>
      <c r="F166" s="313"/>
      <c r="G166" s="182"/>
      <c r="H166" s="187"/>
      <c r="I166" s="222" t="s">
        <v>184</v>
      </c>
      <c r="J166" s="222" t="s">
        <v>175</v>
      </c>
      <c r="K166" s="26"/>
      <c r="L166" s="26"/>
    </row>
    <row r="167" spans="1:16" s="181" customFormat="1" ht="14.25">
      <c r="A167" s="184">
        <f>'1-συμβολαια'!A167</f>
        <v>0</v>
      </c>
      <c r="B167" s="185">
        <f>'1-συμβολαια'!C167</f>
        <v>0</v>
      </c>
      <c r="C167" s="186">
        <f>'1-συμβολαια'!D167</f>
        <v>0</v>
      </c>
      <c r="D167" s="182"/>
      <c r="E167" s="188"/>
      <c r="F167" s="313"/>
      <c r="G167" s="182"/>
      <c r="H167" s="187"/>
      <c r="I167" s="222" t="s">
        <v>184</v>
      </c>
      <c r="J167" s="222" t="s">
        <v>175</v>
      </c>
      <c r="K167" s="26"/>
      <c r="L167" s="26"/>
    </row>
    <row r="168" spans="1:16" s="181" customFormat="1" ht="14.25">
      <c r="A168" s="184">
        <f>'1-συμβολαια'!A168</f>
        <v>0</v>
      </c>
      <c r="B168" s="185">
        <f>'1-συμβολαια'!C168</f>
        <v>0</v>
      </c>
      <c r="C168" s="186">
        <f>'1-συμβολαια'!D168</f>
        <v>0</v>
      </c>
      <c r="D168" s="182"/>
      <c r="E168" s="188"/>
      <c r="F168" s="313"/>
      <c r="G168" s="182"/>
      <c r="H168" s="187"/>
      <c r="I168" s="222" t="s">
        <v>184</v>
      </c>
      <c r="J168" s="222" t="s">
        <v>175</v>
      </c>
      <c r="K168" s="26"/>
      <c r="L168" s="26"/>
    </row>
    <row r="169" spans="1:16" s="181" customFormat="1" ht="14.25">
      <c r="A169" s="184">
        <f>'1-συμβολαια'!A169</f>
        <v>0</v>
      </c>
      <c r="B169" s="185">
        <f>'1-συμβολαια'!C169</f>
        <v>0</v>
      </c>
      <c r="C169" s="186">
        <f>'1-συμβολαια'!D169</f>
        <v>0</v>
      </c>
      <c r="D169" s="182"/>
      <c r="E169" s="188"/>
      <c r="F169" s="313"/>
      <c r="G169" s="182"/>
      <c r="H169" s="187"/>
      <c r="I169" s="222" t="s">
        <v>184</v>
      </c>
      <c r="J169" s="222" t="s">
        <v>175</v>
      </c>
      <c r="K169" s="26"/>
      <c r="L169" s="26"/>
    </row>
    <row r="170" spans="1:16" s="181" customFormat="1" ht="14.25">
      <c r="A170" s="184">
        <f>'1-συμβολαια'!A170</f>
        <v>0</v>
      </c>
      <c r="B170" s="185">
        <f>'1-συμβολαια'!C170</f>
        <v>0</v>
      </c>
      <c r="C170" s="186">
        <f>'1-συμβολαια'!D170</f>
        <v>0</v>
      </c>
      <c r="D170" s="182"/>
      <c r="E170" s="188"/>
      <c r="F170" s="313"/>
      <c r="G170" s="182"/>
      <c r="H170" s="187"/>
      <c r="I170" s="222" t="s">
        <v>184</v>
      </c>
      <c r="J170" s="222" t="s">
        <v>175</v>
      </c>
      <c r="K170" s="26"/>
      <c r="L170" s="26"/>
    </row>
    <row r="171" spans="1:16" s="181" customFormat="1" ht="14.25">
      <c r="A171" s="184">
        <f>'1-συμβολαια'!A171</f>
        <v>0</v>
      </c>
      <c r="B171" s="185">
        <f>'1-συμβολαια'!C171</f>
        <v>0</v>
      </c>
      <c r="C171" s="186">
        <f>'1-συμβολαια'!D171</f>
        <v>0</v>
      </c>
      <c r="D171" s="182"/>
      <c r="E171" s="188"/>
      <c r="F171" s="313"/>
      <c r="G171" s="182"/>
      <c r="H171" s="187"/>
      <c r="I171" s="222" t="s">
        <v>184</v>
      </c>
      <c r="J171" s="222" t="s">
        <v>175</v>
      </c>
      <c r="K171" s="26"/>
      <c r="L171" s="26"/>
    </row>
    <row r="172" spans="1:16" s="181" customFormat="1" ht="14.25">
      <c r="A172" s="184">
        <f>'1-συμβολαια'!A172</f>
        <v>0</v>
      </c>
      <c r="B172" s="185">
        <f>'1-συμβολαια'!C172</f>
        <v>0</v>
      </c>
      <c r="C172" s="186">
        <f>'1-συμβολαια'!D172</f>
        <v>0</v>
      </c>
      <c r="D172" s="182"/>
      <c r="E172" s="188"/>
      <c r="F172" s="313"/>
      <c r="G172" s="182"/>
      <c r="H172" s="187"/>
      <c r="I172" s="222" t="s">
        <v>184</v>
      </c>
      <c r="J172" s="222" t="s">
        <v>175</v>
      </c>
      <c r="K172" s="26"/>
      <c r="L172" s="26"/>
    </row>
    <row r="173" spans="1:16" s="181" customFormat="1" ht="14.25">
      <c r="A173" s="184">
        <f>'1-συμβολαια'!A173</f>
        <v>0</v>
      </c>
      <c r="B173" s="185">
        <f>'1-συμβολαια'!C173</f>
        <v>0</v>
      </c>
      <c r="C173" s="186">
        <f>'1-συμβολαια'!D173</f>
        <v>0</v>
      </c>
      <c r="D173" s="182"/>
      <c r="E173" s="188"/>
      <c r="F173" s="313"/>
      <c r="G173" s="182"/>
      <c r="H173" s="187"/>
      <c r="I173" s="222" t="s">
        <v>184</v>
      </c>
      <c r="J173" s="222" t="s">
        <v>175</v>
      </c>
      <c r="K173" s="26"/>
      <c r="L173" s="26"/>
    </row>
    <row r="174" spans="1:16" ht="15.75">
      <c r="A174" s="363" t="s">
        <v>57</v>
      </c>
      <c r="B174" s="364"/>
      <c r="C174" s="364"/>
      <c r="D174" s="172">
        <f>SUM(D3:D173)</f>
        <v>0</v>
      </c>
      <c r="E174" s="172">
        <f>SUM(E3:E173)</f>
        <v>0</v>
      </c>
      <c r="F174" s="172">
        <f>SUM(F3:F173)</f>
        <v>0</v>
      </c>
      <c r="G174" s="172">
        <f>SUM(G3:G173)</f>
        <v>0</v>
      </c>
      <c r="H174" s="172">
        <f>SUM(H3:H173)</f>
        <v>0</v>
      </c>
    </row>
    <row r="175" spans="1:16" ht="15.75">
      <c r="I175" s="275" t="s">
        <v>135</v>
      </c>
      <c r="J175" s="243"/>
      <c r="K175" s="243"/>
      <c r="L175" s="243"/>
      <c r="M175" s="196"/>
      <c r="N175" s="196"/>
      <c r="O175" s="196"/>
      <c r="P175" s="196"/>
    </row>
    <row r="176" spans="1:16" ht="15.75">
      <c r="I176" s="196"/>
      <c r="J176" s="243" t="s">
        <v>136</v>
      </c>
      <c r="K176" s="243"/>
      <c r="L176" s="243"/>
      <c r="M176" s="243"/>
      <c r="N176" s="196"/>
      <c r="O176" s="196"/>
      <c r="P176" s="196"/>
    </row>
    <row r="180" spans="2:2">
      <c r="B180" s="232" t="s">
        <v>244</v>
      </c>
    </row>
    <row r="181" spans="2:2">
      <c r="B181" s="233" t="s">
        <v>245</v>
      </c>
    </row>
  </sheetData>
  <mergeCells count="8">
    <mergeCell ref="G1:G2"/>
    <mergeCell ref="I1:L2"/>
    <mergeCell ref="H1:H2"/>
    <mergeCell ref="A174:C174"/>
    <mergeCell ref="D1:F1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17</vt:i4>
      </vt:variant>
    </vt:vector>
  </HeadingPairs>
  <TitlesOfParts>
    <vt:vector size="17" baseType="lpstr">
      <vt:lpstr>1-συμβολαια</vt:lpstr>
      <vt:lpstr>2-δικαιώματα</vt:lpstr>
      <vt:lpstr>3-φύλλα2α</vt:lpstr>
      <vt:lpstr>4-πολλυπρ</vt:lpstr>
      <vt:lpstr>5-αντίγραφα</vt:lpstr>
      <vt:lpstr>6-μεταγραφή</vt:lpstr>
      <vt:lpstr>7-προςΔΟΥ</vt:lpstr>
      <vt:lpstr>10-φπα</vt:lpstr>
      <vt:lpstr>11-χαρτόσ</vt:lpstr>
      <vt:lpstr>12-πολλαπλές</vt:lpstr>
      <vt:lpstr>13-ντιΜιΧο</vt:lpstr>
      <vt:lpstr>14-βιβλΕσ</vt:lpstr>
      <vt:lpstr>14β-βιβλΕσΕκτ</vt:lpstr>
      <vt:lpstr>15-φάκελος</vt:lpstr>
      <vt:lpstr>16-bSymbolaio</vt:lpstr>
      <vt:lpstr>17-βιβλίοΣυμβ</vt:lpstr>
      <vt:lpstr>19-πολίτης200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2023-01-31T09:28:29Z</cp:lastPrinted>
  <dcterms:created xsi:type="dcterms:W3CDTF">2015-04-10T19:15:49Z</dcterms:created>
  <dcterms:modified xsi:type="dcterms:W3CDTF">2023-06-23T17:37:28Z</dcterms:modified>
</cp:coreProperties>
</file>