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3035" windowHeight="11055" activeTab="1"/>
  </bookViews>
  <sheets>
    <sheet name="281ι1" sheetId="8" r:id="rId1"/>
    <sheet name="281ι2" sheetId="7" r:id="rId2"/>
    <sheet name="281ρ2" sheetId="6" r:id="rId3"/>
    <sheet name="283ω10" sheetId="4" r:id="rId4"/>
    <sheet name="288θ3" sheetId="2" r:id="rId5"/>
  </sheets>
  <calcPr calcId="125725"/>
</workbook>
</file>

<file path=xl/calcChain.xml><?xml version="1.0" encoding="utf-8"?>
<calcChain xmlns="http://schemas.openxmlformats.org/spreadsheetml/2006/main">
  <c r="O12" i="7"/>
  <c r="P12" s="1"/>
  <c r="O13"/>
  <c r="P13" s="1"/>
  <c r="O14"/>
  <c r="P14" s="1"/>
  <c r="O15"/>
  <c r="P15" s="1"/>
  <c r="N12"/>
  <c r="N13"/>
  <c r="N14"/>
  <c r="N15"/>
  <c r="L12"/>
  <c r="L13"/>
  <c r="L14"/>
  <c r="L15"/>
  <c r="L16"/>
  <c r="I12"/>
  <c r="I13"/>
  <c r="I14"/>
  <c r="I15"/>
  <c r="H12"/>
  <c r="H13"/>
  <c r="H14"/>
  <c r="H15"/>
  <c r="F12"/>
  <c r="F13"/>
  <c r="F14"/>
  <c r="F15"/>
  <c r="S17"/>
  <c r="O3"/>
  <c r="P3" s="1"/>
  <c r="O4"/>
  <c r="P4" s="1"/>
  <c r="O5"/>
  <c r="P5" s="1"/>
  <c r="O6"/>
  <c r="P6" s="1"/>
  <c r="O7"/>
  <c r="P7" s="1"/>
  <c r="N3"/>
  <c r="N4"/>
  <c r="N5"/>
  <c r="N6"/>
  <c r="N7"/>
  <c r="L3"/>
  <c r="L4"/>
  <c r="L5"/>
  <c r="L6"/>
  <c r="L7"/>
  <c r="I3"/>
  <c r="I4"/>
  <c r="J4" s="1"/>
  <c r="I5"/>
  <c r="I6"/>
  <c r="J6" s="1"/>
  <c r="I7"/>
  <c r="H3"/>
  <c r="H4"/>
  <c r="H5"/>
  <c r="H6"/>
  <c r="H7"/>
  <c r="F3"/>
  <c r="F4"/>
  <c r="F5"/>
  <c r="F6"/>
  <c r="F7"/>
  <c r="N12" i="8"/>
  <c r="M12"/>
  <c r="M11"/>
  <c r="N11" s="1"/>
  <c r="L11"/>
  <c r="J11"/>
  <c r="H11"/>
  <c r="F11"/>
  <c r="N10"/>
  <c r="M10"/>
  <c r="L10"/>
  <c r="J10"/>
  <c r="H10"/>
  <c r="F10"/>
  <c r="M9"/>
  <c r="N9" s="1"/>
  <c r="L9"/>
  <c r="J9"/>
  <c r="H9"/>
  <c r="F9"/>
  <c r="M8"/>
  <c r="N8" s="1"/>
  <c r="L8"/>
  <c r="J8"/>
  <c r="H8"/>
  <c r="F8"/>
  <c r="M7"/>
  <c r="N7" s="1"/>
  <c r="L7"/>
  <c r="J7"/>
  <c r="H7"/>
  <c r="F7"/>
  <c r="M6"/>
  <c r="N6" s="1"/>
  <c r="L6"/>
  <c r="J6"/>
  <c r="H6"/>
  <c r="F6"/>
  <c r="M5"/>
  <c r="N5" s="1"/>
  <c r="L5"/>
  <c r="J5"/>
  <c r="H5"/>
  <c r="F5"/>
  <c r="N4"/>
  <c r="M4"/>
  <c r="L4"/>
  <c r="J4"/>
  <c r="H4"/>
  <c r="F4"/>
  <c r="M3"/>
  <c r="N3" s="1"/>
  <c r="L3"/>
  <c r="J3"/>
  <c r="H3"/>
  <c r="F3"/>
  <c r="M2"/>
  <c r="N2" s="1"/>
  <c r="L2"/>
  <c r="J2"/>
  <c r="H2"/>
  <c r="F2"/>
  <c r="O16" i="7"/>
  <c r="P16" s="1"/>
  <c r="N16"/>
  <c r="O11"/>
  <c r="P11" s="1"/>
  <c r="N11"/>
  <c r="L11"/>
  <c r="O10"/>
  <c r="P10" s="1"/>
  <c r="N10"/>
  <c r="L10"/>
  <c r="O9"/>
  <c r="P9" s="1"/>
  <c r="N9"/>
  <c r="L9"/>
  <c r="O8"/>
  <c r="P8" s="1"/>
  <c r="N8"/>
  <c r="L8"/>
  <c r="O2"/>
  <c r="P2" s="1"/>
  <c r="N2"/>
  <c r="L2"/>
  <c r="I8"/>
  <c r="I9"/>
  <c r="J9" s="1"/>
  <c r="I10"/>
  <c r="J10" s="1"/>
  <c r="I11"/>
  <c r="I16"/>
  <c r="J16" s="1"/>
  <c r="I2"/>
  <c r="H16"/>
  <c r="H11"/>
  <c r="H10"/>
  <c r="H9"/>
  <c r="H8"/>
  <c r="H2"/>
  <c r="F2"/>
  <c r="F8"/>
  <c r="F9"/>
  <c r="F11"/>
  <c r="F16"/>
  <c r="F10"/>
  <c r="E47" i="6"/>
  <c r="E48"/>
  <c r="E49"/>
  <c r="E50"/>
  <c r="E51"/>
  <c r="E52"/>
  <c r="E53"/>
  <c r="E54"/>
  <c r="E55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E38"/>
  <c r="E39"/>
  <c r="E40"/>
  <c r="E41"/>
  <c r="E42"/>
  <c r="E43"/>
  <c r="E44"/>
  <c r="E45"/>
  <c r="E46"/>
  <c r="N31"/>
  <c r="N30"/>
  <c r="N29"/>
  <c r="N28"/>
  <c r="N27"/>
  <c r="N26"/>
  <c r="N25"/>
  <c r="N24"/>
  <c r="N23"/>
  <c r="N22"/>
  <c r="O32"/>
  <c r="Q2" i="7" l="1"/>
  <c r="R2" s="1"/>
  <c r="Q11"/>
  <c r="R11" s="1"/>
  <c r="Q8"/>
  <c r="R8" s="1"/>
  <c r="Q12"/>
  <c r="R12" s="1"/>
  <c r="J11"/>
  <c r="Q14"/>
  <c r="R14" s="1"/>
  <c r="Q5"/>
  <c r="R5" s="1"/>
  <c r="Q16"/>
  <c r="R16" s="1"/>
  <c r="Q15"/>
  <c r="R15" s="1"/>
  <c r="Q7"/>
  <c r="R7" s="1"/>
  <c r="Q3"/>
  <c r="R3" s="1"/>
  <c r="J12"/>
  <c r="J15"/>
  <c r="J14"/>
  <c r="Q13"/>
  <c r="R13" s="1"/>
  <c r="J13"/>
  <c r="Q9"/>
  <c r="R9" s="1"/>
  <c r="J7"/>
  <c r="Q6"/>
  <c r="R6" s="1"/>
  <c r="J5"/>
  <c r="Q4"/>
  <c r="R4" s="1"/>
  <c r="J3"/>
  <c r="Q10"/>
  <c r="R10" s="1"/>
  <c r="J8"/>
  <c r="J2"/>
  <c r="N32" i="6"/>
  <c r="Q32"/>
  <c r="P32"/>
  <c r="R17" i="7" l="1"/>
  <c r="D119" i="4"/>
  <c r="S122"/>
  <c r="T122"/>
  <c r="H16"/>
  <c r="D16"/>
  <c r="L108"/>
  <c r="M108" s="1"/>
  <c r="N108" s="1"/>
  <c r="O108" s="1"/>
  <c r="L100"/>
  <c r="M100" s="1"/>
  <c r="N100" s="1"/>
  <c r="M102"/>
  <c r="N102" s="1"/>
  <c r="O102" s="1"/>
  <c r="L105"/>
  <c r="M106"/>
  <c r="N106" s="1"/>
  <c r="O106" s="1"/>
  <c r="L110"/>
  <c r="M110" s="1"/>
  <c r="N110" s="1"/>
  <c r="O110" s="1"/>
  <c r="M101"/>
  <c r="N101" s="1"/>
  <c r="O101" s="1"/>
  <c r="M103"/>
  <c r="N103" s="1"/>
  <c r="O103" s="1"/>
  <c r="M104"/>
  <c r="N104" s="1"/>
  <c r="O104" s="1"/>
  <c r="M105"/>
  <c r="N105" s="1"/>
  <c r="O105" s="1"/>
  <c r="M107"/>
  <c r="N107" s="1"/>
  <c r="O107" s="1"/>
  <c r="M109"/>
  <c r="N109" s="1"/>
  <c r="O109" s="1"/>
  <c r="J107"/>
  <c r="J106"/>
  <c r="I109"/>
  <c r="J109" s="1"/>
  <c r="I107"/>
  <c r="I106"/>
  <c r="I105"/>
  <c r="J105" s="1"/>
  <c r="F110"/>
  <c r="F109"/>
  <c r="F107"/>
  <c r="F106"/>
  <c r="E110"/>
  <c r="I110" s="1"/>
  <c r="J110" s="1"/>
  <c r="E108"/>
  <c r="F108" s="1"/>
  <c r="E105"/>
  <c r="F105" s="1"/>
  <c r="F100"/>
  <c r="E100"/>
  <c r="I100" s="1"/>
  <c r="J100" s="1"/>
  <c r="H100"/>
  <c r="D100"/>
  <c r="J111"/>
  <c r="J112"/>
  <c r="J113"/>
  <c r="J114"/>
  <c r="J115"/>
  <c r="H115"/>
  <c r="H114"/>
  <c r="H113"/>
  <c r="H112"/>
  <c r="H111"/>
  <c r="H110"/>
  <c r="H108"/>
  <c r="H107"/>
  <c r="D115"/>
  <c r="D114"/>
  <c r="D113"/>
  <c r="D112"/>
  <c r="D111"/>
  <c r="D110"/>
  <c r="D109"/>
  <c r="D108"/>
  <c r="D107"/>
  <c r="D106"/>
  <c r="D105"/>
  <c r="H105"/>
  <c r="N121"/>
  <c r="O121" s="1"/>
  <c r="N120"/>
  <c r="O120" s="1"/>
  <c r="N119"/>
  <c r="O119" s="1"/>
  <c r="N118"/>
  <c r="O118" s="1"/>
  <c r="N117"/>
  <c r="O117" s="1"/>
  <c r="N116"/>
  <c r="O116" s="1"/>
  <c r="N115"/>
  <c r="O115" s="1"/>
  <c r="N114"/>
  <c r="O114" s="1"/>
  <c r="O113"/>
  <c r="N113"/>
  <c r="N112"/>
  <c r="O112" s="1"/>
  <c r="N111"/>
  <c r="O111" s="1"/>
  <c r="N99"/>
  <c r="O99" s="1"/>
  <c r="N98"/>
  <c r="O98" s="1"/>
  <c r="N97"/>
  <c r="O97" s="1"/>
  <c r="N96"/>
  <c r="O96" s="1"/>
  <c r="N95"/>
  <c r="O95" s="1"/>
  <c r="N94"/>
  <c r="O94" s="1"/>
  <c r="N93"/>
  <c r="O93" s="1"/>
  <c r="N92"/>
  <c r="O92" s="1"/>
  <c r="N91"/>
  <c r="O91" s="1"/>
  <c r="N90"/>
  <c r="O90" s="1"/>
  <c r="N89"/>
  <c r="O89" s="1"/>
  <c r="N88"/>
  <c r="O88" s="1"/>
  <c r="N87"/>
  <c r="O87" s="1"/>
  <c r="N86"/>
  <c r="O86" s="1"/>
  <c r="N85"/>
  <c r="O85" s="1"/>
  <c r="N84"/>
  <c r="O84" s="1"/>
  <c r="N83"/>
  <c r="O83" s="1"/>
  <c r="N82"/>
  <c r="O82" s="1"/>
  <c r="N81"/>
  <c r="O81" s="1"/>
  <c r="N80"/>
  <c r="O80" s="1"/>
  <c r="N79"/>
  <c r="O79" s="1"/>
  <c r="N78"/>
  <c r="O78" s="1"/>
  <c r="N77"/>
  <c r="O77" s="1"/>
  <c r="N76"/>
  <c r="O76" s="1"/>
  <c r="N75"/>
  <c r="O75" s="1"/>
  <c r="N74"/>
  <c r="O74" s="1"/>
  <c r="N73"/>
  <c r="O73" s="1"/>
  <c r="N72"/>
  <c r="O72" s="1"/>
  <c r="N71"/>
  <c r="O71" s="1"/>
  <c r="N70"/>
  <c r="O70" s="1"/>
  <c r="N69"/>
  <c r="O69" s="1"/>
  <c r="N68"/>
  <c r="O68" s="1"/>
  <c r="N67"/>
  <c r="O67" s="1"/>
  <c r="N66"/>
  <c r="O66" s="1"/>
  <c r="N65"/>
  <c r="O65" s="1"/>
  <c r="N64"/>
  <c r="O64" s="1"/>
  <c r="N63"/>
  <c r="O63" s="1"/>
  <c r="N62"/>
  <c r="O62" s="1"/>
  <c r="N61"/>
  <c r="O61" s="1"/>
  <c r="N60"/>
  <c r="O60" s="1"/>
  <c r="N59"/>
  <c r="O59" s="1"/>
  <c r="N58"/>
  <c r="O58" s="1"/>
  <c r="N57"/>
  <c r="O57" s="1"/>
  <c r="N56"/>
  <c r="O56" s="1"/>
  <c r="N55"/>
  <c r="O55" s="1"/>
  <c r="N54"/>
  <c r="O54" s="1"/>
  <c r="N53"/>
  <c r="O53" s="1"/>
  <c r="N52"/>
  <c r="O52" s="1"/>
  <c r="O51"/>
  <c r="N51"/>
  <c r="N3"/>
  <c r="O3" s="1"/>
  <c r="N4"/>
  <c r="O4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39"/>
  <c r="O39" s="1"/>
  <c r="N40"/>
  <c r="O40" s="1"/>
  <c r="N41"/>
  <c r="O41" s="1"/>
  <c r="N42"/>
  <c r="O42" s="1"/>
  <c r="N43"/>
  <c r="O43" s="1"/>
  <c r="N44"/>
  <c r="O44" s="1"/>
  <c r="N45"/>
  <c r="O45" s="1"/>
  <c r="N46"/>
  <c r="O46" s="1"/>
  <c r="N47"/>
  <c r="O47" s="1"/>
  <c r="N48"/>
  <c r="O48" s="1"/>
  <c r="N49"/>
  <c r="O49" s="1"/>
  <c r="N50"/>
  <c r="O50" s="1"/>
  <c r="N2"/>
  <c r="O2" s="1"/>
  <c r="I108" l="1"/>
  <c r="J108" s="1"/>
  <c r="O100"/>
  <c r="L20" i="2"/>
  <c r="K20"/>
  <c r="L5"/>
  <c r="H5"/>
  <c r="L4"/>
  <c r="H4"/>
  <c r="L3"/>
  <c r="H3"/>
  <c r="L14"/>
  <c r="H14"/>
  <c r="L13"/>
  <c r="H13"/>
  <c r="H12"/>
  <c r="L12"/>
  <c r="L11"/>
  <c r="H11"/>
  <c r="H9"/>
  <c r="L9"/>
  <c r="L7"/>
  <c r="L8"/>
  <c r="L10"/>
  <c r="L15"/>
  <c r="L16"/>
  <c r="L17"/>
  <c r="L18"/>
  <c r="H7"/>
  <c r="H8"/>
  <c r="H10"/>
  <c r="H15"/>
  <c r="H16"/>
  <c r="H17"/>
  <c r="H18"/>
  <c r="L6"/>
  <c r="H6"/>
</calcChain>
</file>

<file path=xl/sharedStrings.xml><?xml version="1.0" encoding="utf-8"?>
<sst xmlns="http://schemas.openxmlformats.org/spreadsheetml/2006/main" count="186" uniqueCount="122">
  <si>
    <t>αριθμος</t>
  </si>
  <si>
    <t>ημ/νια</t>
  </si>
  <si>
    <t>πραξη</t>
  </si>
  <si>
    <t>αΑ</t>
  </si>
  <si>
    <t>αα -εθνικης-1</t>
  </si>
  <si>
    <t>ποσό</t>
  </si>
  <si>
    <t>σε €</t>
  </si>
  <si>
    <t>αα -εθνικης-2</t>
  </si>
  <si>
    <t>κ-18</t>
  </si>
  <si>
    <t>αγοραπωλησία</t>
  </si>
  <si>
    <t>δωρεά</t>
  </si>
  <si>
    <t>βάσει ΤΑΝ</t>
  </si>
  <si>
    <t>από 10/05/1988 =[400+1800+(δ-60.000)*1,15%]*9%</t>
  </si>
  <si>
    <t>[6,46+(Ε-176,08)*1,15%]*9%</t>
  </si>
  <si>
    <t>από 10/10/1994 = [800+3600+(δ-120.000)*1,2%]*9%</t>
  </si>
  <si>
    <t>[12,91+(Ε-352,16)*1,2%]*9%</t>
  </si>
  <si>
    <t>από 11/11/1996 = [1000+3600+(δ-120.000)*1,20%]*9%</t>
  </si>
  <si>
    <t>[13,5+(Ε-352,16)*1,2%]*9%</t>
  </si>
  <si>
    <t>τίμημα</t>
  </si>
  <si>
    <t>αρραβών</t>
  </si>
  <si>
    <t>δικαιώματα</t>
  </si>
  <si>
    <t>σε€</t>
  </si>
  <si>
    <t>δικαιώματα σωστά</t>
  </si>
  <si>
    <t>ΓΟΝΙΚΗ</t>
  </si>
  <si>
    <t>ΑΓΟΡΑΠΩΛΗΣΙΑ</t>
  </si>
  <si>
    <t>ΜΙΣΘΩΣΗ</t>
  </si>
  <si>
    <t>zηλ.π.χ.-1</t>
  </si>
  <si>
    <t>βάσει Rotchild</t>
  </si>
  <si>
    <t>204-288θ3 = κ-15-17-18 διπλοΠληρωμή</t>
  </si>
  <si>
    <t>ΔΩΡΕΑ</t>
  </si>
  <si>
    <t>κ-18 τιμήματος</t>
  </si>
  <si>
    <t>κ-18 αρραβώνα</t>
  </si>
  <si>
    <t>ημερομηνία</t>
  </si>
  <si>
    <t>διαφορά</t>
  </si>
  <si>
    <t>ημερ/νία αγοραπ</t>
  </si>
  <si>
    <t>ποσό Για Επικαρπία</t>
  </si>
  <si>
    <t>με Επικαρπία</t>
  </si>
  <si>
    <t>δικαιώματα κανονικά</t>
  </si>
  <si>
    <t>κ-18 τιμημ κανονικα</t>
  </si>
  <si>
    <t>ΛΥΣΕΩΝ με Επικαρπία</t>
  </si>
  <si>
    <t>1ος</t>
  </si>
  <si>
    <t>2ος</t>
  </si>
  <si>
    <t>3ος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</si>
  <si>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</si>
  <si>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</si>
  <si>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</si>
  <si>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</si>
  <si>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</si>
  <si>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</si>
  <si>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</si>
  <si>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</si>
  <si>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</si>
  <si>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ΣΥΝΟΛΑ</t>
  </si>
  <si>
    <t>zηλ-π.χ.-1</t>
  </si>
  <si>
    <t>ποσό φόρου</t>
  </si>
  <si>
    <t>για 299</t>
  </si>
  <si>
    <t>βάσει rochild</t>
  </si>
  <si>
    <t>…13/08</t>
  </si>
  <si>
    <t>… 3/3</t>
  </si>
  <si>
    <t>… 2/2</t>
  </si>
  <si>
    <t>… 1/8</t>
  </si>
  <si>
    <t>… 10/10</t>
  </si>
  <si>
    <t>… 8/6</t>
  </si>
  <si>
    <t>… 12/12</t>
  </si>
  <si>
    <t>… 5/5</t>
  </si>
  <si>
    <t>… 8/7</t>
  </si>
  <si>
    <t>… 10-11</t>
  </si>
  <si>
    <t>… 7/7</t>
  </si>
  <si>
    <t>… 4/10</t>
  </si>
  <si>
    <t>… 2/11</t>
  </si>
  <si>
    <t>204-283ω10β = κ-18 προσυμφώνων ΌΧΙ επί αρραβώνα ΑΛΛΑ επί τιμήματος</t>
  </si>
  <si>
    <t>204-283ω10γ = ΤΑΣ προσυμφώνων ΌΧΙ επί αρραβώνα ΑΛΛΑ επί τιμήματος</t>
  </si>
  <si>
    <t>281ρ2 = 1,3% ή ''3.600'' διπλοΠληρωμή στην Δ.Ο.Υ.</t>
  </si>
  <si>
    <t>ποσό πράξης</t>
  </si>
  <si>
    <t>κ-15</t>
  </si>
  <si>
    <t>κ-15 σωστά</t>
  </si>
  <si>
    <t>κ-17</t>
  </si>
  <si>
    <t>κ-17 σωστά</t>
  </si>
  <si>
    <t>ΣΥΝΟΛΟ</t>
  </si>
  <si>
    <t>zηλ-π.χ.1</t>
  </si>
  <si>
    <t>μίσθωση νταμάρι</t>
  </si>
  <si>
    <t>επιστροφή στους πολίτες</t>
  </si>
  <si>
    <t>204-281ι1 = κ-18 υπερΠληρωμή [1969 έως 1994]</t>
  </si>
  <si>
    <t>κ-18 σωστά</t>
  </si>
  <si>
    <t>υποθήκη</t>
  </si>
  <si>
    <t>δάνειο</t>
  </si>
  <si>
    <t>κ-17 μαζί με κ-15</t>
  </si>
  <si>
    <t>219-92κ</t>
  </si>
  <si>
    <t>288η2δ = υπερΠληρωμή στις διπλοΠληρωμές ,  σε πληρωμένες υποχρεώσεις παππού (''έλεγχος 2013'') [από μαμά</t>
  </si>
  <si>
    <t>288η1δ = υπερΠληρωμή , στις διπλοΠληρωμές {1998-9ος για 1998-8ο) [από μαμά</t>
  </si>
  <si>
    <t>287θ2β = υπερΠληρωμή κ-15-17 αντικατασταθέντος συμβολαιογράφου</t>
  </si>
  <si>
    <t>287θ2γ = υπερΠληρωμή κ-18 αντικατασταθέντος συμβολαιογράφου</t>
  </si>
  <si>
    <t>κόντρα στα του ελέγχου ΤΑΝ</t>
  </si>
  <si>
    <t>204-281ι2 = κ-15-17 υπερΠληρωμή [1969 έως 1994] &amp; [από 1994 έως 1998/8ο {ΌΛΑ όσα ΔΕΝ είναι στον 226 = έλεγχος ΤΑΝ στον παππού</t>
  </si>
  <si>
    <t>219-124κ</t>
  </si>
  <si>
    <t>219-16κ</t>
  </si>
  <si>
    <t>219-57κ</t>
  </si>
  <si>
    <t>281ι2 = κ-15-17 {υπερΠληρωμή (κωδικός δίκης *4*</t>
  </si>
  <si>
    <t>281ι1α = κ-18 - υπερΠληρωμή {κωδικός δίκης = *4</t>
  </si>
  <si>
    <t>281ι1β = ΤΑΣ {πλήρωσε παραπάνω (=281ι1α*6/9)</t>
  </si>
  <si>
    <t>από 291-πίνακας</t>
  </si>
  <si>
    <t>υπ' όψιν</t>
  </si>
  <si>
    <t>281ε1  =  κ-15-17 {διπλοΠληρωμή &amp; με μηνιαία κατάσταση &amp; ανά συμβόλαιο από πολίτη} , (1998-10ος έως 2007-6ος) , {= κωδικός ''δίκη'' - *7*</t>
  </si>
  <si>
    <t>281ε3 =  κ-15-17 {διπλοΠληρωμή &amp; ανά συμβόλαιο από πολίτη &amp; με μηνιαία κατάσταση} , (1998-8ος έως 1998-9ος) , {= κωδικός ''δίκη'' - *7*</t>
  </si>
  <si>
    <t>281ε3β-τριπλέτα =  κ-15-17 {διπλοΠληρωμή &amp; ανά συμβόλαιο από πολίτη &amp; με μηνιαία κατάσταση} , (1998-8ος έως 1998-9ος) , {= κωδικός ''δίκη'' - *7*</t>
  </si>
  <si>
    <t>281ο = κ-15-17 = διπλοΠληρωμή [για την μεταγραφή (χαμένες παλιές πληρωμές) , {έως 2013-5ο</t>
  </si>
  <si>
    <t xml:space="preserve">281ρ1 = κ-15 [πόρος 1,3% ΚΑΚΩΣ απαιτητός ΚΑΘΩΣ πληρωμή στην  Δ.Ο.Υ. </t>
  </si>
  <si>
    <t>281ρ2 = κ-15 [= διπλοΠληρωμή 1,3% {&amp; μηνιαίως ή ανά συμβόλαιο &amp; στην Δ.Ο.Υ}]</t>
  </si>
  <si>
    <t>288θ1β = κ-15-17 - διπλοπληρωμή [για την μεταγραφή &amp; με την ρύθμιση</t>
  </si>
  <si>
    <t>288θ2 = κ-15-17 - διπλοπληρωμή [για την μεταγραφή (χαμένες παλιές πληρωμές) {έως 2013-5ο</t>
  </si>
  <si>
    <t>288θ2 = κ-15-17 - διπλοπληρωμή [για την μεταγραφή (χαμένες παλιές πληρωμές) {2013-5ο έως 2017-6ο</t>
  </si>
  <si>
    <t>288θ2 = κ-15-17 - διπλοπληρωμή [για την μεταγραφή (χαμένες παλιές πληρωμές) {2017-7ο έως σήμερα</t>
  </si>
  <si>
    <t>281υ1 = κ-18 [διπλοΠληρωμή σε αγοραπωλησίες ΒΑΣΕΙ προσυμφώνου {= ΌΧΙ υπολογισμός αρραβώνα}</t>
  </si>
  <si>
    <t>281φ1 = κ-18 -διπλοπληρωμή [(= 9% επί δικαιωμάτων) σε αγοραπωλησίες ΒΑΣΕΙ προσύμφωνου  του παππού</t>
  </si>
  <si>
    <t>281-δ3 =  κ-18 {διπλοΠληρωμή &amp; ανά συμβόλαιο από πολίτη &amp; με μηνιαία κατάσταση} , (1998-8ος έως 1998-9ος &amp; 2007-6ος έως 2013-5ος) , {= κωδικός ''δίκη'' - *7*</t>
  </si>
  <si>
    <t>281δ1 =  κ-18 {διπλοΠληρωμή &amp; με μηνιαία κατάσταση &amp; ανά συμβόλαιο από πολίτη} , (1998-10ος έως 2013-5ος) , {= κωδικός ''δίκη'' - *7*</t>
  </si>
  <si>
    <t>281φ2 = ΤΑΣ - διπλοπληρωμή [(=6% επι των δικαιωμάτων) σε αγοραπωλησίες ΒΑΣΕΙ προσύμφωνου  του παππού</t>
  </si>
  <si>
    <t>281υ2 = διπλοπληρωμή ΤΑΣ σε αγοραπωλησίες  ΒΑΣΕΙ προσυμφώνου = ΌΧΙ υπολογισμός αρραβώνα {=281υ1*6/9</t>
  </si>
  <si>
    <t>281ν1 =  κ-18 - υπερΠληρωμή [με κωδικό δίκης = **15**</t>
  </si>
  <si>
    <t>281ν2 =  ΤΑΣ - υπερΠληρωμή [με κωδικό δίκης = **15** {=281ν1*6/5</t>
  </si>
  <si>
    <t>288θ1γ = διπλοπληρωμή κ-15-17 για την μεταγραφή &amp; με την ρύθμιση [ΔΕΝ έχω = έγινε ή ΚΙΝΔΥΝΟΣ να γίνει]</t>
  </si>
  <si>
    <t>204-281ρ2 = 1,3% ή ''3.600'' διπλοΠληρωμή στην Δ.Ο.Υ.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</si>
</sst>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6" formatCode="d/m/yyyy;@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rgb="FF0070C0"/>
      <name val="Arial"/>
      <family val="2"/>
      <charset val="161"/>
    </font>
    <font>
      <sz val="8"/>
      <color rgb="FF00B050"/>
      <name val="Arial"/>
      <family val="2"/>
      <charset val="161"/>
    </font>
    <font>
      <b/>
      <sz val="8"/>
      <color rgb="FF00B0F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14" fontId="2" fillId="2" borderId="2" xfId="1" applyNumberFormat="1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3" fillId="0" borderId="0" xfId="1" applyFont="1" applyFill="1"/>
    <xf numFmtId="164" fontId="3" fillId="0" borderId="2" xfId="1" applyNumberFormat="1" applyFont="1" applyFill="1" applyBorder="1"/>
    <xf numFmtId="166" fontId="3" fillId="0" borderId="2" xfId="1" applyNumberFormat="1" applyFont="1" applyBorder="1"/>
    <xf numFmtId="164" fontId="3" fillId="0" borderId="2" xfId="1" applyNumberFormat="1" applyFont="1" applyBorder="1"/>
    <xf numFmtId="43" fontId="3" fillId="0" borderId="2" xfId="1" applyFont="1" applyBorder="1"/>
    <xf numFmtId="14" fontId="3" fillId="0" borderId="2" xfId="1" applyNumberFormat="1" applyFont="1" applyFill="1" applyBorder="1"/>
    <xf numFmtId="43" fontId="3" fillId="0" borderId="2" xfId="1" applyFont="1" applyFill="1" applyBorder="1"/>
    <xf numFmtId="166" fontId="3" fillId="0" borderId="2" xfId="1" applyNumberFormat="1" applyFont="1" applyFill="1" applyBorder="1"/>
    <xf numFmtId="43" fontId="4" fillId="0" borderId="0" xfId="1" applyFont="1" applyFill="1"/>
    <xf numFmtId="164" fontId="3" fillId="0" borderId="2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164" fontId="3" fillId="0" borderId="0" xfId="1" applyNumberFormat="1" applyFont="1"/>
    <xf numFmtId="166" fontId="3" fillId="0" borderId="0" xfId="1" applyNumberFormat="1" applyFont="1"/>
    <xf numFmtId="14" fontId="3" fillId="0" borderId="0" xfId="1" applyNumberFormat="1" applyFont="1"/>
    <xf numFmtId="43" fontId="6" fillId="0" borderId="0" xfId="1" applyFont="1"/>
    <xf numFmtId="43" fontId="3" fillId="0" borderId="0" xfId="1" applyFont="1"/>
    <xf numFmtId="164" fontId="6" fillId="0" borderId="0" xfId="1" applyNumberFormat="1" applyFont="1"/>
    <xf numFmtId="164" fontId="3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166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left"/>
    </xf>
    <xf numFmtId="164" fontId="1" fillId="0" borderId="0" xfId="1" applyNumberFormat="1" applyFont="1" applyAlignment="1"/>
    <xf numFmtId="164" fontId="1" fillId="0" borderId="0" xfId="1" applyNumberFormat="1" applyFont="1" applyFill="1" applyAlignment="1"/>
    <xf numFmtId="164" fontId="2" fillId="3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 vertical="center" wrapText="1"/>
    </xf>
    <xf numFmtId="14" fontId="3" fillId="3" borderId="2" xfId="1" applyNumberFormat="1" applyFont="1" applyFill="1" applyBorder="1"/>
    <xf numFmtId="164" fontId="3" fillId="5" borderId="2" xfId="1" applyNumberFormat="1" applyFont="1" applyFill="1" applyBorder="1" applyAlignment="1">
      <alignment horizontal="left"/>
    </xf>
    <xf numFmtId="164" fontId="3" fillId="0" borderId="0" xfId="0" applyNumberFormat="1" applyFont="1"/>
    <xf numFmtId="164" fontId="3" fillId="6" borderId="2" xfId="1" applyNumberFormat="1" applyFont="1" applyFill="1" applyBorder="1"/>
    <xf numFmtId="14" fontId="5" fillId="0" borderId="0" xfId="0" applyNumberFormat="1" applyFont="1"/>
    <xf numFmtId="0" fontId="3" fillId="0" borderId="2" xfId="0" applyFont="1" applyBorder="1"/>
    <xf numFmtId="14" fontId="3" fillId="0" borderId="2" xfId="0" applyNumberFormat="1" applyFont="1" applyBorder="1"/>
    <xf numFmtId="14" fontId="3" fillId="2" borderId="1" xfId="0" applyNumberFormat="1" applyFont="1" applyFill="1" applyBorder="1" applyAlignment="1"/>
    <xf numFmtId="14" fontId="3" fillId="0" borderId="0" xfId="0" applyNumberFormat="1" applyFont="1"/>
    <xf numFmtId="14" fontId="3" fillId="2" borderId="2" xfId="0" applyNumberFormat="1" applyFont="1" applyFill="1" applyBorder="1" applyAlignment="1"/>
    <xf numFmtId="164" fontId="3" fillId="6" borderId="0" xfId="1" applyNumberFormat="1" applyFont="1" applyFill="1"/>
    <xf numFmtId="14" fontId="3" fillId="3" borderId="2" xfId="0" applyNumberFormat="1" applyFont="1" applyFill="1" applyBorder="1"/>
    <xf numFmtId="164" fontId="3" fillId="3" borderId="0" xfId="1" applyNumberFormat="1" applyFont="1" applyFill="1"/>
    <xf numFmtId="164" fontId="3" fillId="2" borderId="1" xfId="1" applyNumberFormat="1" applyFont="1" applyFill="1" applyBorder="1" applyAlignment="1"/>
    <xf numFmtId="164" fontId="3" fillId="2" borderId="2" xfId="1" applyNumberFormat="1" applyFont="1" applyFill="1" applyBorder="1" applyAlignment="1"/>
    <xf numFmtId="164" fontId="3" fillId="3" borderId="2" xfId="1" applyNumberFormat="1" applyFont="1" applyFill="1" applyBorder="1"/>
    <xf numFmtId="0" fontId="3" fillId="3" borderId="2" xfId="0" applyFont="1" applyFill="1" applyBorder="1"/>
    <xf numFmtId="43" fontId="3" fillId="3" borderId="2" xfId="1" applyFont="1" applyFill="1" applyBorder="1"/>
    <xf numFmtId="43" fontId="3" fillId="5" borderId="2" xfId="1" applyFont="1" applyFill="1" applyBorder="1"/>
    <xf numFmtId="164" fontId="3" fillId="0" borderId="2" xfId="1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164" fontId="3" fillId="0" borderId="2" xfId="1" applyNumberFormat="1" applyFont="1" applyBorder="1" applyAlignment="1">
      <alignment horizontal="center" wrapText="1"/>
    </xf>
    <xf numFmtId="43" fontId="3" fillId="0" borderId="2" xfId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164" fontId="3" fillId="0" borderId="2" xfId="0" applyNumberFormat="1" applyFont="1" applyBorder="1"/>
    <xf numFmtId="164" fontId="3" fillId="5" borderId="2" xfId="1" applyNumberFormat="1" applyFont="1" applyFill="1" applyBorder="1"/>
    <xf numFmtId="164" fontId="6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Border="1"/>
    <xf numFmtId="43" fontId="3" fillId="0" borderId="5" xfId="1" applyFont="1" applyFill="1" applyBorder="1"/>
    <xf numFmtId="164" fontId="3" fillId="0" borderId="5" xfId="1" applyNumberFormat="1" applyFont="1" applyFill="1" applyBorder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/>
    <xf numFmtId="0" fontId="9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Alignment="1">
      <alignment horizontal="center" wrapText="1"/>
    </xf>
    <xf numFmtId="0" fontId="4" fillId="0" borderId="0" xfId="0" applyFont="1"/>
    <xf numFmtId="164" fontId="4" fillId="0" borderId="0" xfId="1" applyNumberFormat="1" applyFont="1"/>
    <xf numFmtId="43" fontId="3" fillId="0" borderId="2" xfId="1" applyFont="1" applyFill="1" applyBorder="1" applyAlignment="1">
      <alignment horizontal="center"/>
    </xf>
    <xf numFmtId="43" fontId="3" fillId="7" borderId="2" xfId="1" applyFont="1" applyFill="1" applyBorder="1"/>
    <xf numFmtId="43" fontId="3" fillId="7" borderId="2" xfId="1" applyFont="1" applyFill="1" applyBorder="1" applyAlignment="1">
      <alignment horizontal="center"/>
    </xf>
    <xf numFmtId="16" fontId="3" fillId="0" borderId="0" xfId="0" applyNumberFormat="1" applyFont="1"/>
    <xf numFmtId="16" fontId="4" fillId="0" borderId="0" xfId="0" applyNumberFormat="1" applyFont="1"/>
    <xf numFmtId="0" fontId="4" fillId="3" borderId="0" xfId="0" applyFont="1" applyFill="1"/>
    <xf numFmtId="0" fontId="3" fillId="3" borderId="0" xfId="0" applyFont="1" applyFill="1"/>
    <xf numFmtId="164" fontId="3" fillId="4" borderId="0" xfId="0" applyNumberFormat="1" applyFont="1" applyFill="1"/>
    <xf numFmtId="164" fontId="3" fillId="4" borderId="0" xfId="1" applyNumberFormat="1" applyFont="1" applyFill="1"/>
    <xf numFmtId="164" fontId="2" fillId="6" borderId="1" xfId="1" applyNumberFormat="1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14" fontId="2" fillId="4" borderId="2" xfId="1" applyNumberFormat="1" applyFont="1" applyFill="1" applyBorder="1" applyAlignment="1">
      <alignment horizontal="center" vertical="center" wrapText="1"/>
    </xf>
    <xf numFmtId="164" fontId="2" fillId="9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/>
    <xf numFmtId="164" fontId="3" fillId="2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164" fontId="3" fillId="0" borderId="0" xfId="1" applyNumberFormat="1" applyFont="1" applyFill="1" applyAlignment="1"/>
    <xf numFmtId="43" fontId="4" fillId="0" borderId="0" xfId="1" applyFont="1"/>
    <xf numFmtId="0" fontId="6" fillId="0" borderId="0" xfId="0" applyFont="1" applyFill="1" applyAlignment="1"/>
    <xf numFmtId="164" fontId="11" fillId="2" borderId="0" xfId="1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164" fontId="6" fillId="0" borderId="0" xfId="1" applyNumberFormat="1" applyFont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00FF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workbookViewId="0">
      <selection activeCell="C34" sqref="C34"/>
    </sheetView>
  </sheetViews>
  <sheetFormatPr defaultRowHeight="11.25"/>
  <cols>
    <col min="1" max="1" width="6.44140625" style="22" bestFit="1" customWidth="1"/>
    <col min="2" max="2" width="5.44140625" style="23" bestFit="1" customWidth="1"/>
    <col min="3" max="3" width="10.6640625" style="22" bestFit="1" customWidth="1"/>
    <col min="4" max="4" width="9.77734375" style="22" bestFit="1" customWidth="1"/>
    <col min="5" max="5" width="8.44140625" style="22" bestFit="1" customWidth="1"/>
    <col min="6" max="6" width="5.6640625" style="22" bestFit="1" customWidth="1"/>
    <col min="7" max="7" width="13" style="22" bestFit="1" customWidth="1"/>
    <col min="8" max="8" width="5" style="22" bestFit="1" customWidth="1"/>
    <col min="9" max="9" width="4.6640625" style="22" bestFit="1" customWidth="1"/>
    <col min="10" max="10" width="5" style="22" bestFit="1" customWidth="1"/>
    <col min="11" max="11" width="8.5546875" style="22" bestFit="1" customWidth="1"/>
    <col min="12" max="12" width="5" style="22" bestFit="1" customWidth="1"/>
    <col min="13" max="13" width="6" style="24" bestFit="1" customWidth="1"/>
    <col min="14" max="14" width="5" style="22" bestFit="1" customWidth="1"/>
    <col min="15" max="15" width="8" style="26" bestFit="1" customWidth="1"/>
    <col min="16" max="124" width="8.88671875" style="20"/>
    <col min="125" max="125" width="7" style="20" bestFit="1" customWidth="1"/>
    <col min="126" max="126" width="7.6640625" style="20" bestFit="1" customWidth="1"/>
    <col min="127" max="127" width="7.109375" style="20" bestFit="1" customWidth="1"/>
    <col min="128" max="128" width="12.44140625" style="20" bestFit="1" customWidth="1"/>
    <col min="129" max="129" width="7" style="20" bestFit="1" customWidth="1"/>
    <col min="130" max="130" width="6.109375" style="20" bestFit="1" customWidth="1"/>
    <col min="131" max="131" width="9.109375" style="20" bestFit="1" customWidth="1"/>
    <col min="132" max="132" width="11.109375" style="20" customWidth="1"/>
    <col min="133" max="133" width="9.109375" style="20" bestFit="1" customWidth="1"/>
    <col min="134" max="134" width="11" style="20" bestFit="1" customWidth="1"/>
    <col min="135" max="135" width="13" style="20" customWidth="1"/>
    <col min="136" max="136" width="12.88671875" style="20" customWidth="1"/>
    <col min="137" max="138" width="6.109375" style="20" bestFit="1" customWidth="1"/>
    <col min="139" max="139" width="6.21875" style="20" bestFit="1" customWidth="1"/>
    <col min="140" max="141" width="6.109375" style="20" bestFit="1" customWidth="1"/>
    <col min="142" max="142" width="7.5546875" style="20" customWidth="1"/>
    <col min="143" max="143" width="10" style="20" customWidth="1"/>
    <col min="144" max="380" width="8.88671875" style="20"/>
    <col min="381" max="381" width="7" style="20" bestFit="1" customWidth="1"/>
    <col min="382" max="382" width="7.6640625" style="20" bestFit="1" customWidth="1"/>
    <col min="383" max="383" width="7.109375" style="20" bestFit="1" customWidth="1"/>
    <col min="384" max="384" width="12.44140625" style="20" bestFit="1" customWidth="1"/>
    <col min="385" max="385" width="7" style="20" bestFit="1" customWidth="1"/>
    <col min="386" max="386" width="6.109375" style="20" bestFit="1" customWidth="1"/>
    <col min="387" max="387" width="9.109375" style="20" bestFit="1" customWidth="1"/>
    <col min="388" max="388" width="11.109375" style="20" customWidth="1"/>
    <col min="389" max="389" width="9.109375" style="20" bestFit="1" customWidth="1"/>
    <col min="390" max="390" width="11" style="20" bestFit="1" customWidth="1"/>
    <col min="391" max="391" width="13" style="20" customWidth="1"/>
    <col min="392" max="392" width="12.88671875" style="20" customWidth="1"/>
    <col min="393" max="394" width="6.109375" style="20" bestFit="1" customWidth="1"/>
    <col min="395" max="395" width="6.21875" style="20" bestFit="1" customWidth="1"/>
    <col min="396" max="397" width="6.109375" style="20" bestFit="1" customWidth="1"/>
    <col min="398" max="398" width="7.5546875" style="20" customWidth="1"/>
    <col min="399" max="399" width="10" style="20" customWidth="1"/>
    <col min="400" max="636" width="8.88671875" style="20"/>
    <col min="637" max="637" width="7" style="20" bestFit="1" customWidth="1"/>
    <col min="638" max="638" width="7.6640625" style="20" bestFit="1" customWidth="1"/>
    <col min="639" max="639" width="7.109375" style="20" bestFit="1" customWidth="1"/>
    <col min="640" max="640" width="12.44140625" style="20" bestFit="1" customWidth="1"/>
    <col min="641" max="641" width="7" style="20" bestFit="1" customWidth="1"/>
    <col min="642" max="642" width="6.109375" style="20" bestFit="1" customWidth="1"/>
    <col min="643" max="643" width="9.109375" style="20" bestFit="1" customWidth="1"/>
    <col min="644" max="644" width="11.109375" style="20" customWidth="1"/>
    <col min="645" max="645" width="9.109375" style="20" bestFit="1" customWidth="1"/>
    <col min="646" max="646" width="11" style="20" bestFit="1" customWidth="1"/>
    <col min="647" max="647" width="13" style="20" customWidth="1"/>
    <col min="648" max="648" width="12.88671875" style="20" customWidth="1"/>
    <col min="649" max="650" width="6.109375" style="20" bestFit="1" customWidth="1"/>
    <col min="651" max="651" width="6.21875" style="20" bestFit="1" customWidth="1"/>
    <col min="652" max="653" width="6.109375" style="20" bestFit="1" customWidth="1"/>
    <col min="654" max="654" width="7.5546875" style="20" customWidth="1"/>
    <col min="655" max="655" width="10" style="20" customWidth="1"/>
    <col min="656" max="892" width="8.88671875" style="20"/>
    <col min="893" max="893" width="7" style="20" bestFit="1" customWidth="1"/>
    <col min="894" max="894" width="7.6640625" style="20" bestFit="1" customWidth="1"/>
    <col min="895" max="895" width="7.109375" style="20" bestFit="1" customWidth="1"/>
    <col min="896" max="896" width="12.44140625" style="20" bestFit="1" customWidth="1"/>
    <col min="897" max="897" width="7" style="20" bestFit="1" customWidth="1"/>
    <col min="898" max="898" width="6.109375" style="20" bestFit="1" customWidth="1"/>
    <col min="899" max="899" width="9.109375" style="20" bestFit="1" customWidth="1"/>
    <col min="900" max="900" width="11.109375" style="20" customWidth="1"/>
    <col min="901" max="901" width="9.109375" style="20" bestFit="1" customWidth="1"/>
    <col min="902" max="902" width="11" style="20" bestFit="1" customWidth="1"/>
    <col min="903" max="903" width="13" style="20" customWidth="1"/>
    <col min="904" max="904" width="12.88671875" style="20" customWidth="1"/>
    <col min="905" max="906" width="6.109375" style="20" bestFit="1" customWidth="1"/>
    <col min="907" max="907" width="6.21875" style="20" bestFit="1" customWidth="1"/>
    <col min="908" max="909" width="6.109375" style="20" bestFit="1" customWidth="1"/>
    <col min="910" max="910" width="7.5546875" style="20" customWidth="1"/>
    <col min="911" max="911" width="10" style="20" customWidth="1"/>
    <col min="912" max="1148" width="8.88671875" style="20"/>
    <col min="1149" max="1149" width="7" style="20" bestFit="1" customWidth="1"/>
    <col min="1150" max="1150" width="7.6640625" style="20" bestFit="1" customWidth="1"/>
    <col min="1151" max="1151" width="7.109375" style="20" bestFit="1" customWidth="1"/>
    <col min="1152" max="1152" width="12.44140625" style="20" bestFit="1" customWidth="1"/>
    <col min="1153" max="1153" width="7" style="20" bestFit="1" customWidth="1"/>
    <col min="1154" max="1154" width="6.109375" style="20" bestFit="1" customWidth="1"/>
    <col min="1155" max="1155" width="9.109375" style="20" bestFit="1" customWidth="1"/>
    <col min="1156" max="1156" width="11.109375" style="20" customWidth="1"/>
    <col min="1157" max="1157" width="9.109375" style="20" bestFit="1" customWidth="1"/>
    <col min="1158" max="1158" width="11" style="20" bestFit="1" customWidth="1"/>
    <col min="1159" max="1159" width="13" style="20" customWidth="1"/>
    <col min="1160" max="1160" width="12.88671875" style="20" customWidth="1"/>
    <col min="1161" max="1162" width="6.109375" style="20" bestFit="1" customWidth="1"/>
    <col min="1163" max="1163" width="6.21875" style="20" bestFit="1" customWidth="1"/>
    <col min="1164" max="1165" width="6.109375" style="20" bestFit="1" customWidth="1"/>
    <col min="1166" max="1166" width="7.5546875" style="20" customWidth="1"/>
    <col min="1167" max="1167" width="10" style="20" customWidth="1"/>
    <col min="1168" max="1404" width="8.88671875" style="20"/>
    <col min="1405" max="1405" width="7" style="20" bestFit="1" customWidth="1"/>
    <col min="1406" max="1406" width="7.6640625" style="20" bestFit="1" customWidth="1"/>
    <col min="1407" max="1407" width="7.109375" style="20" bestFit="1" customWidth="1"/>
    <col min="1408" max="1408" width="12.44140625" style="20" bestFit="1" customWidth="1"/>
    <col min="1409" max="1409" width="7" style="20" bestFit="1" customWidth="1"/>
    <col min="1410" max="1410" width="6.109375" style="20" bestFit="1" customWidth="1"/>
    <col min="1411" max="1411" width="9.109375" style="20" bestFit="1" customWidth="1"/>
    <col min="1412" max="1412" width="11.109375" style="20" customWidth="1"/>
    <col min="1413" max="1413" width="9.109375" style="20" bestFit="1" customWidth="1"/>
    <col min="1414" max="1414" width="11" style="20" bestFit="1" customWidth="1"/>
    <col min="1415" max="1415" width="13" style="20" customWidth="1"/>
    <col min="1416" max="1416" width="12.88671875" style="20" customWidth="1"/>
    <col min="1417" max="1418" width="6.109375" style="20" bestFit="1" customWidth="1"/>
    <col min="1419" max="1419" width="6.21875" style="20" bestFit="1" customWidth="1"/>
    <col min="1420" max="1421" width="6.109375" style="20" bestFit="1" customWidth="1"/>
    <col min="1422" max="1422" width="7.5546875" style="20" customWidth="1"/>
    <col min="1423" max="1423" width="10" style="20" customWidth="1"/>
    <col min="1424" max="1660" width="8.88671875" style="20"/>
    <col min="1661" max="1661" width="7" style="20" bestFit="1" customWidth="1"/>
    <col min="1662" max="1662" width="7.6640625" style="20" bestFit="1" customWidth="1"/>
    <col min="1663" max="1663" width="7.109375" style="20" bestFit="1" customWidth="1"/>
    <col min="1664" max="1664" width="12.44140625" style="20" bestFit="1" customWidth="1"/>
    <col min="1665" max="1665" width="7" style="20" bestFit="1" customWidth="1"/>
    <col min="1666" max="1666" width="6.109375" style="20" bestFit="1" customWidth="1"/>
    <col min="1667" max="1667" width="9.109375" style="20" bestFit="1" customWidth="1"/>
    <col min="1668" max="1668" width="11.109375" style="20" customWidth="1"/>
    <col min="1669" max="1669" width="9.109375" style="20" bestFit="1" customWidth="1"/>
    <col min="1670" max="1670" width="11" style="20" bestFit="1" customWidth="1"/>
    <col min="1671" max="1671" width="13" style="20" customWidth="1"/>
    <col min="1672" max="1672" width="12.88671875" style="20" customWidth="1"/>
    <col min="1673" max="1674" width="6.109375" style="20" bestFit="1" customWidth="1"/>
    <col min="1675" max="1675" width="6.21875" style="20" bestFit="1" customWidth="1"/>
    <col min="1676" max="1677" width="6.109375" style="20" bestFit="1" customWidth="1"/>
    <col min="1678" max="1678" width="7.5546875" style="20" customWidth="1"/>
    <col min="1679" max="1679" width="10" style="20" customWidth="1"/>
    <col min="1680" max="1916" width="8.88671875" style="20"/>
    <col min="1917" max="1917" width="7" style="20" bestFit="1" customWidth="1"/>
    <col min="1918" max="1918" width="7.6640625" style="20" bestFit="1" customWidth="1"/>
    <col min="1919" max="1919" width="7.109375" style="20" bestFit="1" customWidth="1"/>
    <col min="1920" max="1920" width="12.44140625" style="20" bestFit="1" customWidth="1"/>
    <col min="1921" max="1921" width="7" style="20" bestFit="1" customWidth="1"/>
    <col min="1922" max="1922" width="6.109375" style="20" bestFit="1" customWidth="1"/>
    <col min="1923" max="1923" width="9.109375" style="20" bestFit="1" customWidth="1"/>
    <col min="1924" max="1924" width="11.109375" style="20" customWidth="1"/>
    <col min="1925" max="1925" width="9.109375" style="20" bestFit="1" customWidth="1"/>
    <col min="1926" max="1926" width="11" style="20" bestFit="1" customWidth="1"/>
    <col min="1927" max="1927" width="13" style="20" customWidth="1"/>
    <col min="1928" max="1928" width="12.88671875" style="20" customWidth="1"/>
    <col min="1929" max="1930" width="6.109375" style="20" bestFit="1" customWidth="1"/>
    <col min="1931" max="1931" width="6.21875" style="20" bestFit="1" customWidth="1"/>
    <col min="1932" max="1933" width="6.109375" style="20" bestFit="1" customWidth="1"/>
    <col min="1934" max="1934" width="7.5546875" style="20" customWidth="1"/>
    <col min="1935" max="1935" width="10" style="20" customWidth="1"/>
    <col min="1936" max="2172" width="8.88671875" style="20"/>
    <col min="2173" max="2173" width="7" style="20" bestFit="1" customWidth="1"/>
    <col min="2174" max="2174" width="7.6640625" style="20" bestFit="1" customWidth="1"/>
    <col min="2175" max="2175" width="7.109375" style="20" bestFit="1" customWidth="1"/>
    <col min="2176" max="2176" width="12.44140625" style="20" bestFit="1" customWidth="1"/>
    <col min="2177" max="2177" width="7" style="20" bestFit="1" customWidth="1"/>
    <col min="2178" max="2178" width="6.109375" style="20" bestFit="1" customWidth="1"/>
    <col min="2179" max="2179" width="9.109375" style="20" bestFit="1" customWidth="1"/>
    <col min="2180" max="2180" width="11.109375" style="20" customWidth="1"/>
    <col min="2181" max="2181" width="9.109375" style="20" bestFit="1" customWidth="1"/>
    <col min="2182" max="2182" width="11" style="20" bestFit="1" customWidth="1"/>
    <col min="2183" max="2183" width="13" style="20" customWidth="1"/>
    <col min="2184" max="2184" width="12.88671875" style="20" customWidth="1"/>
    <col min="2185" max="2186" width="6.109375" style="20" bestFit="1" customWidth="1"/>
    <col min="2187" max="2187" width="6.21875" style="20" bestFit="1" customWidth="1"/>
    <col min="2188" max="2189" width="6.109375" style="20" bestFit="1" customWidth="1"/>
    <col min="2190" max="2190" width="7.5546875" style="20" customWidth="1"/>
    <col min="2191" max="2191" width="10" style="20" customWidth="1"/>
    <col min="2192" max="2428" width="8.88671875" style="20"/>
    <col min="2429" max="2429" width="7" style="20" bestFit="1" customWidth="1"/>
    <col min="2430" max="2430" width="7.6640625" style="20" bestFit="1" customWidth="1"/>
    <col min="2431" max="2431" width="7.109375" style="20" bestFit="1" customWidth="1"/>
    <col min="2432" max="2432" width="12.44140625" style="20" bestFit="1" customWidth="1"/>
    <col min="2433" max="2433" width="7" style="20" bestFit="1" customWidth="1"/>
    <col min="2434" max="2434" width="6.109375" style="20" bestFit="1" customWidth="1"/>
    <col min="2435" max="2435" width="9.109375" style="20" bestFit="1" customWidth="1"/>
    <col min="2436" max="2436" width="11.109375" style="20" customWidth="1"/>
    <col min="2437" max="2437" width="9.109375" style="20" bestFit="1" customWidth="1"/>
    <col min="2438" max="2438" width="11" style="20" bestFit="1" customWidth="1"/>
    <col min="2439" max="2439" width="13" style="20" customWidth="1"/>
    <col min="2440" max="2440" width="12.88671875" style="20" customWidth="1"/>
    <col min="2441" max="2442" width="6.109375" style="20" bestFit="1" customWidth="1"/>
    <col min="2443" max="2443" width="6.21875" style="20" bestFit="1" customWidth="1"/>
    <col min="2444" max="2445" width="6.109375" style="20" bestFit="1" customWidth="1"/>
    <col min="2446" max="2446" width="7.5546875" style="20" customWidth="1"/>
    <col min="2447" max="2447" width="10" style="20" customWidth="1"/>
    <col min="2448" max="2684" width="8.88671875" style="20"/>
    <col min="2685" max="2685" width="7" style="20" bestFit="1" customWidth="1"/>
    <col min="2686" max="2686" width="7.6640625" style="20" bestFit="1" customWidth="1"/>
    <col min="2687" max="2687" width="7.109375" style="20" bestFit="1" customWidth="1"/>
    <col min="2688" max="2688" width="12.44140625" style="20" bestFit="1" customWidth="1"/>
    <col min="2689" max="2689" width="7" style="20" bestFit="1" customWidth="1"/>
    <col min="2690" max="2690" width="6.109375" style="20" bestFit="1" customWidth="1"/>
    <col min="2691" max="2691" width="9.109375" style="20" bestFit="1" customWidth="1"/>
    <col min="2692" max="2692" width="11.109375" style="20" customWidth="1"/>
    <col min="2693" max="2693" width="9.109375" style="20" bestFit="1" customWidth="1"/>
    <col min="2694" max="2694" width="11" style="20" bestFit="1" customWidth="1"/>
    <col min="2695" max="2695" width="13" style="20" customWidth="1"/>
    <col min="2696" max="2696" width="12.88671875" style="20" customWidth="1"/>
    <col min="2697" max="2698" width="6.109375" style="20" bestFit="1" customWidth="1"/>
    <col min="2699" max="2699" width="6.21875" style="20" bestFit="1" customWidth="1"/>
    <col min="2700" max="2701" width="6.109375" style="20" bestFit="1" customWidth="1"/>
    <col min="2702" max="2702" width="7.5546875" style="20" customWidth="1"/>
    <col min="2703" max="2703" width="10" style="20" customWidth="1"/>
    <col min="2704" max="2940" width="8.88671875" style="20"/>
    <col min="2941" max="2941" width="7" style="20" bestFit="1" customWidth="1"/>
    <col min="2942" max="2942" width="7.6640625" style="20" bestFit="1" customWidth="1"/>
    <col min="2943" max="2943" width="7.109375" style="20" bestFit="1" customWidth="1"/>
    <col min="2944" max="2944" width="12.44140625" style="20" bestFit="1" customWidth="1"/>
    <col min="2945" max="2945" width="7" style="20" bestFit="1" customWidth="1"/>
    <col min="2946" max="2946" width="6.109375" style="20" bestFit="1" customWidth="1"/>
    <col min="2947" max="2947" width="9.109375" style="20" bestFit="1" customWidth="1"/>
    <col min="2948" max="2948" width="11.109375" style="20" customWidth="1"/>
    <col min="2949" max="2949" width="9.109375" style="20" bestFit="1" customWidth="1"/>
    <col min="2950" max="2950" width="11" style="20" bestFit="1" customWidth="1"/>
    <col min="2951" max="2951" width="13" style="20" customWidth="1"/>
    <col min="2952" max="2952" width="12.88671875" style="20" customWidth="1"/>
    <col min="2953" max="2954" width="6.109375" style="20" bestFit="1" customWidth="1"/>
    <col min="2955" max="2955" width="6.21875" style="20" bestFit="1" customWidth="1"/>
    <col min="2956" max="2957" width="6.109375" style="20" bestFit="1" customWidth="1"/>
    <col min="2958" max="2958" width="7.5546875" style="20" customWidth="1"/>
    <col min="2959" max="2959" width="10" style="20" customWidth="1"/>
    <col min="2960" max="3196" width="8.88671875" style="20"/>
    <col min="3197" max="3197" width="7" style="20" bestFit="1" customWidth="1"/>
    <col min="3198" max="3198" width="7.6640625" style="20" bestFit="1" customWidth="1"/>
    <col min="3199" max="3199" width="7.109375" style="20" bestFit="1" customWidth="1"/>
    <col min="3200" max="3200" width="12.44140625" style="20" bestFit="1" customWidth="1"/>
    <col min="3201" max="3201" width="7" style="20" bestFit="1" customWidth="1"/>
    <col min="3202" max="3202" width="6.109375" style="20" bestFit="1" customWidth="1"/>
    <col min="3203" max="3203" width="9.109375" style="20" bestFit="1" customWidth="1"/>
    <col min="3204" max="3204" width="11.109375" style="20" customWidth="1"/>
    <col min="3205" max="3205" width="9.109375" style="20" bestFit="1" customWidth="1"/>
    <col min="3206" max="3206" width="11" style="20" bestFit="1" customWidth="1"/>
    <col min="3207" max="3207" width="13" style="20" customWidth="1"/>
    <col min="3208" max="3208" width="12.88671875" style="20" customWidth="1"/>
    <col min="3209" max="3210" width="6.109375" style="20" bestFit="1" customWidth="1"/>
    <col min="3211" max="3211" width="6.21875" style="20" bestFit="1" customWidth="1"/>
    <col min="3212" max="3213" width="6.109375" style="20" bestFit="1" customWidth="1"/>
    <col min="3214" max="3214" width="7.5546875" style="20" customWidth="1"/>
    <col min="3215" max="3215" width="10" style="20" customWidth="1"/>
    <col min="3216" max="3452" width="8.88671875" style="20"/>
    <col min="3453" max="3453" width="7" style="20" bestFit="1" customWidth="1"/>
    <col min="3454" max="3454" width="7.6640625" style="20" bestFit="1" customWidth="1"/>
    <col min="3455" max="3455" width="7.109375" style="20" bestFit="1" customWidth="1"/>
    <col min="3456" max="3456" width="12.44140625" style="20" bestFit="1" customWidth="1"/>
    <col min="3457" max="3457" width="7" style="20" bestFit="1" customWidth="1"/>
    <col min="3458" max="3458" width="6.109375" style="20" bestFit="1" customWidth="1"/>
    <col min="3459" max="3459" width="9.109375" style="20" bestFit="1" customWidth="1"/>
    <col min="3460" max="3460" width="11.109375" style="20" customWidth="1"/>
    <col min="3461" max="3461" width="9.109375" style="20" bestFit="1" customWidth="1"/>
    <col min="3462" max="3462" width="11" style="20" bestFit="1" customWidth="1"/>
    <col min="3463" max="3463" width="13" style="20" customWidth="1"/>
    <col min="3464" max="3464" width="12.88671875" style="20" customWidth="1"/>
    <col min="3465" max="3466" width="6.109375" style="20" bestFit="1" customWidth="1"/>
    <col min="3467" max="3467" width="6.21875" style="20" bestFit="1" customWidth="1"/>
    <col min="3468" max="3469" width="6.109375" style="20" bestFit="1" customWidth="1"/>
    <col min="3470" max="3470" width="7.5546875" style="20" customWidth="1"/>
    <col min="3471" max="3471" width="10" style="20" customWidth="1"/>
    <col min="3472" max="3708" width="8.88671875" style="20"/>
    <col min="3709" max="3709" width="7" style="20" bestFit="1" customWidth="1"/>
    <col min="3710" max="3710" width="7.6640625" style="20" bestFit="1" customWidth="1"/>
    <col min="3711" max="3711" width="7.109375" style="20" bestFit="1" customWidth="1"/>
    <col min="3712" max="3712" width="12.44140625" style="20" bestFit="1" customWidth="1"/>
    <col min="3713" max="3713" width="7" style="20" bestFit="1" customWidth="1"/>
    <col min="3714" max="3714" width="6.109375" style="20" bestFit="1" customWidth="1"/>
    <col min="3715" max="3715" width="9.109375" style="20" bestFit="1" customWidth="1"/>
    <col min="3716" max="3716" width="11.109375" style="20" customWidth="1"/>
    <col min="3717" max="3717" width="9.109375" style="20" bestFit="1" customWidth="1"/>
    <col min="3718" max="3718" width="11" style="20" bestFit="1" customWidth="1"/>
    <col min="3719" max="3719" width="13" style="20" customWidth="1"/>
    <col min="3720" max="3720" width="12.88671875" style="20" customWidth="1"/>
    <col min="3721" max="3722" width="6.109375" style="20" bestFit="1" customWidth="1"/>
    <col min="3723" max="3723" width="6.21875" style="20" bestFit="1" customWidth="1"/>
    <col min="3724" max="3725" width="6.109375" style="20" bestFit="1" customWidth="1"/>
    <col min="3726" max="3726" width="7.5546875" style="20" customWidth="1"/>
    <col min="3727" max="3727" width="10" style="20" customWidth="1"/>
    <col min="3728" max="3964" width="8.88671875" style="20"/>
    <col min="3965" max="3965" width="7" style="20" bestFit="1" customWidth="1"/>
    <col min="3966" max="3966" width="7.6640625" style="20" bestFit="1" customWidth="1"/>
    <col min="3967" max="3967" width="7.109375" style="20" bestFit="1" customWidth="1"/>
    <col min="3968" max="3968" width="12.44140625" style="20" bestFit="1" customWidth="1"/>
    <col min="3969" max="3969" width="7" style="20" bestFit="1" customWidth="1"/>
    <col min="3970" max="3970" width="6.109375" style="20" bestFit="1" customWidth="1"/>
    <col min="3971" max="3971" width="9.109375" style="20" bestFit="1" customWidth="1"/>
    <col min="3972" max="3972" width="11.109375" style="20" customWidth="1"/>
    <col min="3973" max="3973" width="9.109375" style="20" bestFit="1" customWidth="1"/>
    <col min="3974" max="3974" width="11" style="20" bestFit="1" customWidth="1"/>
    <col min="3975" max="3975" width="13" style="20" customWidth="1"/>
    <col min="3976" max="3976" width="12.88671875" style="20" customWidth="1"/>
    <col min="3977" max="3978" width="6.109375" style="20" bestFit="1" customWidth="1"/>
    <col min="3979" max="3979" width="6.21875" style="20" bestFit="1" customWidth="1"/>
    <col min="3980" max="3981" width="6.109375" style="20" bestFit="1" customWidth="1"/>
    <col min="3982" max="3982" width="7.5546875" style="20" customWidth="1"/>
    <col min="3983" max="3983" width="10" style="20" customWidth="1"/>
    <col min="3984" max="4220" width="8.88671875" style="20"/>
    <col min="4221" max="4221" width="7" style="20" bestFit="1" customWidth="1"/>
    <col min="4222" max="4222" width="7.6640625" style="20" bestFit="1" customWidth="1"/>
    <col min="4223" max="4223" width="7.109375" style="20" bestFit="1" customWidth="1"/>
    <col min="4224" max="4224" width="12.44140625" style="20" bestFit="1" customWidth="1"/>
    <col min="4225" max="4225" width="7" style="20" bestFit="1" customWidth="1"/>
    <col min="4226" max="4226" width="6.109375" style="20" bestFit="1" customWidth="1"/>
    <col min="4227" max="4227" width="9.109375" style="20" bestFit="1" customWidth="1"/>
    <col min="4228" max="4228" width="11.109375" style="20" customWidth="1"/>
    <col min="4229" max="4229" width="9.109375" style="20" bestFit="1" customWidth="1"/>
    <col min="4230" max="4230" width="11" style="20" bestFit="1" customWidth="1"/>
    <col min="4231" max="4231" width="13" style="20" customWidth="1"/>
    <col min="4232" max="4232" width="12.88671875" style="20" customWidth="1"/>
    <col min="4233" max="4234" width="6.109375" style="20" bestFit="1" customWidth="1"/>
    <col min="4235" max="4235" width="6.21875" style="20" bestFit="1" customWidth="1"/>
    <col min="4236" max="4237" width="6.109375" style="20" bestFit="1" customWidth="1"/>
    <col min="4238" max="4238" width="7.5546875" style="20" customWidth="1"/>
    <col min="4239" max="4239" width="10" style="20" customWidth="1"/>
    <col min="4240" max="4476" width="8.88671875" style="20"/>
    <col min="4477" max="4477" width="7" style="20" bestFit="1" customWidth="1"/>
    <col min="4478" max="4478" width="7.6640625" style="20" bestFit="1" customWidth="1"/>
    <col min="4479" max="4479" width="7.109375" style="20" bestFit="1" customWidth="1"/>
    <col min="4480" max="4480" width="12.44140625" style="20" bestFit="1" customWidth="1"/>
    <col min="4481" max="4481" width="7" style="20" bestFit="1" customWidth="1"/>
    <col min="4482" max="4482" width="6.109375" style="20" bestFit="1" customWidth="1"/>
    <col min="4483" max="4483" width="9.109375" style="20" bestFit="1" customWidth="1"/>
    <col min="4484" max="4484" width="11.109375" style="20" customWidth="1"/>
    <col min="4485" max="4485" width="9.109375" style="20" bestFit="1" customWidth="1"/>
    <col min="4486" max="4486" width="11" style="20" bestFit="1" customWidth="1"/>
    <col min="4487" max="4487" width="13" style="20" customWidth="1"/>
    <col min="4488" max="4488" width="12.88671875" style="20" customWidth="1"/>
    <col min="4489" max="4490" width="6.109375" style="20" bestFit="1" customWidth="1"/>
    <col min="4491" max="4491" width="6.21875" style="20" bestFit="1" customWidth="1"/>
    <col min="4492" max="4493" width="6.109375" style="20" bestFit="1" customWidth="1"/>
    <col min="4494" max="4494" width="7.5546875" style="20" customWidth="1"/>
    <col min="4495" max="4495" width="10" style="20" customWidth="1"/>
    <col min="4496" max="4732" width="8.88671875" style="20"/>
    <col min="4733" max="4733" width="7" style="20" bestFit="1" customWidth="1"/>
    <col min="4734" max="4734" width="7.6640625" style="20" bestFit="1" customWidth="1"/>
    <col min="4735" max="4735" width="7.109375" style="20" bestFit="1" customWidth="1"/>
    <col min="4736" max="4736" width="12.44140625" style="20" bestFit="1" customWidth="1"/>
    <col min="4737" max="4737" width="7" style="20" bestFit="1" customWidth="1"/>
    <col min="4738" max="4738" width="6.109375" style="20" bestFit="1" customWidth="1"/>
    <col min="4739" max="4739" width="9.109375" style="20" bestFit="1" customWidth="1"/>
    <col min="4740" max="4740" width="11.109375" style="20" customWidth="1"/>
    <col min="4741" max="4741" width="9.109375" style="20" bestFit="1" customWidth="1"/>
    <col min="4742" max="4742" width="11" style="20" bestFit="1" customWidth="1"/>
    <col min="4743" max="4743" width="13" style="20" customWidth="1"/>
    <col min="4744" max="4744" width="12.88671875" style="20" customWidth="1"/>
    <col min="4745" max="4746" width="6.109375" style="20" bestFit="1" customWidth="1"/>
    <col min="4747" max="4747" width="6.21875" style="20" bestFit="1" customWidth="1"/>
    <col min="4748" max="4749" width="6.109375" style="20" bestFit="1" customWidth="1"/>
    <col min="4750" max="4750" width="7.5546875" style="20" customWidth="1"/>
    <col min="4751" max="4751" width="10" style="20" customWidth="1"/>
    <col min="4752" max="4988" width="8.88671875" style="20"/>
    <col min="4989" max="4989" width="7" style="20" bestFit="1" customWidth="1"/>
    <col min="4990" max="4990" width="7.6640625" style="20" bestFit="1" customWidth="1"/>
    <col min="4991" max="4991" width="7.109375" style="20" bestFit="1" customWidth="1"/>
    <col min="4992" max="4992" width="12.44140625" style="20" bestFit="1" customWidth="1"/>
    <col min="4993" max="4993" width="7" style="20" bestFit="1" customWidth="1"/>
    <col min="4994" max="4994" width="6.109375" style="20" bestFit="1" customWidth="1"/>
    <col min="4995" max="4995" width="9.109375" style="20" bestFit="1" customWidth="1"/>
    <col min="4996" max="4996" width="11.109375" style="20" customWidth="1"/>
    <col min="4997" max="4997" width="9.109375" style="20" bestFit="1" customWidth="1"/>
    <col min="4998" max="4998" width="11" style="20" bestFit="1" customWidth="1"/>
    <col min="4999" max="4999" width="13" style="20" customWidth="1"/>
    <col min="5000" max="5000" width="12.88671875" style="20" customWidth="1"/>
    <col min="5001" max="5002" width="6.109375" style="20" bestFit="1" customWidth="1"/>
    <col min="5003" max="5003" width="6.21875" style="20" bestFit="1" customWidth="1"/>
    <col min="5004" max="5005" width="6.109375" style="20" bestFit="1" customWidth="1"/>
    <col min="5006" max="5006" width="7.5546875" style="20" customWidth="1"/>
    <col min="5007" max="5007" width="10" style="20" customWidth="1"/>
    <col min="5008" max="5244" width="8.88671875" style="20"/>
    <col min="5245" max="5245" width="7" style="20" bestFit="1" customWidth="1"/>
    <col min="5246" max="5246" width="7.6640625" style="20" bestFit="1" customWidth="1"/>
    <col min="5247" max="5247" width="7.109375" style="20" bestFit="1" customWidth="1"/>
    <col min="5248" max="5248" width="12.44140625" style="20" bestFit="1" customWidth="1"/>
    <col min="5249" max="5249" width="7" style="20" bestFit="1" customWidth="1"/>
    <col min="5250" max="5250" width="6.109375" style="20" bestFit="1" customWidth="1"/>
    <col min="5251" max="5251" width="9.109375" style="20" bestFit="1" customWidth="1"/>
    <col min="5252" max="5252" width="11.109375" style="20" customWidth="1"/>
    <col min="5253" max="5253" width="9.109375" style="20" bestFit="1" customWidth="1"/>
    <col min="5254" max="5254" width="11" style="20" bestFit="1" customWidth="1"/>
    <col min="5255" max="5255" width="13" style="20" customWidth="1"/>
    <col min="5256" max="5256" width="12.88671875" style="20" customWidth="1"/>
    <col min="5257" max="5258" width="6.109375" style="20" bestFit="1" customWidth="1"/>
    <col min="5259" max="5259" width="6.21875" style="20" bestFit="1" customWidth="1"/>
    <col min="5260" max="5261" width="6.109375" style="20" bestFit="1" customWidth="1"/>
    <col min="5262" max="5262" width="7.5546875" style="20" customWidth="1"/>
    <col min="5263" max="5263" width="10" style="20" customWidth="1"/>
    <col min="5264" max="5500" width="8.88671875" style="20"/>
    <col min="5501" max="5501" width="7" style="20" bestFit="1" customWidth="1"/>
    <col min="5502" max="5502" width="7.6640625" style="20" bestFit="1" customWidth="1"/>
    <col min="5503" max="5503" width="7.109375" style="20" bestFit="1" customWidth="1"/>
    <col min="5504" max="5504" width="12.44140625" style="20" bestFit="1" customWidth="1"/>
    <col min="5505" max="5505" width="7" style="20" bestFit="1" customWidth="1"/>
    <col min="5506" max="5506" width="6.109375" style="20" bestFit="1" customWidth="1"/>
    <col min="5507" max="5507" width="9.109375" style="20" bestFit="1" customWidth="1"/>
    <col min="5508" max="5508" width="11.109375" style="20" customWidth="1"/>
    <col min="5509" max="5509" width="9.109375" style="20" bestFit="1" customWidth="1"/>
    <col min="5510" max="5510" width="11" style="20" bestFit="1" customWidth="1"/>
    <col min="5511" max="5511" width="13" style="20" customWidth="1"/>
    <col min="5512" max="5512" width="12.88671875" style="20" customWidth="1"/>
    <col min="5513" max="5514" width="6.109375" style="20" bestFit="1" customWidth="1"/>
    <col min="5515" max="5515" width="6.21875" style="20" bestFit="1" customWidth="1"/>
    <col min="5516" max="5517" width="6.109375" style="20" bestFit="1" customWidth="1"/>
    <col min="5518" max="5518" width="7.5546875" style="20" customWidth="1"/>
    <col min="5519" max="5519" width="10" style="20" customWidth="1"/>
    <col min="5520" max="5756" width="8.88671875" style="20"/>
    <col min="5757" max="5757" width="7" style="20" bestFit="1" customWidth="1"/>
    <col min="5758" max="5758" width="7.6640625" style="20" bestFit="1" customWidth="1"/>
    <col min="5759" max="5759" width="7.109375" style="20" bestFit="1" customWidth="1"/>
    <col min="5760" max="5760" width="12.44140625" style="20" bestFit="1" customWidth="1"/>
    <col min="5761" max="5761" width="7" style="20" bestFit="1" customWidth="1"/>
    <col min="5762" max="5762" width="6.109375" style="20" bestFit="1" customWidth="1"/>
    <col min="5763" max="5763" width="9.109375" style="20" bestFit="1" customWidth="1"/>
    <col min="5764" max="5764" width="11.109375" style="20" customWidth="1"/>
    <col min="5765" max="5765" width="9.109375" style="20" bestFit="1" customWidth="1"/>
    <col min="5766" max="5766" width="11" style="20" bestFit="1" customWidth="1"/>
    <col min="5767" max="5767" width="13" style="20" customWidth="1"/>
    <col min="5768" max="5768" width="12.88671875" style="20" customWidth="1"/>
    <col min="5769" max="5770" width="6.109375" style="20" bestFit="1" customWidth="1"/>
    <col min="5771" max="5771" width="6.21875" style="20" bestFit="1" customWidth="1"/>
    <col min="5772" max="5773" width="6.109375" style="20" bestFit="1" customWidth="1"/>
    <col min="5774" max="5774" width="7.5546875" style="20" customWidth="1"/>
    <col min="5775" max="5775" width="10" style="20" customWidth="1"/>
    <col min="5776" max="6012" width="8.88671875" style="20"/>
    <col min="6013" max="6013" width="7" style="20" bestFit="1" customWidth="1"/>
    <col min="6014" max="6014" width="7.6640625" style="20" bestFit="1" customWidth="1"/>
    <col min="6015" max="6015" width="7.109375" style="20" bestFit="1" customWidth="1"/>
    <col min="6016" max="6016" width="12.44140625" style="20" bestFit="1" customWidth="1"/>
    <col min="6017" max="6017" width="7" style="20" bestFit="1" customWidth="1"/>
    <col min="6018" max="6018" width="6.109375" style="20" bestFit="1" customWidth="1"/>
    <col min="6019" max="6019" width="9.109375" style="20" bestFit="1" customWidth="1"/>
    <col min="6020" max="6020" width="11.109375" style="20" customWidth="1"/>
    <col min="6021" max="6021" width="9.109375" style="20" bestFit="1" customWidth="1"/>
    <col min="6022" max="6022" width="11" style="20" bestFit="1" customWidth="1"/>
    <col min="6023" max="6023" width="13" style="20" customWidth="1"/>
    <col min="6024" max="6024" width="12.88671875" style="20" customWidth="1"/>
    <col min="6025" max="6026" width="6.109375" style="20" bestFit="1" customWidth="1"/>
    <col min="6027" max="6027" width="6.21875" style="20" bestFit="1" customWidth="1"/>
    <col min="6028" max="6029" width="6.109375" style="20" bestFit="1" customWidth="1"/>
    <col min="6030" max="6030" width="7.5546875" style="20" customWidth="1"/>
    <col min="6031" max="6031" width="10" style="20" customWidth="1"/>
    <col min="6032" max="6268" width="8.88671875" style="20"/>
    <col min="6269" max="6269" width="7" style="20" bestFit="1" customWidth="1"/>
    <col min="6270" max="6270" width="7.6640625" style="20" bestFit="1" customWidth="1"/>
    <col min="6271" max="6271" width="7.109375" style="20" bestFit="1" customWidth="1"/>
    <col min="6272" max="6272" width="12.44140625" style="20" bestFit="1" customWidth="1"/>
    <col min="6273" max="6273" width="7" style="20" bestFit="1" customWidth="1"/>
    <col min="6274" max="6274" width="6.109375" style="20" bestFit="1" customWidth="1"/>
    <col min="6275" max="6275" width="9.109375" style="20" bestFit="1" customWidth="1"/>
    <col min="6276" max="6276" width="11.109375" style="20" customWidth="1"/>
    <col min="6277" max="6277" width="9.109375" style="20" bestFit="1" customWidth="1"/>
    <col min="6278" max="6278" width="11" style="20" bestFit="1" customWidth="1"/>
    <col min="6279" max="6279" width="13" style="20" customWidth="1"/>
    <col min="6280" max="6280" width="12.88671875" style="20" customWidth="1"/>
    <col min="6281" max="6282" width="6.109375" style="20" bestFit="1" customWidth="1"/>
    <col min="6283" max="6283" width="6.21875" style="20" bestFit="1" customWidth="1"/>
    <col min="6284" max="6285" width="6.109375" style="20" bestFit="1" customWidth="1"/>
    <col min="6286" max="6286" width="7.5546875" style="20" customWidth="1"/>
    <col min="6287" max="6287" width="10" style="20" customWidth="1"/>
    <col min="6288" max="6524" width="8.88671875" style="20"/>
    <col min="6525" max="6525" width="7" style="20" bestFit="1" customWidth="1"/>
    <col min="6526" max="6526" width="7.6640625" style="20" bestFit="1" customWidth="1"/>
    <col min="6527" max="6527" width="7.109375" style="20" bestFit="1" customWidth="1"/>
    <col min="6528" max="6528" width="12.44140625" style="20" bestFit="1" customWidth="1"/>
    <col min="6529" max="6529" width="7" style="20" bestFit="1" customWidth="1"/>
    <col min="6530" max="6530" width="6.109375" style="20" bestFit="1" customWidth="1"/>
    <col min="6531" max="6531" width="9.109375" style="20" bestFit="1" customWidth="1"/>
    <col min="6532" max="6532" width="11.109375" style="20" customWidth="1"/>
    <col min="6533" max="6533" width="9.109375" style="20" bestFit="1" customWidth="1"/>
    <col min="6534" max="6534" width="11" style="20" bestFit="1" customWidth="1"/>
    <col min="6535" max="6535" width="13" style="20" customWidth="1"/>
    <col min="6536" max="6536" width="12.88671875" style="20" customWidth="1"/>
    <col min="6537" max="6538" width="6.109375" style="20" bestFit="1" customWidth="1"/>
    <col min="6539" max="6539" width="6.21875" style="20" bestFit="1" customWidth="1"/>
    <col min="6540" max="6541" width="6.109375" style="20" bestFit="1" customWidth="1"/>
    <col min="6542" max="6542" width="7.5546875" style="20" customWidth="1"/>
    <col min="6543" max="6543" width="10" style="20" customWidth="1"/>
    <col min="6544" max="6780" width="8.88671875" style="20"/>
    <col min="6781" max="6781" width="7" style="20" bestFit="1" customWidth="1"/>
    <col min="6782" max="6782" width="7.6640625" style="20" bestFit="1" customWidth="1"/>
    <col min="6783" max="6783" width="7.109375" style="20" bestFit="1" customWidth="1"/>
    <col min="6784" max="6784" width="12.44140625" style="20" bestFit="1" customWidth="1"/>
    <col min="6785" max="6785" width="7" style="20" bestFit="1" customWidth="1"/>
    <col min="6786" max="6786" width="6.109375" style="20" bestFit="1" customWidth="1"/>
    <col min="6787" max="6787" width="9.109375" style="20" bestFit="1" customWidth="1"/>
    <col min="6788" max="6788" width="11.109375" style="20" customWidth="1"/>
    <col min="6789" max="6789" width="9.109375" style="20" bestFit="1" customWidth="1"/>
    <col min="6790" max="6790" width="11" style="20" bestFit="1" customWidth="1"/>
    <col min="6791" max="6791" width="13" style="20" customWidth="1"/>
    <col min="6792" max="6792" width="12.88671875" style="20" customWidth="1"/>
    <col min="6793" max="6794" width="6.109375" style="20" bestFit="1" customWidth="1"/>
    <col min="6795" max="6795" width="6.21875" style="20" bestFit="1" customWidth="1"/>
    <col min="6796" max="6797" width="6.109375" style="20" bestFit="1" customWidth="1"/>
    <col min="6798" max="6798" width="7.5546875" style="20" customWidth="1"/>
    <col min="6799" max="6799" width="10" style="20" customWidth="1"/>
    <col min="6800" max="7036" width="8.88671875" style="20"/>
    <col min="7037" max="7037" width="7" style="20" bestFit="1" customWidth="1"/>
    <col min="7038" max="7038" width="7.6640625" style="20" bestFit="1" customWidth="1"/>
    <col min="7039" max="7039" width="7.109375" style="20" bestFit="1" customWidth="1"/>
    <col min="7040" max="7040" width="12.44140625" style="20" bestFit="1" customWidth="1"/>
    <col min="7041" max="7041" width="7" style="20" bestFit="1" customWidth="1"/>
    <col min="7042" max="7042" width="6.109375" style="20" bestFit="1" customWidth="1"/>
    <col min="7043" max="7043" width="9.109375" style="20" bestFit="1" customWidth="1"/>
    <col min="7044" max="7044" width="11.109375" style="20" customWidth="1"/>
    <col min="7045" max="7045" width="9.109375" style="20" bestFit="1" customWidth="1"/>
    <col min="7046" max="7046" width="11" style="20" bestFit="1" customWidth="1"/>
    <col min="7047" max="7047" width="13" style="20" customWidth="1"/>
    <col min="7048" max="7048" width="12.88671875" style="20" customWidth="1"/>
    <col min="7049" max="7050" width="6.109375" style="20" bestFit="1" customWidth="1"/>
    <col min="7051" max="7051" width="6.21875" style="20" bestFit="1" customWidth="1"/>
    <col min="7052" max="7053" width="6.109375" style="20" bestFit="1" customWidth="1"/>
    <col min="7054" max="7054" width="7.5546875" style="20" customWidth="1"/>
    <col min="7055" max="7055" width="10" style="20" customWidth="1"/>
    <col min="7056" max="7292" width="8.88671875" style="20"/>
    <col min="7293" max="7293" width="7" style="20" bestFit="1" customWidth="1"/>
    <col min="7294" max="7294" width="7.6640625" style="20" bestFit="1" customWidth="1"/>
    <col min="7295" max="7295" width="7.109375" style="20" bestFit="1" customWidth="1"/>
    <col min="7296" max="7296" width="12.44140625" style="20" bestFit="1" customWidth="1"/>
    <col min="7297" max="7297" width="7" style="20" bestFit="1" customWidth="1"/>
    <col min="7298" max="7298" width="6.109375" style="20" bestFit="1" customWidth="1"/>
    <col min="7299" max="7299" width="9.109375" style="20" bestFit="1" customWidth="1"/>
    <col min="7300" max="7300" width="11.109375" style="20" customWidth="1"/>
    <col min="7301" max="7301" width="9.109375" style="20" bestFit="1" customWidth="1"/>
    <col min="7302" max="7302" width="11" style="20" bestFit="1" customWidth="1"/>
    <col min="7303" max="7303" width="13" style="20" customWidth="1"/>
    <col min="7304" max="7304" width="12.88671875" style="20" customWidth="1"/>
    <col min="7305" max="7306" width="6.109375" style="20" bestFit="1" customWidth="1"/>
    <col min="7307" max="7307" width="6.21875" style="20" bestFit="1" customWidth="1"/>
    <col min="7308" max="7309" width="6.109375" style="20" bestFit="1" customWidth="1"/>
    <col min="7310" max="7310" width="7.5546875" style="20" customWidth="1"/>
    <col min="7311" max="7311" width="10" style="20" customWidth="1"/>
    <col min="7312" max="7548" width="8.88671875" style="20"/>
    <col min="7549" max="7549" width="7" style="20" bestFit="1" customWidth="1"/>
    <col min="7550" max="7550" width="7.6640625" style="20" bestFit="1" customWidth="1"/>
    <col min="7551" max="7551" width="7.109375" style="20" bestFit="1" customWidth="1"/>
    <col min="7552" max="7552" width="12.44140625" style="20" bestFit="1" customWidth="1"/>
    <col min="7553" max="7553" width="7" style="20" bestFit="1" customWidth="1"/>
    <col min="7554" max="7554" width="6.109375" style="20" bestFit="1" customWidth="1"/>
    <col min="7555" max="7555" width="9.109375" style="20" bestFit="1" customWidth="1"/>
    <col min="7556" max="7556" width="11.109375" style="20" customWidth="1"/>
    <col min="7557" max="7557" width="9.109375" style="20" bestFit="1" customWidth="1"/>
    <col min="7558" max="7558" width="11" style="20" bestFit="1" customWidth="1"/>
    <col min="7559" max="7559" width="13" style="20" customWidth="1"/>
    <col min="7560" max="7560" width="12.88671875" style="20" customWidth="1"/>
    <col min="7561" max="7562" width="6.109375" style="20" bestFit="1" customWidth="1"/>
    <col min="7563" max="7563" width="6.21875" style="20" bestFit="1" customWidth="1"/>
    <col min="7564" max="7565" width="6.109375" style="20" bestFit="1" customWidth="1"/>
    <col min="7566" max="7566" width="7.5546875" style="20" customWidth="1"/>
    <col min="7567" max="7567" width="10" style="20" customWidth="1"/>
    <col min="7568" max="7804" width="8.88671875" style="20"/>
    <col min="7805" max="7805" width="7" style="20" bestFit="1" customWidth="1"/>
    <col min="7806" max="7806" width="7.6640625" style="20" bestFit="1" customWidth="1"/>
    <col min="7807" max="7807" width="7.109375" style="20" bestFit="1" customWidth="1"/>
    <col min="7808" max="7808" width="12.44140625" style="20" bestFit="1" customWidth="1"/>
    <col min="7809" max="7809" width="7" style="20" bestFit="1" customWidth="1"/>
    <col min="7810" max="7810" width="6.109375" style="20" bestFit="1" customWidth="1"/>
    <col min="7811" max="7811" width="9.109375" style="20" bestFit="1" customWidth="1"/>
    <col min="7812" max="7812" width="11.109375" style="20" customWidth="1"/>
    <col min="7813" max="7813" width="9.109375" style="20" bestFit="1" customWidth="1"/>
    <col min="7814" max="7814" width="11" style="20" bestFit="1" customWidth="1"/>
    <col min="7815" max="7815" width="13" style="20" customWidth="1"/>
    <col min="7816" max="7816" width="12.88671875" style="20" customWidth="1"/>
    <col min="7817" max="7818" width="6.109375" style="20" bestFit="1" customWidth="1"/>
    <col min="7819" max="7819" width="6.21875" style="20" bestFit="1" customWidth="1"/>
    <col min="7820" max="7821" width="6.109375" style="20" bestFit="1" customWidth="1"/>
    <col min="7822" max="7822" width="7.5546875" style="20" customWidth="1"/>
    <col min="7823" max="7823" width="10" style="20" customWidth="1"/>
    <col min="7824" max="8060" width="8.88671875" style="20"/>
    <col min="8061" max="8061" width="7" style="20" bestFit="1" customWidth="1"/>
    <col min="8062" max="8062" width="7.6640625" style="20" bestFit="1" customWidth="1"/>
    <col min="8063" max="8063" width="7.109375" style="20" bestFit="1" customWidth="1"/>
    <col min="8064" max="8064" width="12.44140625" style="20" bestFit="1" customWidth="1"/>
    <col min="8065" max="8065" width="7" style="20" bestFit="1" customWidth="1"/>
    <col min="8066" max="8066" width="6.109375" style="20" bestFit="1" customWidth="1"/>
    <col min="8067" max="8067" width="9.109375" style="20" bestFit="1" customWidth="1"/>
    <col min="8068" max="8068" width="11.109375" style="20" customWidth="1"/>
    <col min="8069" max="8069" width="9.109375" style="20" bestFit="1" customWidth="1"/>
    <col min="8070" max="8070" width="11" style="20" bestFit="1" customWidth="1"/>
    <col min="8071" max="8071" width="13" style="20" customWidth="1"/>
    <col min="8072" max="8072" width="12.88671875" style="20" customWidth="1"/>
    <col min="8073" max="8074" width="6.109375" style="20" bestFit="1" customWidth="1"/>
    <col min="8075" max="8075" width="6.21875" style="20" bestFit="1" customWidth="1"/>
    <col min="8076" max="8077" width="6.109375" style="20" bestFit="1" customWidth="1"/>
    <col min="8078" max="8078" width="7.5546875" style="20" customWidth="1"/>
    <col min="8079" max="8079" width="10" style="20" customWidth="1"/>
    <col min="8080" max="8316" width="8.88671875" style="20"/>
    <col min="8317" max="8317" width="7" style="20" bestFit="1" customWidth="1"/>
    <col min="8318" max="8318" width="7.6640625" style="20" bestFit="1" customWidth="1"/>
    <col min="8319" max="8319" width="7.109375" style="20" bestFit="1" customWidth="1"/>
    <col min="8320" max="8320" width="12.44140625" style="20" bestFit="1" customWidth="1"/>
    <col min="8321" max="8321" width="7" style="20" bestFit="1" customWidth="1"/>
    <col min="8322" max="8322" width="6.109375" style="20" bestFit="1" customWidth="1"/>
    <col min="8323" max="8323" width="9.109375" style="20" bestFit="1" customWidth="1"/>
    <col min="8324" max="8324" width="11.109375" style="20" customWidth="1"/>
    <col min="8325" max="8325" width="9.109375" style="20" bestFit="1" customWidth="1"/>
    <col min="8326" max="8326" width="11" style="20" bestFit="1" customWidth="1"/>
    <col min="8327" max="8327" width="13" style="20" customWidth="1"/>
    <col min="8328" max="8328" width="12.88671875" style="20" customWidth="1"/>
    <col min="8329" max="8330" width="6.109375" style="20" bestFit="1" customWidth="1"/>
    <col min="8331" max="8331" width="6.21875" style="20" bestFit="1" customWidth="1"/>
    <col min="8332" max="8333" width="6.109375" style="20" bestFit="1" customWidth="1"/>
    <col min="8334" max="8334" width="7.5546875" style="20" customWidth="1"/>
    <col min="8335" max="8335" width="10" style="20" customWidth="1"/>
    <col min="8336" max="8572" width="8.88671875" style="20"/>
    <col min="8573" max="8573" width="7" style="20" bestFit="1" customWidth="1"/>
    <col min="8574" max="8574" width="7.6640625" style="20" bestFit="1" customWidth="1"/>
    <col min="8575" max="8575" width="7.109375" style="20" bestFit="1" customWidth="1"/>
    <col min="8576" max="8576" width="12.44140625" style="20" bestFit="1" customWidth="1"/>
    <col min="8577" max="8577" width="7" style="20" bestFit="1" customWidth="1"/>
    <col min="8578" max="8578" width="6.109375" style="20" bestFit="1" customWidth="1"/>
    <col min="8579" max="8579" width="9.109375" style="20" bestFit="1" customWidth="1"/>
    <col min="8580" max="8580" width="11.109375" style="20" customWidth="1"/>
    <col min="8581" max="8581" width="9.109375" style="20" bestFit="1" customWidth="1"/>
    <col min="8582" max="8582" width="11" style="20" bestFit="1" customWidth="1"/>
    <col min="8583" max="8583" width="13" style="20" customWidth="1"/>
    <col min="8584" max="8584" width="12.88671875" style="20" customWidth="1"/>
    <col min="8585" max="8586" width="6.109375" style="20" bestFit="1" customWidth="1"/>
    <col min="8587" max="8587" width="6.21875" style="20" bestFit="1" customWidth="1"/>
    <col min="8588" max="8589" width="6.109375" style="20" bestFit="1" customWidth="1"/>
    <col min="8590" max="8590" width="7.5546875" style="20" customWidth="1"/>
    <col min="8591" max="8591" width="10" style="20" customWidth="1"/>
    <col min="8592" max="8828" width="8.88671875" style="20"/>
    <col min="8829" max="8829" width="7" style="20" bestFit="1" customWidth="1"/>
    <col min="8830" max="8830" width="7.6640625" style="20" bestFit="1" customWidth="1"/>
    <col min="8831" max="8831" width="7.109375" style="20" bestFit="1" customWidth="1"/>
    <col min="8832" max="8832" width="12.44140625" style="20" bestFit="1" customWidth="1"/>
    <col min="8833" max="8833" width="7" style="20" bestFit="1" customWidth="1"/>
    <col min="8834" max="8834" width="6.109375" style="20" bestFit="1" customWidth="1"/>
    <col min="8835" max="8835" width="9.109375" style="20" bestFit="1" customWidth="1"/>
    <col min="8836" max="8836" width="11.109375" style="20" customWidth="1"/>
    <col min="8837" max="8837" width="9.109375" style="20" bestFit="1" customWidth="1"/>
    <col min="8838" max="8838" width="11" style="20" bestFit="1" customWidth="1"/>
    <col min="8839" max="8839" width="13" style="20" customWidth="1"/>
    <col min="8840" max="8840" width="12.88671875" style="20" customWidth="1"/>
    <col min="8841" max="8842" width="6.109375" style="20" bestFit="1" customWidth="1"/>
    <col min="8843" max="8843" width="6.21875" style="20" bestFit="1" customWidth="1"/>
    <col min="8844" max="8845" width="6.109375" style="20" bestFit="1" customWidth="1"/>
    <col min="8846" max="8846" width="7.5546875" style="20" customWidth="1"/>
    <col min="8847" max="8847" width="10" style="20" customWidth="1"/>
    <col min="8848" max="9084" width="8.88671875" style="20"/>
    <col min="9085" max="9085" width="7" style="20" bestFit="1" customWidth="1"/>
    <col min="9086" max="9086" width="7.6640625" style="20" bestFit="1" customWidth="1"/>
    <col min="9087" max="9087" width="7.109375" style="20" bestFit="1" customWidth="1"/>
    <col min="9088" max="9088" width="12.44140625" style="20" bestFit="1" customWidth="1"/>
    <col min="9089" max="9089" width="7" style="20" bestFit="1" customWidth="1"/>
    <col min="9090" max="9090" width="6.109375" style="20" bestFit="1" customWidth="1"/>
    <col min="9091" max="9091" width="9.109375" style="20" bestFit="1" customWidth="1"/>
    <col min="9092" max="9092" width="11.109375" style="20" customWidth="1"/>
    <col min="9093" max="9093" width="9.109375" style="20" bestFit="1" customWidth="1"/>
    <col min="9094" max="9094" width="11" style="20" bestFit="1" customWidth="1"/>
    <col min="9095" max="9095" width="13" style="20" customWidth="1"/>
    <col min="9096" max="9096" width="12.88671875" style="20" customWidth="1"/>
    <col min="9097" max="9098" width="6.109375" style="20" bestFit="1" customWidth="1"/>
    <col min="9099" max="9099" width="6.21875" style="20" bestFit="1" customWidth="1"/>
    <col min="9100" max="9101" width="6.109375" style="20" bestFit="1" customWidth="1"/>
    <col min="9102" max="9102" width="7.5546875" style="20" customWidth="1"/>
    <col min="9103" max="9103" width="10" style="20" customWidth="1"/>
    <col min="9104" max="9340" width="8.88671875" style="20"/>
    <col min="9341" max="9341" width="7" style="20" bestFit="1" customWidth="1"/>
    <col min="9342" max="9342" width="7.6640625" style="20" bestFit="1" customWidth="1"/>
    <col min="9343" max="9343" width="7.109375" style="20" bestFit="1" customWidth="1"/>
    <col min="9344" max="9344" width="12.44140625" style="20" bestFit="1" customWidth="1"/>
    <col min="9345" max="9345" width="7" style="20" bestFit="1" customWidth="1"/>
    <col min="9346" max="9346" width="6.109375" style="20" bestFit="1" customWidth="1"/>
    <col min="9347" max="9347" width="9.109375" style="20" bestFit="1" customWidth="1"/>
    <col min="9348" max="9348" width="11.109375" style="20" customWidth="1"/>
    <col min="9349" max="9349" width="9.109375" style="20" bestFit="1" customWidth="1"/>
    <col min="9350" max="9350" width="11" style="20" bestFit="1" customWidth="1"/>
    <col min="9351" max="9351" width="13" style="20" customWidth="1"/>
    <col min="9352" max="9352" width="12.88671875" style="20" customWidth="1"/>
    <col min="9353" max="9354" width="6.109375" style="20" bestFit="1" customWidth="1"/>
    <col min="9355" max="9355" width="6.21875" style="20" bestFit="1" customWidth="1"/>
    <col min="9356" max="9357" width="6.109375" style="20" bestFit="1" customWidth="1"/>
    <col min="9358" max="9358" width="7.5546875" style="20" customWidth="1"/>
    <col min="9359" max="9359" width="10" style="20" customWidth="1"/>
    <col min="9360" max="9596" width="8.88671875" style="20"/>
    <col min="9597" max="9597" width="7" style="20" bestFit="1" customWidth="1"/>
    <col min="9598" max="9598" width="7.6640625" style="20" bestFit="1" customWidth="1"/>
    <col min="9599" max="9599" width="7.109375" style="20" bestFit="1" customWidth="1"/>
    <col min="9600" max="9600" width="12.44140625" style="20" bestFit="1" customWidth="1"/>
    <col min="9601" max="9601" width="7" style="20" bestFit="1" customWidth="1"/>
    <col min="9602" max="9602" width="6.109375" style="20" bestFit="1" customWidth="1"/>
    <col min="9603" max="9603" width="9.109375" style="20" bestFit="1" customWidth="1"/>
    <col min="9604" max="9604" width="11.109375" style="20" customWidth="1"/>
    <col min="9605" max="9605" width="9.109375" style="20" bestFit="1" customWidth="1"/>
    <col min="9606" max="9606" width="11" style="20" bestFit="1" customWidth="1"/>
    <col min="9607" max="9607" width="13" style="20" customWidth="1"/>
    <col min="9608" max="9608" width="12.88671875" style="20" customWidth="1"/>
    <col min="9609" max="9610" width="6.109375" style="20" bestFit="1" customWidth="1"/>
    <col min="9611" max="9611" width="6.21875" style="20" bestFit="1" customWidth="1"/>
    <col min="9612" max="9613" width="6.109375" style="20" bestFit="1" customWidth="1"/>
    <col min="9614" max="9614" width="7.5546875" style="20" customWidth="1"/>
    <col min="9615" max="9615" width="10" style="20" customWidth="1"/>
    <col min="9616" max="9852" width="8.88671875" style="20"/>
    <col min="9853" max="9853" width="7" style="20" bestFit="1" customWidth="1"/>
    <col min="9854" max="9854" width="7.6640625" style="20" bestFit="1" customWidth="1"/>
    <col min="9855" max="9855" width="7.109375" style="20" bestFit="1" customWidth="1"/>
    <col min="9856" max="9856" width="12.44140625" style="20" bestFit="1" customWidth="1"/>
    <col min="9857" max="9857" width="7" style="20" bestFit="1" customWidth="1"/>
    <col min="9858" max="9858" width="6.109375" style="20" bestFit="1" customWidth="1"/>
    <col min="9859" max="9859" width="9.109375" style="20" bestFit="1" customWidth="1"/>
    <col min="9860" max="9860" width="11.109375" style="20" customWidth="1"/>
    <col min="9861" max="9861" width="9.109375" style="20" bestFit="1" customWidth="1"/>
    <col min="9862" max="9862" width="11" style="20" bestFit="1" customWidth="1"/>
    <col min="9863" max="9863" width="13" style="20" customWidth="1"/>
    <col min="9864" max="9864" width="12.88671875" style="20" customWidth="1"/>
    <col min="9865" max="9866" width="6.109375" style="20" bestFit="1" customWidth="1"/>
    <col min="9867" max="9867" width="6.21875" style="20" bestFit="1" customWidth="1"/>
    <col min="9868" max="9869" width="6.109375" style="20" bestFit="1" customWidth="1"/>
    <col min="9870" max="9870" width="7.5546875" style="20" customWidth="1"/>
    <col min="9871" max="9871" width="10" style="20" customWidth="1"/>
    <col min="9872" max="10108" width="8.88671875" style="20"/>
    <col min="10109" max="10109" width="7" style="20" bestFit="1" customWidth="1"/>
    <col min="10110" max="10110" width="7.6640625" style="20" bestFit="1" customWidth="1"/>
    <col min="10111" max="10111" width="7.109375" style="20" bestFit="1" customWidth="1"/>
    <col min="10112" max="10112" width="12.44140625" style="20" bestFit="1" customWidth="1"/>
    <col min="10113" max="10113" width="7" style="20" bestFit="1" customWidth="1"/>
    <col min="10114" max="10114" width="6.109375" style="20" bestFit="1" customWidth="1"/>
    <col min="10115" max="10115" width="9.109375" style="20" bestFit="1" customWidth="1"/>
    <col min="10116" max="10116" width="11.109375" style="20" customWidth="1"/>
    <col min="10117" max="10117" width="9.109375" style="20" bestFit="1" customWidth="1"/>
    <col min="10118" max="10118" width="11" style="20" bestFit="1" customWidth="1"/>
    <col min="10119" max="10119" width="13" style="20" customWidth="1"/>
    <col min="10120" max="10120" width="12.88671875" style="20" customWidth="1"/>
    <col min="10121" max="10122" width="6.109375" style="20" bestFit="1" customWidth="1"/>
    <col min="10123" max="10123" width="6.21875" style="20" bestFit="1" customWidth="1"/>
    <col min="10124" max="10125" width="6.109375" style="20" bestFit="1" customWidth="1"/>
    <col min="10126" max="10126" width="7.5546875" style="20" customWidth="1"/>
    <col min="10127" max="10127" width="10" style="20" customWidth="1"/>
    <col min="10128" max="10364" width="8.88671875" style="20"/>
    <col min="10365" max="10365" width="7" style="20" bestFit="1" customWidth="1"/>
    <col min="10366" max="10366" width="7.6640625" style="20" bestFit="1" customWidth="1"/>
    <col min="10367" max="10367" width="7.109375" style="20" bestFit="1" customWidth="1"/>
    <col min="10368" max="10368" width="12.44140625" style="20" bestFit="1" customWidth="1"/>
    <col min="10369" max="10369" width="7" style="20" bestFit="1" customWidth="1"/>
    <col min="10370" max="10370" width="6.109375" style="20" bestFit="1" customWidth="1"/>
    <col min="10371" max="10371" width="9.109375" style="20" bestFit="1" customWidth="1"/>
    <col min="10372" max="10372" width="11.109375" style="20" customWidth="1"/>
    <col min="10373" max="10373" width="9.109375" style="20" bestFit="1" customWidth="1"/>
    <col min="10374" max="10374" width="11" style="20" bestFit="1" customWidth="1"/>
    <col min="10375" max="10375" width="13" style="20" customWidth="1"/>
    <col min="10376" max="10376" width="12.88671875" style="20" customWidth="1"/>
    <col min="10377" max="10378" width="6.109375" style="20" bestFit="1" customWidth="1"/>
    <col min="10379" max="10379" width="6.21875" style="20" bestFit="1" customWidth="1"/>
    <col min="10380" max="10381" width="6.109375" style="20" bestFit="1" customWidth="1"/>
    <col min="10382" max="10382" width="7.5546875" style="20" customWidth="1"/>
    <col min="10383" max="10383" width="10" style="20" customWidth="1"/>
    <col min="10384" max="10620" width="8.88671875" style="20"/>
    <col min="10621" max="10621" width="7" style="20" bestFit="1" customWidth="1"/>
    <col min="10622" max="10622" width="7.6640625" style="20" bestFit="1" customWidth="1"/>
    <col min="10623" max="10623" width="7.109375" style="20" bestFit="1" customWidth="1"/>
    <col min="10624" max="10624" width="12.44140625" style="20" bestFit="1" customWidth="1"/>
    <col min="10625" max="10625" width="7" style="20" bestFit="1" customWidth="1"/>
    <col min="10626" max="10626" width="6.109375" style="20" bestFit="1" customWidth="1"/>
    <col min="10627" max="10627" width="9.109375" style="20" bestFit="1" customWidth="1"/>
    <col min="10628" max="10628" width="11.109375" style="20" customWidth="1"/>
    <col min="10629" max="10629" width="9.109375" style="20" bestFit="1" customWidth="1"/>
    <col min="10630" max="10630" width="11" style="20" bestFit="1" customWidth="1"/>
    <col min="10631" max="10631" width="13" style="20" customWidth="1"/>
    <col min="10632" max="10632" width="12.88671875" style="20" customWidth="1"/>
    <col min="10633" max="10634" width="6.109375" style="20" bestFit="1" customWidth="1"/>
    <col min="10635" max="10635" width="6.21875" style="20" bestFit="1" customWidth="1"/>
    <col min="10636" max="10637" width="6.109375" style="20" bestFit="1" customWidth="1"/>
    <col min="10638" max="10638" width="7.5546875" style="20" customWidth="1"/>
    <col min="10639" max="10639" width="10" style="20" customWidth="1"/>
    <col min="10640" max="10876" width="8.88671875" style="20"/>
    <col min="10877" max="10877" width="7" style="20" bestFit="1" customWidth="1"/>
    <col min="10878" max="10878" width="7.6640625" style="20" bestFit="1" customWidth="1"/>
    <col min="10879" max="10879" width="7.109375" style="20" bestFit="1" customWidth="1"/>
    <col min="10880" max="10880" width="12.44140625" style="20" bestFit="1" customWidth="1"/>
    <col min="10881" max="10881" width="7" style="20" bestFit="1" customWidth="1"/>
    <col min="10882" max="10882" width="6.109375" style="20" bestFit="1" customWidth="1"/>
    <col min="10883" max="10883" width="9.109375" style="20" bestFit="1" customWidth="1"/>
    <col min="10884" max="10884" width="11.109375" style="20" customWidth="1"/>
    <col min="10885" max="10885" width="9.109375" style="20" bestFit="1" customWidth="1"/>
    <col min="10886" max="10886" width="11" style="20" bestFit="1" customWidth="1"/>
    <col min="10887" max="10887" width="13" style="20" customWidth="1"/>
    <col min="10888" max="10888" width="12.88671875" style="20" customWidth="1"/>
    <col min="10889" max="10890" width="6.109375" style="20" bestFit="1" customWidth="1"/>
    <col min="10891" max="10891" width="6.21875" style="20" bestFit="1" customWidth="1"/>
    <col min="10892" max="10893" width="6.109375" style="20" bestFit="1" customWidth="1"/>
    <col min="10894" max="10894" width="7.5546875" style="20" customWidth="1"/>
    <col min="10895" max="10895" width="10" style="20" customWidth="1"/>
    <col min="10896" max="11132" width="8.88671875" style="20"/>
    <col min="11133" max="11133" width="7" style="20" bestFit="1" customWidth="1"/>
    <col min="11134" max="11134" width="7.6640625" style="20" bestFit="1" customWidth="1"/>
    <col min="11135" max="11135" width="7.109375" style="20" bestFit="1" customWidth="1"/>
    <col min="11136" max="11136" width="12.44140625" style="20" bestFit="1" customWidth="1"/>
    <col min="11137" max="11137" width="7" style="20" bestFit="1" customWidth="1"/>
    <col min="11138" max="11138" width="6.109375" style="20" bestFit="1" customWidth="1"/>
    <col min="11139" max="11139" width="9.109375" style="20" bestFit="1" customWidth="1"/>
    <col min="11140" max="11140" width="11.109375" style="20" customWidth="1"/>
    <col min="11141" max="11141" width="9.109375" style="20" bestFit="1" customWidth="1"/>
    <col min="11142" max="11142" width="11" style="20" bestFit="1" customWidth="1"/>
    <col min="11143" max="11143" width="13" style="20" customWidth="1"/>
    <col min="11144" max="11144" width="12.88671875" style="20" customWidth="1"/>
    <col min="11145" max="11146" width="6.109375" style="20" bestFit="1" customWidth="1"/>
    <col min="11147" max="11147" width="6.21875" style="20" bestFit="1" customWidth="1"/>
    <col min="11148" max="11149" width="6.109375" style="20" bestFit="1" customWidth="1"/>
    <col min="11150" max="11150" width="7.5546875" style="20" customWidth="1"/>
    <col min="11151" max="11151" width="10" style="20" customWidth="1"/>
    <col min="11152" max="11388" width="8.88671875" style="20"/>
    <col min="11389" max="11389" width="7" style="20" bestFit="1" customWidth="1"/>
    <col min="11390" max="11390" width="7.6640625" style="20" bestFit="1" customWidth="1"/>
    <col min="11391" max="11391" width="7.109375" style="20" bestFit="1" customWidth="1"/>
    <col min="11392" max="11392" width="12.44140625" style="20" bestFit="1" customWidth="1"/>
    <col min="11393" max="11393" width="7" style="20" bestFit="1" customWidth="1"/>
    <col min="11394" max="11394" width="6.109375" style="20" bestFit="1" customWidth="1"/>
    <col min="11395" max="11395" width="9.109375" style="20" bestFit="1" customWidth="1"/>
    <col min="11396" max="11396" width="11.109375" style="20" customWidth="1"/>
    <col min="11397" max="11397" width="9.109375" style="20" bestFit="1" customWidth="1"/>
    <col min="11398" max="11398" width="11" style="20" bestFit="1" customWidth="1"/>
    <col min="11399" max="11399" width="13" style="20" customWidth="1"/>
    <col min="11400" max="11400" width="12.88671875" style="20" customWidth="1"/>
    <col min="11401" max="11402" width="6.109375" style="20" bestFit="1" customWidth="1"/>
    <col min="11403" max="11403" width="6.21875" style="20" bestFit="1" customWidth="1"/>
    <col min="11404" max="11405" width="6.109375" style="20" bestFit="1" customWidth="1"/>
    <col min="11406" max="11406" width="7.5546875" style="20" customWidth="1"/>
    <col min="11407" max="11407" width="10" style="20" customWidth="1"/>
    <col min="11408" max="11644" width="8.88671875" style="20"/>
    <col min="11645" max="11645" width="7" style="20" bestFit="1" customWidth="1"/>
    <col min="11646" max="11646" width="7.6640625" style="20" bestFit="1" customWidth="1"/>
    <col min="11647" max="11647" width="7.109375" style="20" bestFit="1" customWidth="1"/>
    <col min="11648" max="11648" width="12.44140625" style="20" bestFit="1" customWidth="1"/>
    <col min="11649" max="11649" width="7" style="20" bestFit="1" customWidth="1"/>
    <col min="11650" max="11650" width="6.109375" style="20" bestFit="1" customWidth="1"/>
    <col min="11651" max="11651" width="9.109375" style="20" bestFit="1" customWidth="1"/>
    <col min="11652" max="11652" width="11.109375" style="20" customWidth="1"/>
    <col min="11653" max="11653" width="9.109375" style="20" bestFit="1" customWidth="1"/>
    <col min="11654" max="11654" width="11" style="20" bestFit="1" customWidth="1"/>
    <col min="11655" max="11655" width="13" style="20" customWidth="1"/>
    <col min="11656" max="11656" width="12.88671875" style="20" customWidth="1"/>
    <col min="11657" max="11658" width="6.109375" style="20" bestFit="1" customWidth="1"/>
    <col min="11659" max="11659" width="6.21875" style="20" bestFit="1" customWidth="1"/>
    <col min="11660" max="11661" width="6.109375" style="20" bestFit="1" customWidth="1"/>
    <col min="11662" max="11662" width="7.5546875" style="20" customWidth="1"/>
    <col min="11663" max="11663" width="10" style="20" customWidth="1"/>
    <col min="11664" max="11900" width="8.88671875" style="20"/>
    <col min="11901" max="11901" width="7" style="20" bestFit="1" customWidth="1"/>
    <col min="11902" max="11902" width="7.6640625" style="20" bestFit="1" customWidth="1"/>
    <col min="11903" max="11903" width="7.109375" style="20" bestFit="1" customWidth="1"/>
    <col min="11904" max="11904" width="12.44140625" style="20" bestFit="1" customWidth="1"/>
    <col min="11905" max="11905" width="7" style="20" bestFit="1" customWidth="1"/>
    <col min="11906" max="11906" width="6.109375" style="20" bestFit="1" customWidth="1"/>
    <col min="11907" max="11907" width="9.109375" style="20" bestFit="1" customWidth="1"/>
    <col min="11908" max="11908" width="11.109375" style="20" customWidth="1"/>
    <col min="11909" max="11909" width="9.109375" style="20" bestFit="1" customWidth="1"/>
    <col min="11910" max="11910" width="11" style="20" bestFit="1" customWidth="1"/>
    <col min="11911" max="11911" width="13" style="20" customWidth="1"/>
    <col min="11912" max="11912" width="12.88671875" style="20" customWidth="1"/>
    <col min="11913" max="11914" width="6.109375" style="20" bestFit="1" customWidth="1"/>
    <col min="11915" max="11915" width="6.21875" style="20" bestFit="1" customWidth="1"/>
    <col min="11916" max="11917" width="6.109375" style="20" bestFit="1" customWidth="1"/>
    <col min="11918" max="11918" width="7.5546875" style="20" customWidth="1"/>
    <col min="11919" max="11919" width="10" style="20" customWidth="1"/>
    <col min="11920" max="12156" width="8.88671875" style="20"/>
    <col min="12157" max="12157" width="7" style="20" bestFit="1" customWidth="1"/>
    <col min="12158" max="12158" width="7.6640625" style="20" bestFit="1" customWidth="1"/>
    <col min="12159" max="12159" width="7.109375" style="20" bestFit="1" customWidth="1"/>
    <col min="12160" max="12160" width="12.44140625" style="20" bestFit="1" customWidth="1"/>
    <col min="12161" max="12161" width="7" style="20" bestFit="1" customWidth="1"/>
    <col min="12162" max="12162" width="6.109375" style="20" bestFit="1" customWidth="1"/>
    <col min="12163" max="12163" width="9.109375" style="20" bestFit="1" customWidth="1"/>
    <col min="12164" max="12164" width="11.109375" style="20" customWidth="1"/>
    <col min="12165" max="12165" width="9.109375" style="20" bestFit="1" customWidth="1"/>
    <col min="12166" max="12166" width="11" style="20" bestFit="1" customWidth="1"/>
    <col min="12167" max="12167" width="13" style="20" customWidth="1"/>
    <col min="12168" max="12168" width="12.88671875" style="20" customWidth="1"/>
    <col min="12169" max="12170" width="6.109375" style="20" bestFit="1" customWidth="1"/>
    <col min="12171" max="12171" width="6.21875" style="20" bestFit="1" customWidth="1"/>
    <col min="12172" max="12173" width="6.109375" style="20" bestFit="1" customWidth="1"/>
    <col min="12174" max="12174" width="7.5546875" style="20" customWidth="1"/>
    <col min="12175" max="12175" width="10" style="20" customWidth="1"/>
    <col min="12176" max="12412" width="8.88671875" style="20"/>
    <col min="12413" max="12413" width="7" style="20" bestFit="1" customWidth="1"/>
    <col min="12414" max="12414" width="7.6640625" style="20" bestFit="1" customWidth="1"/>
    <col min="12415" max="12415" width="7.109375" style="20" bestFit="1" customWidth="1"/>
    <col min="12416" max="12416" width="12.44140625" style="20" bestFit="1" customWidth="1"/>
    <col min="12417" max="12417" width="7" style="20" bestFit="1" customWidth="1"/>
    <col min="12418" max="12418" width="6.109375" style="20" bestFit="1" customWidth="1"/>
    <col min="12419" max="12419" width="9.109375" style="20" bestFit="1" customWidth="1"/>
    <col min="12420" max="12420" width="11.109375" style="20" customWidth="1"/>
    <col min="12421" max="12421" width="9.109375" style="20" bestFit="1" customWidth="1"/>
    <col min="12422" max="12422" width="11" style="20" bestFit="1" customWidth="1"/>
    <col min="12423" max="12423" width="13" style="20" customWidth="1"/>
    <col min="12424" max="12424" width="12.88671875" style="20" customWidth="1"/>
    <col min="12425" max="12426" width="6.109375" style="20" bestFit="1" customWidth="1"/>
    <col min="12427" max="12427" width="6.21875" style="20" bestFit="1" customWidth="1"/>
    <col min="12428" max="12429" width="6.109375" style="20" bestFit="1" customWidth="1"/>
    <col min="12430" max="12430" width="7.5546875" style="20" customWidth="1"/>
    <col min="12431" max="12431" width="10" style="20" customWidth="1"/>
    <col min="12432" max="12668" width="8.88671875" style="20"/>
    <col min="12669" max="12669" width="7" style="20" bestFit="1" customWidth="1"/>
    <col min="12670" max="12670" width="7.6640625" style="20" bestFit="1" customWidth="1"/>
    <col min="12671" max="12671" width="7.109375" style="20" bestFit="1" customWidth="1"/>
    <col min="12672" max="12672" width="12.44140625" style="20" bestFit="1" customWidth="1"/>
    <col min="12673" max="12673" width="7" style="20" bestFit="1" customWidth="1"/>
    <col min="12674" max="12674" width="6.109375" style="20" bestFit="1" customWidth="1"/>
    <col min="12675" max="12675" width="9.109375" style="20" bestFit="1" customWidth="1"/>
    <col min="12676" max="12676" width="11.109375" style="20" customWidth="1"/>
    <col min="12677" max="12677" width="9.109375" style="20" bestFit="1" customWidth="1"/>
    <col min="12678" max="12678" width="11" style="20" bestFit="1" customWidth="1"/>
    <col min="12679" max="12679" width="13" style="20" customWidth="1"/>
    <col min="12680" max="12680" width="12.88671875" style="20" customWidth="1"/>
    <col min="12681" max="12682" width="6.109375" style="20" bestFit="1" customWidth="1"/>
    <col min="12683" max="12683" width="6.21875" style="20" bestFit="1" customWidth="1"/>
    <col min="12684" max="12685" width="6.109375" style="20" bestFit="1" customWidth="1"/>
    <col min="12686" max="12686" width="7.5546875" style="20" customWidth="1"/>
    <col min="12687" max="12687" width="10" style="20" customWidth="1"/>
    <col min="12688" max="12924" width="8.88671875" style="20"/>
    <col min="12925" max="12925" width="7" style="20" bestFit="1" customWidth="1"/>
    <col min="12926" max="12926" width="7.6640625" style="20" bestFit="1" customWidth="1"/>
    <col min="12927" max="12927" width="7.109375" style="20" bestFit="1" customWidth="1"/>
    <col min="12928" max="12928" width="12.44140625" style="20" bestFit="1" customWidth="1"/>
    <col min="12929" max="12929" width="7" style="20" bestFit="1" customWidth="1"/>
    <col min="12930" max="12930" width="6.109375" style="20" bestFit="1" customWidth="1"/>
    <col min="12931" max="12931" width="9.109375" style="20" bestFit="1" customWidth="1"/>
    <col min="12932" max="12932" width="11.109375" style="20" customWidth="1"/>
    <col min="12933" max="12933" width="9.109375" style="20" bestFit="1" customWidth="1"/>
    <col min="12934" max="12934" width="11" style="20" bestFit="1" customWidth="1"/>
    <col min="12935" max="12935" width="13" style="20" customWidth="1"/>
    <col min="12936" max="12936" width="12.88671875" style="20" customWidth="1"/>
    <col min="12937" max="12938" width="6.109375" style="20" bestFit="1" customWidth="1"/>
    <col min="12939" max="12939" width="6.21875" style="20" bestFit="1" customWidth="1"/>
    <col min="12940" max="12941" width="6.109375" style="20" bestFit="1" customWidth="1"/>
    <col min="12942" max="12942" width="7.5546875" style="20" customWidth="1"/>
    <col min="12943" max="12943" width="10" style="20" customWidth="1"/>
    <col min="12944" max="13180" width="8.88671875" style="20"/>
    <col min="13181" max="13181" width="7" style="20" bestFit="1" customWidth="1"/>
    <col min="13182" max="13182" width="7.6640625" style="20" bestFit="1" customWidth="1"/>
    <col min="13183" max="13183" width="7.109375" style="20" bestFit="1" customWidth="1"/>
    <col min="13184" max="13184" width="12.44140625" style="20" bestFit="1" customWidth="1"/>
    <col min="13185" max="13185" width="7" style="20" bestFit="1" customWidth="1"/>
    <col min="13186" max="13186" width="6.109375" style="20" bestFit="1" customWidth="1"/>
    <col min="13187" max="13187" width="9.109375" style="20" bestFit="1" customWidth="1"/>
    <col min="13188" max="13188" width="11.109375" style="20" customWidth="1"/>
    <col min="13189" max="13189" width="9.109375" style="20" bestFit="1" customWidth="1"/>
    <col min="13190" max="13190" width="11" style="20" bestFit="1" customWidth="1"/>
    <col min="13191" max="13191" width="13" style="20" customWidth="1"/>
    <col min="13192" max="13192" width="12.88671875" style="20" customWidth="1"/>
    <col min="13193" max="13194" width="6.109375" style="20" bestFit="1" customWidth="1"/>
    <col min="13195" max="13195" width="6.21875" style="20" bestFit="1" customWidth="1"/>
    <col min="13196" max="13197" width="6.109375" style="20" bestFit="1" customWidth="1"/>
    <col min="13198" max="13198" width="7.5546875" style="20" customWidth="1"/>
    <col min="13199" max="13199" width="10" style="20" customWidth="1"/>
    <col min="13200" max="13436" width="8.88671875" style="20"/>
    <col min="13437" max="13437" width="7" style="20" bestFit="1" customWidth="1"/>
    <col min="13438" max="13438" width="7.6640625" style="20" bestFit="1" customWidth="1"/>
    <col min="13439" max="13439" width="7.109375" style="20" bestFit="1" customWidth="1"/>
    <col min="13440" max="13440" width="12.44140625" style="20" bestFit="1" customWidth="1"/>
    <col min="13441" max="13441" width="7" style="20" bestFit="1" customWidth="1"/>
    <col min="13442" max="13442" width="6.109375" style="20" bestFit="1" customWidth="1"/>
    <col min="13443" max="13443" width="9.109375" style="20" bestFit="1" customWidth="1"/>
    <col min="13444" max="13444" width="11.109375" style="20" customWidth="1"/>
    <col min="13445" max="13445" width="9.109375" style="20" bestFit="1" customWidth="1"/>
    <col min="13446" max="13446" width="11" style="20" bestFit="1" customWidth="1"/>
    <col min="13447" max="13447" width="13" style="20" customWidth="1"/>
    <col min="13448" max="13448" width="12.88671875" style="20" customWidth="1"/>
    <col min="13449" max="13450" width="6.109375" style="20" bestFit="1" customWidth="1"/>
    <col min="13451" max="13451" width="6.21875" style="20" bestFit="1" customWidth="1"/>
    <col min="13452" max="13453" width="6.109375" style="20" bestFit="1" customWidth="1"/>
    <col min="13454" max="13454" width="7.5546875" style="20" customWidth="1"/>
    <col min="13455" max="13455" width="10" style="20" customWidth="1"/>
    <col min="13456" max="13692" width="8.88671875" style="20"/>
    <col min="13693" max="13693" width="7" style="20" bestFit="1" customWidth="1"/>
    <col min="13694" max="13694" width="7.6640625" style="20" bestFit="1" customWidth="1"/>
    <col min="13695" max="13695" width="7.109375" style="20" bestFit="1" customWidth="1"/>
    <col min="13696" max="13696" width="12.44140625" style="20" bestFit="1" customWidth="1"/>
    <col min="13697" max="13697" width="7" style="20" bestFit="1" customWidth="1"/>
    <col min="13698" max="13698" width="6.109375" style="20" bestFit="1" customWidth="1"/>
    <col min="13699" max="13699" width="9.109375" style="20" bestFit="1" customWidth="1"/>
    <col min="13700" max="13700" width="11.109375" style="20" customWidth="1"/>
    <col min="13701" max="13701" width="9.109375" style="20" bestFit="1" customWidth="1"/>
    <col min="13702" max="13702" width="11" style="20" bestFit="1" customWidth="1"/>
    <col min="13703" max="13703" width="13" style="20" customWidth="1"/>
    <col min="13704" max="13704" width="12.88671875" style="20" customWidth="1"/>
    <col min="13705" max="13706" width="6.109375" style="20" bestFit="1" customWidth="1"/>
    <col min="13707" max="13707" width="6.21875" style="20" bestFit="1" customWidth="1"/>
    <col min="13708" max="13709" width="6.109375" style="20" bestFit="1" customWidth="1"/>
    <col min="13710" max="13710" width="7.5546875" style="20" customWidth="1"/>
    <col min="13711" max="13711" width="10" style="20" customWidth="1"/>
    <col min="13712" max="13948" width="8.88671875" style="20"/>
    <col min="13949" max="13949" width="7" style="20" bestFit="1" customWidth="1"/>
    <col min="13950" max="13950" width="7.6640625" style="20" bestFit="1" customWidth="1"/>
    <col min="13951" max="13951" width="7.109375" style="20" bestFit="1" customWidth="1"/>
    <col min="13952" max="13952" width="12.44140625" style="20" bestFit="1" customWidth="1"/>
    <col min="13953" max="13953" width="7" style="20" bestFit="1" customWidth="1"/>
    <col min="13954" max="13954" width="6.109375" style="20" bestFit="1" customWidth="1"/>
    <col min="13955" max="13955" width="9.109375" style="20" bestFit="1" customWidth="1"/>
    <col min="13956" max="13956" width="11.109375" style="20" customWidth="1"/>
    <col min="13957" max="13957" width="9.109375" style="20" bestFit="1" customWidth="1"/>
    <col min="13958" max="13958" width="11" style="20" bestFit="1" customWidth="1"/>
    <col min="13959" max="13959" width="13" style="20" customWidth="1"/>
    <col min="13960" max="13960" width="12.88671875" style="20" customWidth="1"/>
    <col min="13961" max="13962" width="6.109375" style="20" bestFit="1" customWidth="1"/>
    <col min="13963" max="13963" width="6.21875" style="20" bestFit="1" customWidth="1"/>
    <col min="13964" max="13965" width="6.109375" style="20" bestFit="1" customWidth="1"/>
    <col min="13966" max="13966" width="7.5546875" style="20" customWidth="1"/>
    <col min="13967" max="13967" width="10" style="20" customWidth="1"/>
    <col min="13968" max="14204" width="8.88671875" style="20"/>
    <col min="14205" max="14205" width="7" style="20" bestFit="1" customWidth="1"/>
    <col min="14206" max="14206" width="7.6640625" style="20" bestFit="1" customWidth="1"/>
    <col min="14207" max="14207" width="7.109375" style="20" bestFit="1" customWidth="1"/>
    <col min="14208" max="14208" width="12.44140625" style="20" bestFit="1" customWidth="1"/>
    <col min="14209" max="14209" width="7" style="20" bestFit="1" customWidth="1"/>
    <col min="14210" max="14210" width="6.109375" style="20" bestFit="1" customWidth="1"/>
    <col min="14211" max="14211" width="9.109375" style="20" bestFit="1" customWidth="1"/>
    <col min="14212" max="14212" width="11.109375" style="20" customWidth="1"/>
    <col min="14213" max="14213" width="9.109375" style="20" bestFit="1" customWidth="1"/>
    <col min="14214" max="14214" width="11" style="20" bestFit="1" customWidth="1"/>
    <col min="14215" max="14215" width="13" style="20" customWidth="1"/>
    <col min="14216" max="14216" width="12.88671875" style="20" customWidth="1"/>
    <col min="14217" max="14218" width="6.109375" style="20" bestFit="1" customWidth="1"/>
    <col min="14219" max="14219" width="6.21875" style="20" bestFit="1" customWidth="1"/>
    <col min="14220" max="14221" width="6.109375" style="20" bestFit="1" customWidth="1"/>
    <col min="14222" max="14222" width="7.5546875" style="20" customWidth="1"/>
    <col min="14223" max="14223" width="10" style="20" customWidth="1"/>
    <col min="14224" max="14460" width="8.88671875" style="20"/>
    <col min="14461" max="14461" width="7" style="20" bestFit="1" customWidth="1"/>
    <col min="14462" max="14462" width="7.6640625" style="20" bestFit="1" customWidth="1"/>
    <col min="14463" max="14463" width="7.109375" style="20" bestFit="1" customWidth="1"/>
    <col min="14464" max="14464" width="12.44140625" style="20" bestFit="1" customWidth="1"/>
    <col min="14465" max="14465" width="7" style="20" bestFit="1" customWidth="1"/>
    <col min="14466" max="14466" width="6.109375" style="20" bestFit="1" customWidth="1"/>
    <col min="14467" max="14467" width="9.109375" style="20" bestFit="1" customWidth="1"/>
    <col min="14468" max="14468" width="11.109375" style="20" customWidth="1"/>
    <col min="14469" max="14469" width="9.109375" style="20" bestFit="1" customWidth="1"/>
    <col min="14470" max="14470" width="11" style="20" bestFit="1" customWidth="1"/>
    <col min="14471" max="14471" width="13" style="20" customWidth="1"/>
    <col min="14472" max="14472" width="12.88671875" style="20" customWidth="1"/>
    <col min="14473" max="14474" width="6.109375" style="20" bestFit="1" customWidth="1"/>
    <col min="14475" max="14475" width="6.21875" style="20" bestFit="1" customWidth="1"/>
    <col min="14476" max="14477" width="6.109375" style="20" bestFit="1" customWidth="1"/>
    <col min="14478" max="14478" width="7.5546875" style="20" customWidth="1"/>
    <col min="14479" max="14479" width="10" style="20" customWidth="1"/>
    <col min="14480" max="14716" width="8.88671875" style="20"/>
    <col min="14717" max="14717" width="7" style="20" bestFit="1" customWidth="1"/>
    <col min="14718" max="14718" width="7.6640625" style="20" bestFit="1" customWidth="1"/>
    <col min="14719" max="14719" width="7.109375" style="20" bestFit="1" customWidth="1"/>
    <col min="14720" max="14720" width="12.44140625" style="20" bestFit="1" customWidth="1"/>
    <col min="14721" max="14721" width="7" style="20" bestFit="1" customWidth="1"/>
    <col min="14722" max="14722" width="6.109375" style="20" bestFit="1" customWidth="1"/>
    <col min="14723" max="14723" width="9.109375" style="20" bestFit="1" customWidth="1"/>
    <col min="14724" max="14724" width="11.109375" style="20" customWidth="1"/>
    <col min="14725" max="14725" width="9.109375" style="20" bestFit="1" customWidth="1"/>
    <col min="14726" max="14726" width="11" style="20" bestFit="1" customWidth="1"/>
    <col min="14727" max="14727" width="13" style="20" customWidth="1"/>
    <col min="14728" max="14728" width="12.88671875" style="20" customWidth="1"/>
    <col min="14729" max="14730" width="6.109375" style="20" bestFit="1" customWidth="1"/>
    <col min="14731" max="14731" width="6.21875" style="20" bestFit="1" customWidth="1"/>
    <col min="14732" max="14733" width="6.109375" style="20" bestFit="1" customWidth="1"/>
    <col min="14734" max="14734" width="7.5546875" style="20" customWidth="1"/>
    <col min="14735" max="14735" width="10" style="20" customWidth="1"/>
    <col min="14736" max="14972" width="8.88671875" style="20"/>
    <col min="14973" max="14973" width="7" style="20" bestFit="1" customWidth="1"/>
    <col min="14974" max="14974" width="7.6640625" style="20" bestFit="1" customWidth="1"/>
    <col min="14975" max="14975" width="7.109375" style="20" bestFit="1" customWidth="1"/>
    <col min="14976" max="14976" width="12.44140625" style="20" bestFit="1" customWidth="1"/>
    <col min="14977" max="14977" width="7" style="20" bestFit="1" customWidth="1"/>
    <col min="14978" max="14978" width="6.109375" style="20" bestFit="1" customWidth="1"/>
    <col min="14979" max="14979" width="9.109375" style="20" bestFit="1" customWidth="1"/>
    <col min="14980" max="14980" width="11.109375" style="20" customWidth="1"/>
    <col min="14981" max="14981" width="9.109375" style="20" bestFit="1" customWidth="1"/>
    <col min="14982" max="14982" width="11" style="20" bestFit="1" customWidth="1"/>
    <col min="14983" max="14983" width="13" style="20" customWidth="1"/>
    <col min="14984" max="14984" width="12.88671875" style="20" customWidth="1"/>
    <col min="14985" max="14986" width="6.109375" style="20" bestFit="1" customWidth="1"/>
    <col min="14987" max="14987" width="6.21875" style="20" bestFit="1" customWidth="1"/>
    <col min="14988" max="14989" width="6.109375" style="20" bestFit="1" customWidth="1"/>
    <col min="14990" max="14990" width="7.5546875" style="20" customWidth="1"/>
    <col min="14991" max="14991" width="10" style="20" customWidth="1"/>
    <col min="14992" max="15228" width="8.88671875" style="20"/>
    <col min="15229" max="15229" width="7" style="20" bestFit="1" customWidth="1"/>
    <col min="15230" max="15230" width="7.6640625" style="20" bestFit="1" customWidth="1"/>
    <col min="15231" max="15231" width="7.109375" style="20" bestFit="1" customWidth="1"/>
    <col min="15232" max="15232" width="12.44140625" style="20" bestFit="1" customWidth="1"/>
    <col min="15233" max="15233" width="7" style="20" bestFit="1" customWidth="1"/>
    <col min="15234" max="15234" width="6.109375" style="20" bestFit="1" customWidth="1"/>
    <col min="15235" max="15235" width="9.109375" style="20" bestFit="1" customWidth="1"/>
    <col min="15236" max="15236" width="11.109375" style="20" customWidth="1"/>
    <col min="15237" max="15237" width="9.109375" style="20" bestFit="1" customWidth="1"/>
    <col min="15238" max="15238" width="11" style="20" bestFit="1" customWidth="1"/>
    <col min="15239" max="15239" width="13" style="20" customWidth="1"/>
    <col min="15240" max="15240" width="12.88671875" style="20" customWidth="1"/>
    <col min="15241" max="15242" width="6.109375" style="20" bestFit="1" customWidth="1"/>
    <col min="15243" max="15243" width="6.21875" style="20" bestFit="1" customWidth="1"/>
    <col min="15244" max="15245" width="6.109375" style="20" bestFit="1" customWidth="1"/>
    <col min="15246" max="15246" width="7.5546875" style="20" customWidth="1"/>
    <col min="15247" max="15247" width="10" style="20" customWidth="1"/>
    <col min="15248" max="15484" width="8.88671875" style="20"/>
    <col min="15485" max="15485" width="7" style="20" bestFit="1" customWidth="1"/>
    <col min="15486" max="15486" width="7.6640625" style="20" bestFit="1" customWidth="1"/>
    <col min="15487" max="15487" width="7.109375" style="20" bestFit="1" customWidth="1"/>
    <col min="15488" max="15488" width="12.44140625" style="20" bestFit="1" customWidth="1"/>
    <col min="15489" max="15489" width="7" style="20" bestFit="1" customWidth="1"/>
    <col min="15490" max="15490" width="6.109375" style="20" bestFit="1" customWidth="1"/>
    <col min="15491" max="15491" width="9.109375" style="20" bestFit="1" customWidth="1"/>
    <col min="15492" max="15492" width="11.109375" style="20" customWidth="1"/>
    <col min="15493" max="15493" width="9.109375" style="20" bestFit="1" customWidth="1"/>
    <col min="15494" max="15494" width="11" style="20" bestFit="1" customWidth="1"/>
    <col min="15495" max="15495" width="13" style="20" customWidth="1"/>
    <col min="15496" max="15496" width="12.88671875" style="20" customWidth="1"/>
    <col min="15497" max="15498" width="6.109375" style="20" bestFit="1" customWidth="1"/>
    <col min="15499" max="15499" width="6.21875" style="20" bestFit="1" customWidth="1"/>
    <col min="15500" max="15501" width="6.109375" style="20" bestFit="1" customWidth="1"/>
    <col min="15502" max="15502" width="7.5546875" style="20" customWidth="1"/>
    <col min="15503" max="15503" width="10" style="20" customWidth="1"/>
    <col min="15504" max="15740" width="8.88671875" style="20"/>
    <col min="15741" max="15741" width="7" style="20" bestFit="1" customWidth="1"/>
    <col min="15742" max="15742" width="7.6640625" style="20" bestFit="1" customWidth="1"/>
    <col min="15743" max="15743" width="7.109375" style="20" bestFit="1" customWidth="1"/>
    <col min="15744" max="15744" width="12.44140625" style="20" bestFit="1" customWidth="1"/>
    <col min="15745" max="15745" width="7" style="20" bestFit="1" customWidth="1"/>
    <col min="15746" max="15746" width="6.109375" style="20" bestFit="1" customWidth="1"/>
    <col min="15747" max="15747" width="9.109375" style="20" bestFit="1" customWidth="1"/>
    <col min="15748" max="15748" width="11.109375" style="20" customWidth="1"/>
    <col min="15749" max="15749" width="9.109375" style="20" bestFit="1" customWidth="1"/>
    <col min="15750" max="15750" width="11" style="20" bestFit="1" customWidth="1"/>
    <col min="15751" max="15751" width="13" style="20" customWidth="1"/>
    <col min="15752" max="15752" width="12.88671875" style="20" customWidth="1"/>
    <col min="15753" max="15754" width="6.109375" style="20" bestFit="1" customWidth="1"/>
    <col min="15755" max="15755" width="6.21875" style="20" bestFit="1" customWidth="1"/>
    <col min="15756" max="15757" width="6.109375" style="20" bestFit="1" customWidth="1"/>
    <col min="15758" max="15758" width="7.5546875" style="20" customWidth="1"/>
    <col min="15759" max="15759" width="10" style="20" customWidth="1"/>
    <col min="15760" max="15996" width="8.88671875" style="20"/>
    <col min="15997" max="15997" width="7" style="20" bestFit="1" customWidth="1"/>
    <col min="15998" max="15998" width="7.6640625" style="20" bestFit="1" customWidth="1"/>
    <col min="15999" max="15999" width="7.109375" style="20" bestFit="1" customWidth="1"/>
    <col min="16000" max="16000" width="12.44140625" style="20" bestFit="1" customWidth="1"/>
    <col min="16001" max="16001" width="7" style="20" bestFit="1" customWidth="1"/>
    <col min="16002" max="16002" width="6.109375" style="20" bestFit="1" customWidth="1"/>
    <col min="16003" max="16003" width="9.109375" style="20" bestFit="1" customWidth="1"/>
    <col min="16004" max="16004" width="11.109375" style="20" customWidth="1"/>
    <col min="16005" max="16005" width="9.109375" style="20" bestFit="1" customWidth="1"/>
    <col min="16006" max="16006" width="11" style="20" bestFit="1" customWidth="1"/>
    <col min="16007" max="16007" width="13" style="20" customWidth="1"/>
    <col min="16008" max="16008" width="12.88671875" style="20" customWidth="1"/>
    <col min="16009" max="16010" width="6.109375" style="20" bestFit="1" customWidth="1"/>
    <col min="16011" max="16011" width="6.21875" style="20" bestFit="1" customWidth="1"/>
    <col min="16012" max="16013" width="6.109375" style="20" bestFit="1" customWidth="1"/>
    <col min="16014" max="16014" width="7.5546875" style="20" customWidth="1"/>
    <col min="16015" max="16015" width="10" style="20" customWidth="1"/>
    <col min="16016" max="16384" width="8.88671875" style="20"/>
  </cols>
  <sheetData>
    <row r="1" spans="1:16" s="9" customFormat="1">
      <c r="A1" s="1" t="s">
        <v>0</v>
      </c>
      <c r="B1" s="2" t="s">
        <v>1</v>
      </c>
      <c r="C1" s="1" t="s">
        <v>2</v>
      </c>
      <c r="D1" s="1" t="s">
        <v>73</v>
      </c>
      <c r="E1" s="36" t="s">
        <v>20</v>
      </c>
      <c r="F1" s="36" t="s">
        <v>21</v>
      </c>
      <c r="G1" s="36" t="s">
        <v>22</v>
      </c>
      <c r="H1" s="36" t="s">
        <v>21</v>
      </c>
      <c r="I1" s="96" t="s">
        <v>8</v>
      </c>
      <c r="J1" s="96" t="s">
        <v>21</v>
      </c>
      <c r="K1" s="97" t="s">
        <v>83</v>
      </c>
      <c r="L1" s="97" t="s">
        <v>21</v>
      </c>
      <c r="M1" s="98" t="s">
        <v>33</v>
      </c>
      <c r="N1" s="99" t="s">
        <v>21</v>
      </c>
      <c r="O1" s="100" t="s">
        <v>79</v>
      </c>
    </row>
    <row r="2" spans="1:16" s="9" customFormat="1">
      <c r="A2" s="10"/>
      <c r="B2" s="11"/>
      <c r="C2" s="12"/>
      <c r="D2" s="12"/>
      <c r="E2" s="12"/>
      <c r="F2" s="15">
        <f t="shared" ref="F2:H11" si="0">E2/340.75</f>
        <v>0</v>
      </c>
      <c r="G2" s="12"/>
      <c r="H2" s="15">
        <f t="shared" si="0"/>
        <v>0</v>
      </c>
      <c r="I2" s="12"/>
      <c r="J2" s="15">
        <f t="shared" ref="J2:J6" si="1">I2/340.75</f>
        <v>0</v>
      </c>
      <c r="K2" s="12"/>
      <c r="L2" s="15">
        <f t="shared" ref="L2:L11" si="2">K2/340.75</f>
        <v>0</v>
      </c>
      <c r="M2" s="10">
        <f>I2-K2</f>
        <v>0</v>
      </c>
      <c r="N2" s="15">
        <f t="shared" ref="N2:N12" si="3">M2/340.75</f>
        <v>0</v>
      </c>
      <c r="O2" s="10"/>
    </row>
    <row r="3" spans="1:16" s="9" customFormat="1">
      <c r="A3" s="10"/>
      <c r="B3" s="16"/>
      <c r="C3" s="10"/>
      <c r="D3" s="10"/>
      <c r="E3" s="10"/>
      <c r="F3" s="15">
        <f t="shared" si="0"/>
        <v>0</v>
      </c>
      <c r="G3" s="10"/>
      <c r="H3" s="15">
        <f t="shared" si="0"/>
        <v>0</v>
      </c>
      <c r="I3" s="10"/>
      <c r="J3" s="15">
        <f t="shared" si="1"/>
        <v>0</v>
      </c>
      <c r="K3" s="10"/>
      <c r="L3" s="15">
        <f t="shared" si="2"/>
        <v>0</v>
      </c>
      <c r="M3" s="10">
        <f t="shared" ref="M3:M12" si="4">I3-K3</f>
        <v>0</v>
      </c>
      <c r="N3" s="15">
        <f t="shared" si="3"/>
        <v>0</v>
      </c>
      <c r="O3" s="10"/>
    </row>
    <row r="4" spans="1:16" s="9" customFormat="1">
      <c r="A4" s="10"/>
      <c r="B4" s="16"/>
      <c r="C4" s="10"/>
      <c r="D4" s="10"/>
      <c r="E4" s="10"/>
      <c r="F4" s="15">
        <f t="shared" si="0"/>
        <v>0</v>
      </c>
      <c r="G4" s="10"/>
      <c r="H4" s="15">
        <f t="shared" si="0"/>
        <v>0</v>
      </c>
      <c r="I4" s="10"/>
      <c r="J4" s="15">
        <f t="shared" si="1"/>
        <v>0</v>
      </c>
      <c r="K4" s="10"/>
      <c r="L4" s="15">
        <f t="shared" si="2"/>
        <v>0</v>
      </c>
      <c r="M4" s="10">
        <f t="shared" si="4"/>
        <v>0</v>
      </c>
      <c r="N4" s="15">
        <f t="shared" si="3"/>
        <v>0</v>
      </c>
      <c r="O4" s="10"/>
    </row>
    <row r="5" spans="1:16" s="9" customFormat="1">
      <c r="A5" s="10">
        <v>8687</v>
      </c>
      <c r="B5" s="16">
        <v>32394</v>
      </c>
      <c r="C5" s="18" t="s">
        <v>80</v>
      </c>
      <c r="D5" s="18">
        <v>87700</v>
      </c>
      <c r="E5" s="10">
        <v>7400</v>
      </c>
      <c r="F5" s="15">
        <f t="shared" si="0"/>
        <v>21.716801173881144</v>
      </c>
      <c r="G5" s="10">
        <v>2519</v>
      </c>
      <c r="H5" s="15">
        <f t="shared" si="0"/>
        <v>7.3925165077035953</v>
      </c>
      <c r="I5" s="10">
        <v>667</v>
      </c>
      <c r="J5" s="15">
        <f t="shared" si="1"/>
        <v>1.9574468085106382</v>
      </c>
      <c r="K5" s="10">
        <v>227</v>
      </c>
      <c r="L5" s="15">
        <f t="shared" si="2"/>
        <v>0.66617754952311081</v>
      </c>
      <c r="M5" s="10">
        <f t="shared" si="4"/>
        <v>440</v>
      </c>
      <c r="N5" s="15">
        <f t="shared" si="3"/>
        <v>1.2912692589875274</v>
      </c>
      <c r="O5" s="10">
        <v>677</v>
      </c>
      <c r="P5" s="101">
        <v>46097</v>
      </c>
    </row>
    <row r="6" spans="1:16" s="9" customFormat="1">
      <c r="A6" s="10"/>
      <c r="B6" s="16"/>
      <c r="C6" s="10"/>
      <c r="D6" s="10"/>
      <c r="E6" s="10"/>
      <c r="F6" s="15">
        <f t="shared" si="0"/>
        <v>0</v>
      </c>
      <c r="G6" s="10"/>
      <c r="H6" s="15">
        <f t="shared" si="0"/>
        <v>0</v>
      </c>
      <c r="I6" s="10"/>
      <c r="J6" s="15">
        <f t="shared" si="1"/>
        <v>0</v>
      </c>
      <c r="K6" s="10"/>
      <c r="L6" s="15">
        <f t="shared" si="2"/>
        <v>0</v>
      </c>
      <c r="M6" s="10">
        <f t="shared" si="4"/>
        <v>0</v>
      </c>
      <c r="N6" s="15">
        <f t="shared" si="3"/>
        <v>0</v>
      </c>
      <c r="O6" s="10"/>
    </row>
    <row r="7" spans="1:16" s="9" customFormat="1">
      <c r="A7" s="10"/>
      <c r="B7" s="16"/>
      <c r="C7" s="18"/>
      <c r="D7" s="18"/>
      <c r="E7" s="10"/>
      <c r="F7" s="15">
        <f>E7/340.75</f>
        <v>0</v>
      </c>
      <c r="G7" s="10"/>
      <c r="H7" s="15">
        <f t="shared" si="0"/>
        <v>0</v>
      </c>
      <c r="I7" s="10"/>
      <c r="J7" s="15">
        <f>I7/340.75</f>
        <v>0</v>
      </c>
      <c r="K7" s="10"/>
      <c r="L7" s="15">
        <f t="shared" si="2"/>
        <v>0</v>
      </c>
      <c r="M7" s="10">
        <f t="shared" si="4"/>
        <v>0</v>
      </c>
      <c r="N7" s="15">
        <f t="shared" si="3"/>
        <v>0</v>
      </c>
      <c r="O7" s="10"/>
    </row>
    <row r="8" spans="1:16" s="9" customFormat="1">
      <c r="A8" s="10"/>
      <c r="B8" s="16"/>
      <c r="C8" s="18"/>
      <c r="D8" s="18"/>
      <c r="E8" s="10"/>
      <c r="F8" s="15">
        <f t="shared" ref="F8:F11" si="5">E8/340.75</f>
        <v>0</v>
      </c>
      <c r="G8" s="10"/>
      <c r="H8" s="15">
        <f t="shared" si="0"/>
        <v>0</v>
      </c>
      <c r="I8" s="10"/>
      <c r="J8" s="15">
        <f t="shared" ref="J8:J11" si="6">I8/340.75</f>
        <v>0</v>
      </c>
      <c r="K8" s="10"/>
      <c r="L8" s="15">
        <f t="shared" si="2"/>
        <v>0</v>
      </c>
      <c r="M8" s="10">
        <f t="shared" si="4"/>
        <v>0</v>
      </c>
      <c r="N8" s="15">
        <f t="shared" si="3"/>
        <v>0</v>
      </c>
      <c r="O8" s="10"/>
    </row>
    <row r="9" spans="1:16" s="9" customFormat="1">
      <c r="A9" s="19"/>
      <c r="B9" s="32"/>
      <c r="C9" s="33"/>
      <c r="D9" s="33"/>
      <c r="E9" s="19"/>
      <c r="F9" s="15">
        <f t="shared" si="5"/>
        <v>0</v>
      </c>
      <c r="G9" s="19"/>
      <c r="H9" s="15">
        <f t="shared" si="0"/>
        <v>0</v>
      </c>
      <c r="I9" s="19"/>
      <c r="J9" s="15">
        <f t="shared" si="6"/>
        <v>0</v>
      </c>
      <c r="K9" s="19"/>
      <c r="L9" s="15">
        <f t="shared" si="2"/>
        <v>0</v>
      </c>
      <c r="M9" s="10">
        <f t="shared" si="4"/>
        <v>0</v>
      </c>
      <c r="N9" s="15">
        <f t="shared" si="3"/>
        <v>0</v>
      </c>
      <c r="O9" s="10"/>
    </row>
    <row r="10" spans="1:16" s="9" customFormat="1">
      <c r="A10" s="10"/>
      <c r="B10" s="11"/>
      <c r="C10" s="12"/>
      <c r="D10" s="12"/>
      <c r="E10" s="12"/>
      <c r="F10" s="15">
        <f t="shared" si="5"/>
        <v>0</v>
      </c>
      <c r="G10" s="12"/>
      <c r="H10" s="15">
        <f t="shared" si="0"/>
        <v>0</v>
      </c>
      <c r="I10" s="12"/>
      <c r="J10" s="15">
        <f t="shared" si="6"/>
        <v>0</v>
      </c>
      <c r="K10" s="12"/>
      <c r="L10" s="15">
        <f t="shared" si="2"/>
        <v>0</v>
      </c>
      <c r="M10" s="10">
        <f t="shared" si="4"/>
        <v>0</v>
      </c>
      <c r="N10" s="15">
        <f t="shared" si="3"/>
        <v>0</v>
      </c>
      <c r="O10" s="10"/>
    </row>
    <row r="11" spans="1:16" s="9" customFormat="1">
      <c r="A11" s="10"/>
      <c r="B11" s="11"/>
      <c r="C11" s="12"/>
      <c r="D11" s="12"/>
      <c r="E11" s="12"/>
      <c r="F11" s="15">
        <f t="shared" si="5"/>
        <v>0</v>
      </c>
      <c r="G11" s="12"/>
      <c r="H11" s="15">
        <f t="shared" si="0"/>
        <v>0</v>
      </c>
      <c r="I11" s="12"/>
      <c r="J11" s="15">
        <f t="shared" si="6"/>
        <v>0</v>
      </c>
      <c r="K11" s="12"/>
      <c r="L11" s="15">
        <f t="shared" si="2"/>
        <v>0</v>
      </c>
      <c r="M11" s="10">
        <f t="shared" si="4"/>
        <v>0</v>
      </c>
      <c r="N11" s="15">
        <f t="shared" si="3"/>
        <v>0</v>
      </c>
      <c r="O11" s="10"/>
    </row>
    <row r="12" spans="1:16">
      <c r="A12" s="12"/>
      <c r="B12" s="11"/>
      <c r="C12" s="12"/>
      <c r="D12" s="12"/>
      <c r="E12" s="12"/>
      <c r="F12" s="13"/>
      <c r="G12" s="12"/>
      <c r="H12" s="13"/>
      <c r="I12" s="12"/>
      <c r="J12" s="13"/>
      <c r="K12" s="12"/>
      <c r="L12" s="13"/>
      <c r="M12" s="10">
        <f t="shared" si="4"/>
        <v>0</v>
      </c>
      <c r="N12" s="15">
        <f t="shared" si="3"/>
        <v>0</v>
      </c>
      <c r="O12" s="10"/>
    </row>
    <row r="14" spans="1:16">
      <c r="O14" s="25"/>
    </row>
    <row r="15" spans="1:16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6"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5" ht="15">
      <c r="B17" s="35"/>
      <c r="C17" s="35"/>
      <c r="D17" s="35"/>
      <c r="E17" s="35"/>
      <c r="F17" s="35"/>
      <c r="G17" s="28"/>
      <c r="H17" s="35"/>
      <c r="I17" s="35"/>
      <c r="J17" s="35"/>
      <c r="K17" s="28"/>
      <c r="L17" s="35"/>
      <c r="M17" s="35"/>
      <c r="N17" s="35"/>
      <c r="O17" s="25"/>
    </row>
    <row r="18" spans="2:15">
      <c r="G18" s="28"/>
      <c r="K18" s="28"/>
    </row>
    <row r="21" spans="2:15">
      <c r="M21" s="20"/>
    </row>
    <row r="22" spans="2:15" ht="15.75">
      <c r="C22" s="107" t="s">
        <v>82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2:15">
      <c r="M23" s="20"/>
    </row>
    <row r="24" spans="2:15" ht="15.75">
      <c r="I24" s="108"/>
      <c r="J24" s="108"/>
      <c r="K24" s="108"/>
      <c r="M24" s="20"/>
    </row>
    <row r="25" spans="2:15">
      <c r="M25" s="20"/>
    </row>
    <row r="26" spans="2:15">
      <c r="M26" s="20"/>
    </row>
    <row r="27" spans="2:15">
      <c r="M27" s="20"/>
    </row>
    <row r="28" spans="2:15">
      <c r="M28" s="20"/>
    </row>
    <row r="29" spans="2:15">
      <c r="M29" s="20"/>
    </row>
    <row r="30" spans="2:15">
      <c r="M30" s="20"/>
    </row>
    <row r="31" spans="2:15">
      <c r="M31" s="20"/>
    </row>
    <row r="32" spans="2:15">
      <c r="M32" s="20"/>
    </row>
    <row r="33" spans="13:14">
      <c r="M33" s="20"/>
    </row>
    <row r="34" spans="13:14">
      <c r="M34" s="20"/>
    </row>
    <row r="35" spans="13:14">
      <c r="M35" s="20"/>
    </row>
    <row r="39" spans="13:14">
      <c r="N39" s="24"/>
    </row>
  </sheetData>
  <mergeCells count="2">
    <mergeCell ref="C22:N22"/>
    <mergeCell ref="I24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6"/>
  <sheetViews>
    <sheetView tabSelected="1" workbookViewId="0">
      <pane ySplit="1" topLeftCell="A2" activePane="bottomLeft" state="frozen"/>
      <selection pane="bottomLeft" activeCell="J26" sqref="J26"/>
    </sheetView>
  </sheetViews>
  <sheetFormatPr defaultRowHeight="11.25"/>
  <cols>
    <col min="1" max="1" width="6.44140625" style="22" bestFit="1" customWidth="1"/>
    <col min="2" max="2" width="6.77734375" style="23" bestFit="1" customWidth="1"/>
    <col min="3" max="3" width="10.6640625" style="22" bestFit="1" customWidth="1"/>
    <col min="4" max="4" width="9.77734375" style="22" bestFit="1" customWidth="1"/>
    <col min="5" max="5" width="7" style="22" bestFit="1" customWidth="1"/>
    <col min="6" max="6" width="6.33203125" style="22" bestFit="1" customWidth="1"/>
    <col min="7" max="7" width="8.5546875" style="22" bestFit="1" customWidth="1"/>
    <col min="8" max="8" width="6.21875" style="22" customWidth="1"/>
    <col min="9" max="9" width="7.33203125" style="24" customWidth="1"/>
    <col min="10" max="10" width="6.33203125" style="22" bestFit="1" customWidth="1"/>
    <col min="11" max="11" width="4.109375" style="22" bestFit="1" customWidth="1"/>
    <col min="12" max="12" width="4.44140625" style="22" bestFit="1" customWidth="1"/>
    <col min="13" max="13" width="8.5546875" style="22" bestFit="1" customWidth="1"/>
    <col min="14" max="14" width="4.44140625" style="22" bestFit="1" customWidth="1"/>
    <col min="15" max="15" width="6" style="24" bestFit="1" customWidth="1"/>
    <col min="16" max="16" width="4.44140625" style="22" bestFit="1" customWidth="1"/>
    <col min="17" max="17" width="6.33203125" style="26" bestFit="1" customWidth="1"/>
    <col min="18" max="18" width="7.33203125" style="26" bestFit="1" customWidth="1"/>
    <col min="19" max="19" width="8" style="26" bestFit="1" customWidth="1"/>
    <col min="20" max="128" width="8.88671875" style="20"/>
    <col min="129" max="129" width="7" style="20" bestFit="1" customWidth="1"/>
    <col min="130" max="130" width="7.6640625" style="20" bestFit="1" customWidth="1"/>
    <col min="131" max="131" width="7.109375" style="20" bestFit="1" customWidth="1"/>
    <col min="132" max="132" width="12.44140625" style="20" bestFit="1" customWidth="1"/>
    <col min="133" max="133" width="7" style="20" bestFit="1" customWidth="1"/>
    <col min="134" max="134" width="6.109375" style="20" bestFit="1" customWidth="1"/>
    <col min="135" max="135" width="9.109375" style="20" bestFit="1" customWidth="1"/>
    <col min="136" max="136" width="11.109375" style="20" customWidth="1"/>
    <col min="137" max="137" width="9.109375" style="20" bestFit="1" customWidth="1"/>
    <col min="138" max="138" width="11" style="20" bestFit="1" customWidth="1"/>
    <col min="139" max="139" width="13" style="20" customWidth="1"/>
    <col min="140" max="140" width="12.88671875" style="20" customWidth="1"/>
    <col min="141" max="142" width="6.109375" style="20" bestFit="1" customWidth="1"/>
    <col min="143" max="143" width="6.21875" style="20" bestFit="1" customWidth="1"/>
    <col min="144" max="145" width="6.109375" style="20" bestFit="1" customWidth="1"/>
    <col min="146" max="146" width="7.5546875" style="20" customWidth="1"/>
    <col min="147" max="147" width="10" style="20" customWidth="1"/>
    <col min="148" max="384" width="8.88671875" style="20"/>
    <col min="385" max="385" width="7" style="20" bestFit="1" customWidth="1"/>
    <col min="386" max="386" width="7.6640625" style="20" bestFit="1" customWidth="1"/>
    <col min="387" max="387" width="7.109375" style="20" bestFit="1" customWidth="1"/>
    <col min="388" max="388" width="12.44140625" style="20" bestFit="1" customWidth="1"/>
    <col min="389" max="389" width="7" style="20" bestFit="1" customWidth="1"/>
    <col min="390" max="390" width="6.109375" style="20" bestFit="1" customWidth="1"/>
    <col min="391" max="391" width="9.109375" style="20" bestFit="1" customWidth="1"/>
    <col min="392" max="392" width="11.109375" style="20" customWidth="1"/>
    <col min="393" max="393" width="9.109375" style="20" bestFit="1" customWidth="1"/>
    <col min="394" max="394" width="11" style="20" bestFit="1" customWidth="1"/>
    <col min="395" max="395" width="13" style="20" customWidth="1"/>
    <col min="396" max="396" width="12.88671875" style="20" customWidth="1"/>
    <col min="397" max="398" width="6.109375" style="20" bestFit="1" customWidth="1"/>
    <col min="399" max="399" width="6.21875" style="20" bestFit="1" customWidth="1"/>
    <col min="400" max="401" width="6.109375" style="20" bestFit="1" customWidth="1"/>
    <col min="402" max="402" width="7.5546875" style="20" customWidth="1"/>
    <col min="403" max="403" width="10" style="20" customWidth="1"/>
    <col min="404" max="640" width="8.88671875" style="20"/>
    <col min="641" max="641" width="7" style="20" bestFit="1" customWidth="1"/>
    <col min="642" max="642" width="7.6640625" style="20" bestFit="1" customWidth="1"/>
    <col min="643" max="643" width="7.109375" style="20" bestFit="1" customWidth="1"/>
    <col min="644" max="644" width="12.44140625" style="20" bestFit="1" customWidth="1"/>
    <col min="645" max="645" width="7" style="20" bestFit="1" customWidth="1"/>
    <col min="646" max="646" width="6.109375" style="20" bestFit="1" customWidth="1"/>
    <col min="647" max="647" width="9.109375" style="20" bestFit="1" customWidth="1"/>
    <col min="648" max="648" width="11.109375" style="20" customWidth="1"/>
    <col min="649" max="649" width="9.109375" style="20" bestFit="1" customWidth="1"/>
    <col min="650" max="650" width="11" style="20" bestFit="1" customWidth="1"/>
    <col min="651" max="651" width="13" style="20" customWidth="1"/>
    <col min="652" max="652" width="12.88671875" style="20" customWidth="1"/>
    <col min="653" max="654" width="6.109375" style="20" bestFit="1" customWidth="1"/>
    <col min="655" max="655" width="6.21875" style="20" bestFit="1" customWidth="1"/>
    <col min="656" max="657" width="6.109375" style="20" bestFit="1" customWidth="1"/>
    <col min="658" max="658" width="7.5546875" style="20" customWidth="1"/>
    <col min="659" max="659" width="10" style="20" customWidth="1"/>
    <col min="660" max="896" width="8.88671875" style="20"/>
    <col min="897" max="897" width="7" style="20" bestFit="1" customWidth="1"/>
    <col min="898" max="898" width="7.6640625" style="20" bestFit="1" customWidth="1"/>
    <col min="899" max="899" width="7.109375" style="20" bestFit="1" customWidth="1"/>
    <col min="900" max="900" width="12.44140625" style="20" bestFit="1" customWidth="1"/>
    <col min="901" max="901" width="7" style="20" bestFit="1" customWidth="1"/>
    <col min="902" max="902" width="6.109375" style="20" bestFit="1" customWidth="1"/>
    <col min="903" max="903" width="9.109375" style="20" bestFit="1" customWidth="1"/>
    <col min="904" max="904" width="11.109375" style="20" customWidth="1"/>
    <col min="905" max="905" width="9.109375" style="20" bestFit="1" customWidth="1"/>
    <col min="906" max="906" width="11" style="20" bestFit="1" customWidth="1"/>
    <col min="907" max="907" width="13" style="20" customWidth="1"/>
    <col min="908" max="908" width="12.88671875" style="20" customWidth="1"/>
    <col min="909" max="910" width="6.109375" style="20" bestFit="1" customWidth="1"/>
    <col min="911" max="911" width="6.21875" style="20" bestFit="1" customWidth="1"/>
    <col min="912" max="913" width="6.109375" style="20" bestFit="1" customWidth="1"/>
    <col min="914" max="914" width="7.5546875" style="20" customWidth="1"/>
    <col min="915" max="915" width="10" style="20" customWidth="1"/>
    <col min="916" max="1152" width="8.88671875" style="20"/>
    <col min="1153" max="1153" width="7" style="20" bestFit="1" customWidth="1"/>
    <col min="1154" max="1154" width="7.6640625" style="20" bestFit="1" customWidth="1"/>
    <col min="1155" max="1155" width="7.109375" style="20" bestFit="1" customWidth="1"/>
    <col min="1156" max="1156" width="12.44140625" style="20" bestFit="1" customWidth="1"/>
    <col min="1157" max="1157" width="7" style="20" bestFit="1" customWidth="1"/>
    <col min="1158" max="1158" width="6.109375" style="20" bestFit="1" customWidth="1"/>
    <col min="1159" max="1159" width="9.109375" style="20" bestFit="1" customWidth="1"/>
    <col min="1160" max="1160" width="11.109375" style="20" customWidth="1"/>
    <col min="1161" max="1161" width="9.109375" style="20" bestFit="1" customWidth="1"/>
    <col min="1162" max="1162" width="11" style="20" bestFit="1" customWidth="1"/>
    <col min="1163" max="1163" width="13" style="20" customWidth="1"/>
    <col min="1164" max="1164" width="12.88671875" style="20" customWidth="1"/>
    <col min="1165" max="1166" width="6.109375" style="20" bestFit="1" customWidth="1"/>
    <col min="1167" max="1167" width="6.21875" style="20" bestFit="1" customWidth="1"/>
    <col min="1168" max="1169" width="6.109375" style="20" bestFit="1" customWidth="1"/>
    <col min="1170" max="1170" width="7.5546875" style="20" customWidth="1"/>
    <col min="1171" max="1171" width="10" style="20" customWidth="1"/>
    <col min="1172" max="1408" width="8.88671875" style="20"/>
    <col min="1409" max="1409" width="7" style="20" bestFit="1" customWidth="1"/>
    <col min="1410" max="1410" width="7.6640625" style="20" bestFit="1" customWidth="1"/>
    <col min="1411" max="1411" width="7.109375" style="20" bestFit="1" customWidth="1"/>
    <col min="1412" max="1412" width="12.44140625" style="20" bestFit="1" customWidth="1"/>
    <col min="1413" max="1413" width="7" style="20" bestFit="1" customWidth="1"/>
    <col min="1414" max="1414" width="6.109375" style="20" bestFit="1" customWidth="1"/>
    <col min="1415" max="1415" width="9.109375" style="20" bestFit="1" customWidth="1"/>
    <col min="1416" max="1416" width="11.109375" style="20" customWidth="1"/>
    <col min="1417" max="1417" width="9.109375" style="20" bestFit="1" customWidth="1"/>
    <col min="1418" max="1418" width="11" style="20" bestFit="1" customWidth="1"/>
    <col min="1419" max="1419" width="13" style="20" customWidth="1"/>
    <col min="1420" max="1420" width="12.88671875" style="20" customWidth="1"/>
    <col min="1421" max="1422" width="6.109375" style="20" bestFit="1" customWidth="1"/>
    <col min="1423" max="1423" width="6.21875" style="20" bestFit="1" customWidth="1"/>
    <col min="1424" max="1425" width="6.109375" style="20" bestFit="1" customWidth="1"/>
    <col min="1426" max="1426" width="7.5546875" style="20" customWidth="1"/>
    <col min="1427" max="1427" width="10" style="20" customWidth="1"/>
    <col min="1428" max="1664" width="8.88671875" style="20"/>
    <col min="1665" max="1665" width="7" style="20" bestFit="1" customWidth="1"/>
    <col min="1666" max="1666" width="7.6640625" style="20" bestFit="1" customWidth="1"/>
    <col min="1667" max="1667" width="7.109375" style="20" bestFit="1" customWidth="1"/>
    <col min="1668" max="1668" width="12.44140625" style="20" bestFit="1" customWidth="1"/>
    <col min="1669" max="1669" width="7" style="20" bestFit="1" customWidth="1"/>
    <col min="1670" max="1670" width="6.109375" style="20" bestFit="1" customWidth="1"/>
    <col min="1671" max="1671" width="9.109375" style="20" bestFit="1" customWidth="1"/>
    <col min="1672" max="1672" width="11.109375" style="20" customWidth="1"/>
    <col min="1673" max="1673" width="9.109375" style="20" bestFit="1" customWidth="1"/>
    <col min="1674" max="1674" width="11" style="20" bestFit="1" customWidth="1"/>
    <col min="1675" max="1675" width="13" style="20" customWidth="1"/>
    <col min="1676" max="1676" width="12.88671875" style="20" customWidth="1"/>
    <col min="1677" max="1678" width="6.109375" style="20" bestFit="1" customWidth="1"/>
    <col min="1679" max="1679" width="6.21875" style="20" bestFit="1" customWidth="1"/>
    <col min="1680" max="1681" width="6.109375" style="20" bestFit="1" customWidth="1"/>
    <col min="1682" max="1682" width="7.5546875" style="20" customWidth="1"/>
    <col min="1683" max="1683" width="10" style="20" customWidth="1"/>
    <col min="1684" max="1920" width="8.88671875" style="20"/>
    <col min="1921" max="1921" width="7" style="20" bestFit="1" customWidth="1"/>
    <col min="1922" max="1922" width="7.6640625" style="20" bestFit="1" customWidth="1"/>
    <col min="1923" max="1923" width="7.109375" style="20" bestFit="1" customWidth="1"/>
    <col min="1924" max="1924" width="12.44140625" style="20" bestFit="1" customWidth="1"/>
    <col min="1925" max="1925" width="7" style="20" bestFit="1" customWidth="1"/>
    <col min="1926" max="1926" width="6.109375" style="20" bestFit="1" customWidth="1"/>
    <col min="1927" max="1927" width="9.109375" style="20" bestFit="1" customWidth="1"/>
    <col min="1928" max="1928" width="11.109375" style="20" customWidth="1"/>
    <col min="1929" max="1929" width="9.109375" style="20" bestFit="1" customWidth="1"/>
    <col min="1930" max="1930" width="11" style="20" bestFit="1" customWidth="1"/>
    <col min="1931" max="1931" width="13" style="20" customWidth="1"/>
    <col min="1932" max="1932" width="12.88671875" style="20" customWidth="1"/>
    <col min="1933" max="1934" width="6.109375" style="20" bestFit="1" customWidth="1"/>
    <col min="1935" max="1935" width="6.21875" style="20" bestFit="1" customWidth="1"/>
    <col min="1936" max="1937" width="6.109375" style="20" bestFit="1" customWidth="1"/>
    <col min="1938" max="1938" width="7.5546875" style="20" customWidth="1"/>
    <col min="1939" max="1939" width="10" style="20" customWidth="1"/>
    <col min="1940" max="2176" width="8.88671875" style="20"/>
    <col min="2177" max="2177" width="7" style="20" bestFit="1" customWidth="1"/>
    <col min="2178" max="2178" width="7.6640625" style="20" bestFit="1" customWidth="1"/>
    <col min="2179" max="2179" width="7.109375" style="20" bestFit="1" customWidth="1"/>
    <col min="2180" max="2180" width="12.44140625" style="20" bestFit="1" customWidth="1"/>
    <col min="2181" max="2181" width="7" style="20" bestFit="1" customWidth="1"/>
    <col min="2182" max="2182" width="6.109375" style="20" bestFit="1" customWidth="1"/>
    <col min="2183" max="2183" width="9.109375" style="20" bestFit="1" customWidth="1"/>
    <col min="2184" max="2184" width="11.109375" style="20" customWidth="1"/>
    <col min="2185" max="2185" width="9.109375" style="20" bestFit="1" customWidth="1"/>
    <col min="2186" max="2186" width="11" style="20" bestFit="1" customWidth="1"/>
    <col min="2187" max="2187" width="13" style="20" customWidth="1"/>
    <col min="2188" max="2188" width="12.88671875" style="20" customWidth="1"/>
    <col min="2189" max="2190" width="6.109375" style="20" bestFit="1" customWidth="1"/>
    <col min="2191" max="2191" width="6.21875" style="20" bestFit="1" customWidth="1"/>
    <col min="2192" max="2193" width="6.109375" style="20" bestFit="1" customWidth="1"/>
    <col min="2194" max="2194" width="7.5546875" style="20" customWidth="1"/>
    <col min="2195" max="2195" width="10" style="20" customWidth="1"/>
    <col min="2196" max="2432" width="8.88671875" style="20"/>
    <col min="2433" max="2433" width="7" style="20" bestFit="1" customWidth="1"/>
    <col min="2434" max="2434" width="7.6640625" style="20" bestFit="1" customWidth="1"/>
    <col min="2435" max="2435" width="7.109375" style="20" bestFit="1" customWidth="1"/>
    <col min="2436" max="2436" width="12.44140625" style="20" bestFit="1" customWidth="1"/>
    <col min="2437" max="2437" width="7" style="20" bestFit="1" customWidth="1"/>
    <col min="2438" max="2438" width="6.109375" style="20" bestFit="1" customWidth="1"/>
    <col min="2439" max="2439" width="9.109375" style="20" bestFit="1" customWidth="1"/>
    <col min="2440" max="2440" width="11.109375" style="20" customWidth="1"/>
    <col min="2441" max="2441" width="9.109375" style="20" bestFit="1" customWidth="1"/>
    <col min="2442" max="2442" width="11" style="20" bestFit="1" customWidth="1"/>
    <col min="2443" max="2443" width="13" style="20" customWidth="1"/>
    <col min="2444" max="2444" width="12.88671875" style="20" customWidth="1"/>
    <col min="2445" max="2446" width="6.109375" style="20" bestFit="1" customWidth="1"/>
    <col min="2447" max="2447" width="6.21875" style="20" bestFit="1" customWidth="1"/>
    <col min="2448" max="2449" width="6.109375" style="20" bestFit="1" customWidth="1"/>
    <col min="2450" max="2450" width="7.5546875" style="20" customWidth="1"/>
    <col min="2451" max="2451" width="10" style="20" customWidth="1"/>
    <col min="2452" max="2688" width="8.88671875" style="20"/>
    <col min="2689" max="2689" width="7" style="20" bestFit="1" customWidth="1"/>
    <col min="2690" max="2690" width="7.6640625" style="20" bestFit="1" customWidth="1"/>
    <col min="2691" max="2691" width="7.109375" style="20" bestFit="1" customWidth="1"/>
    <col min="2692" max="2692" width="12.44140625" style="20" bestFit="1" customWidth="1"/>
    <col min="2693" max="2693" width="7" style="20" bestFit="1" customWidth="1"/>
    <col min="2694" max="2694" width="6.109375" style="20" bestFit="1" customWidth="1"/>
    <col min="2695" max="2695" width="9.109375" style="20" bestFit="1" customWidth="1"/>
    <col min="2696" max="2696" width="11.109375" style="20" customWidth="1"/>
    <col min="2697" max="2697" width="9.109375" style="20" bestFit="1" customWidth="1"/>
    <col min="2698" max="2698" width="11" style="20" bestFit="1" customWidth="1"/>
    <col min="2699" max="2699" width="13" style="20" customWidth="1"/>
    <col min="2700" max="2700" width="12.88671875" style="20" customWidth="1"/>
    <col min="2701" max="2702" width="6.109375" style="20" bestFit="1" customWidth="1"/>
    <col min="2703" max="2703" width="6.21875" style="20" bestFit="1" customWidth="1"/>
    <col min="2704" max="2705" width="6.109375" style="20" bestFit="1" customWidth="1"/>
    <col min="2706" max="2706" width="7.5546875" style="20" customWidth="1"/>
    <col min="2707" max="2707" width="10" style="20" customWidth="1"/>
    <col min="2708" max="2944" width="8.88671875" style="20"/>
    <col min="2945" max="2945" width="7" style="20" bestFit="1" customWidth="1"/>
    <col min="2946" max="2946" width="7.6640625" style="20" bestFit="1" customWidth="1"/>
    <col min="2947" max="2947" width="7.109375" style="20" bestFit="1" customWidth="1"/>
    <col min="2948" max="2948" width="12.44140625" style="20" bestFit="1" customWidth="1"/>
    <col min="2949" max="2949" width="7" style="20" bestFit="1" customWidth="1"/>
    <col min="2950" max="2950" width="6.109375" style="20" bestFit="1" customWidth="1"/>
    <col min="2951" max="2951" width="9.109375" style="20" bestFit="1" customWidth="1"/>
    <col min="2952" max="2952" width="11.109375" style="20" customWidth="1"/>
    <col min="2953" max="2953" width="9.109375" style="20" bestFit="1" customWidth="1"/>
    <col min="2954" max="2954" width="11" style="20" bestFit="1" customWidth="1"/>
    <col min="2955" max="2955" width="13" style="20" customWidth="1"/>
    <col min="2956" max="2956" width="12.88671875" style="20" customWidth="1"/>
    <col min="2957" max="2958" width="6.109375" style="20" bestFit="1" customWidth="1"/>
    <col min="2959" max="2959" width="6.21875" style="20" bestFit="1" customWidth="1"/>
    <col min="2960" max="2961" width="6.109375" style="20" bestFit="1" customWidth="1"/>
    <col min="2962" max="2962" width="7.5546875" style="20" customWidth="1"/>
    <col min="2963" max="2963" width="10" style="20" customWidth="1"/>
    <col min="2964" max="3200" width="8.88671875" style="20"/>
    <col min="3201" max="3201" width="7" style="20" bestFit="1" customWidth="1"/>
    <col min="3202" max="3202" width="7.6640625" style="20" bestFit="1" customWidth="1"/>
    <col min="3203" max="3203" width="7.109375" style="20" bestFit="1" customWidth="1"/>
    <col min="3204" max="3204" width="12.44140625" style="20" bestFit="1" customWidth="1"/>
    <col min="3205" max="3205" width="7" style="20" bestFit="1" customWidth="1"/>
    <col min="3206" max="3206" width="6.109375" style="20" bestFit="1" customWidth="1"/>
    <col min="3207" max="3207" width="9.109375" style="20" bestFit="1" customWidth="1"/>
    <col min="3208" max="3208" width="11.109375" style="20" customWidth="1"/>
    <col min="3209" max="3209" width="9.109375" style="20" bestFit="1" customWidth="1"/>
    <col min="3210" max="3210" width="11" style="20" bestFit="1" customWidth="1"/>
    <col min="3211" max="3211" width="13" style="20" customWidth="1"/>
    <col min="3212" max="3212" width="12.88671875" style="20" customWidth="1"/>
    <col min="3213" max="3214" width="6.109375" style="20" bestFit="1" customWidth="1"/>
    <col min="3215" max="3215" width="6.21875" style="20" bestFit="1" customWidth="1"/>
    <col min="3216" max="3217" width="6.109375" style="20" bestFit="1" customWidth="1"/>
    <col min="3218" max="3218" width="7.5546875" style="20" customWidth="1"/>
    <col min="3219" max="3219" width="10" style="20" customWidth="1"/>
    <col min="3220" max="3456" width="8.88671875" style="20"/>
    <col min="3457" max="3457" width="7" style="20" bestFit="1" customWidth="1"/>
    <col min="3458" max="3458" width="7.6640625" style="20" bestFit="1" customWidth="1"/>
    <col min="3459" max="3459" width="7.109375" style="20" bestFit="1" customWidth="1"/>
    <col min="3460" max="3460" width="12.44140625" style="20" bestFit="1" customWidth="1"/>
    <col min="3461" max="3461" width="7" style="20" bestFit="1" customWidth="1"/>
    <col min="3462" max="3462" width="6.109375" style="20" bestFit="1" customWidth="1"/>
    <col min="3463" max="3463" width="9.109375" style="20" bestFit="1" customWidth="1"/>
    <col min="3464" max="3464" width="11.109375" style="20" customWidth="1"/>
    <col min="3465" max="3465" width="9.109375" style="20" bestFit="1" customWidth="1"/>
    <col min="3466" max="3466" width="11" style="20" bestFit="1" customWidth="1"/>
    <col min="3467" max="3467" width="13" style="20" customWidth="1"/>
    <col min="3468" max="3468" width="12.88671875" style="20" customWidth="1"/>
    <col min="3469" max="3470" width="6.109375" style="20" bestFit="1" customWidth="1"/>
    <col min="3471" max="3471" width="6.21875" style="20" bestFit="1" customWidth="1"/>
    <col min="3472" max="3473" width="6.109375" style="20" bestFit="1" customWidth="1"/>
    <col min="3474" max="3474" width="7.5546875" style="20" customWidth="1"/>
    <col min="3475" max="3475" width="10" style="20" customWidth="1"/>
    <col min="3476" max="3712" width="8.88671875" style="20"/>
    <col min="3713" max="3713" width="7" style="20" bestFit="1" customWidth="1"/>
    <col min="3714" max="3714" width="7.6640625" style="20" bestFit="1" customWidth="1"/>
    <col min="3715" max="3715" width="7.109375" style="20" bestFit="1" customWidth="1"/>
    <col min="3716" max="3716" width="12.44140625" style="20" bestFit="1" customWidth="1"/>
    <col min="3717" max="3717" width="7" style="20" bestFit="1" customWidth="1"/>
    <col min="3718" max="3718" width="6.109375" style="20" bestFit="1" customWidth="1"/>
    <col min="3719" max="3719" width="9.109375" style="20" bestFit="1" customWidth="1"/>
    <col min="3720" max="3720" width="11.109375" style="20" customWidth="1"/>
    <col min="3721" max="3721" width="9.109375" style="20" bestFit="1" customWidth="1"/>
    <col min="3722" max="3722" width="11" style="20" bestFit="1" customWidth="1"/>
    <col min="3723" max="3723" width="13" style="20" customWidth="1"/>
    <col min="3724" max="3724" width="12.88671875" style="20" customWidth="1"/>
    <col min="3725" max="3726" width="6.109375" style="20" bestFit="1" customWidth="1"/>
    <col min="3727" max="3727" width="6.21875" style="20" bestFit="1" customWidth="1"/>
    <col min="3728" max="3729" width="6.109375" style="20" bestFit="1" customWidth="1"/>
    <col min="3730" max="3730" width="7.5546875" style="20" customWidth="1"/>
    <col min="3731" max="3731" width="10" style="20" customWidth="1"/>
    <col min="3732" max="3968" width="8.88671875" style="20"/>
    <col min="3969" max="3969" width="7" style="20" bestFit="1" customWidth="1"/>
    <col min="3970" max="3970" width="7.6640625" style="20" bestFit="1" customWidth="1"/>
    <col min="3971" max="3971" width="7.109375" style="20" bestFit="1" customWidth="1"/>
    <col min="3972" max="3972" width="12.44140625" style="20" bestFit="1" customWidth="1"/>
    <col min="3973" max="3973" width="7" style="20" bestFit="1" customWidth="1"/>
    <col min="3974" max="3974" width="6.109375" style="20" bestFit="1" customWidth="1"/>
    <col min="3975" max="3975" width="9.109375" style="20" bestFit="1" customWidth="1"/>
    <col min="3976" max="3976" width="11.109375" style="20" customWidth="1"/>
    <col min="3977" max="3977" width="9.109375" style="20" bestFit="1" customWidth="1"/>
    <col min="3978" max="3978" width="11" style="20" bestFit="1" customWidth="1"/>
    <col min="3979" max="3979" width="13" style="20" customWidth="1"/>
    <col min="3980" max="3980" width="12.88671875" style="20" customWidth="1"/>
    <col min="3981" max="3982" width="6.109375" style="20" bestFit="1" customWidth="1"/>
    <col min="3983" max="3983" width="6.21875" style="20" bestFit="1" customWidth="1"/>
    <col min="3984" max="3985" width="6.109375" style="20" bestFit="1" customWidth="1"/>
    <col min="3986" max="3986" width="7.5546875" style="20" customWidth="1"/>
    <col min="3987" max="3987" width="10" style="20" customWidth="1"/>
    <col min="3988" max="4224" width="8.88671875" style="20"/>
    <col min="4225" max="4225" width="7" style="20" bestFit="1" customWidth="1"/>
    <col min="4226" max="4226" width="7.6640625" style="20" bestFit="1" customWidth="1"/>
    <col min="4227" max="4227" width="7.109375" style="20" bestFit="1" customWidth="1"/>
    <col min="4228" max="4228" width="12.44140625" style="20" bestFit="1" customWidth="1"/>
    <col min="4229" max="4229" width="7" style="20" bestFit="1" customWidth="1"/>
    <col min="4230" max="4230" width="6.109375" style="20" bestFit="1" customWidth="1"/>
    <col min="4231" max="4231" width="9.109375" style="20" bestFit="1" customWidth="1"/>
    <col min="4232" max="4232" width="11.109375" style="20" customWidth="1"/>
    <col min="4233" max="4233" width="9.109375" style="20" bestFit="1" customWidth="1"/>
    <col min="4234" max="4234" width="11" style="20" bestFit="1" customWidth="1"/>
    <col min="4235" max="4235" width="13" style="20" customWidth="1"/>
    <col min="4236" max="4236" width="12.88671875" style="20" customWidth="1"/>
    <col min="4237" max="4238" width="6.109375" style="20" bestFit="1" customWidth="1"/>
    <col min="4239" max="4239" width="6.21875" style="20" bestFit="1" customWidth="1"/>
    <col min="4240" max="4241" width="6.109375" style="20" bestFit="1" customWidth="1"/>
    <col min="4242" max="4242" width="7.5546875" style="20" customWidth="1"/>
    <col min="4243" max="4243" width="10" style="20" customWidth="1"/>
    <col min="4244" max="4480" width="8.88671875" style="20"/>
    <col min="4481" max="4481" width="7" style="20" bestFit="1" customWidth="1"/>
    <col min="4482" max="4482" width="7.6640625" style="20" bestFit="1" customWidth="1"/>
    <col min="4483" max="4483" width="7.109375" style="20" bestFit="1" customWidth="1"/>
    <col min="4484" max="4484" width="12.44140625" style="20" bestFit="1" customWidth="1"/>
    <col min="4485" max="4485" width="7" style="20" bestFit="1" customWidth="1"/>
    <col min="4486" max="4486" width="6.109375" style="20" bestFit="1" customWidth="1"/>
    <col min="4487" max="4487" width="9.109375" style="20" bestFit="1" customWidth="1"/>
    <col min="4488" max="4488" width="11.109375" style="20" customWidth="1"/>
    <col min="4489" max="4489" width="9.109375" style="20" bestFit="1" customWidth="1"/>
    <col min="4490" max="4490" width="11" style="20" bestFit="1" customWidth="1"/>
    <col min="4491" max="4491" width="13" style="20" customWidth="1"/>
    <col min="4492" max="4492" width="12.88671875" style="20" customWidth="1"/>
    <col min="4493" max="4494" width="6.109375" style="20" bestFit="1" customWidth="1"/>
    <col min="4495" max="4495" width="6.21875" style="20" bestFit="1" customWidth="1"/>
    <col min="4496" max="4497" width="6.109375" style="20" bestFit="1" customWidth="1"/>
    <col min="4498" max="4498" width="7.5546875" style="20" customWidth="1"/>
    <col min="4499" max="4499" width="10" style="20" customWidth="1"/>
    <col min="4500" max="4736" width="8.88671875" style="20"/>
    <col min="4737" max="4737" width="7" style="20" bestFit="1" customWidth="1"/>
    <col min="4738" max="4738" width="7.6640625" style="20" bestFit="1" customWidth="1"/>
    <col min="4739" max="4739" width="7.109375" style="20" bestFit="1" customWidth="1"/>
    <col min="4740" max="4740" width="12.44140625" style="20" bestFit="1" customWidth="1"/>
    <col min="4741" max="4741" width="7" style="20" bestFit="1" customWidth="1"/>
    <col min="4742" max="4742" width="6.109375" style="20" bestFit="1" customWidth="1"/>
    <col min="4743" max="4743" width="9.109375" style="20" bestFit="1" customWidth="1"/>
    <col min="4744" max="4744" width="11.109375" style="20" customWidth="1"/>
    <col min="4745" max="4745" width="9.109375" style="20" bestFit="1" customWidth="1"/>
    <col min="4746" max="4746" width="11" style="20" bestFit="1" customWidth="1"/>
    <col min="4747" max="4747" width="13" style="20" customWidth="1"/>
    <col min="4748" max="4748" width="12.88671875" style="20" customWidth="1"/>
    <col min="4749" max="4750" width="6.109375" style="20" bestFit="1" customWidth="1"/>
    <col min="4751" max="4751" width="6.21875" style="20" bestFit="1" customWidth="1"/>
    <col min="4752" max="4753" width="6.109375" style="20" bestFit="1" customWidth="1"/>
    <col min="4754" max="4754" width="7.5546875" style="20" customWidth="1"/>
    <col min="4755" max="4755" width="10" style="20" customWidth="1"/>
    <col min="4756" max="4992" width="8.88671875" style="20"/>
    <col min="4993" max="4993" width="7" style="20" bestFit="1" customWidth="1"/>
    <col min="4994" max="4994" width="7.6640625" style="20" bestFit="1" customWidth="1"/>
    <col min="4995" max="4995" width="7.109375" style="20" bestFit="1" customWidth="1"/>
    <col min="4996" max="4996" width="12.44140625" style="20" bestFit="1" customWidth="1"/>
    <col min="4997" max="4997" width="7" style="20" bestFit="1" customWidth="1"/>
    <col min="4998" max="4998" width="6.109375" style="20" bestFit="1" customWidth="1"/>
    <col min="4999" max="4999" width="9.109375" style="20" bestFit="1" customWidth="1"/>
    <col min="5000" max="5000" width="11.109375" style="20" customWidth="1"/>
    <col min="5001" max="5001" width="9.109375" style="20" bestFit="1" customWidth="1"/>
    <col min="5002" max="5002" width="11" style="20" bestFit="1" customWidth="1"/>
    <col min="5003" max="5003" width="13" style="20" customWidth="1"/>
    <col min="5004" max="5004" width="12.88671875" style="20" customWidth="1"/>
    <col min="5005" max="5006" width="6.109375" style="20" bestFit="1" customWidth="1"/>
    <col min="5007" max="5007" width="6.21875" style="20" bestFit="1" customWidth="1"/>
    <col min="5008" max="5009" width="6.109375" style="20" bestFit="1" customWidth="1"/>
    <col min="5010" max="5010" width="7.5546875" style="20" customWidth="1"/>
    <col min="5011" max="5011" width="10" style="20" customWidth="1"/>
    <col min="5012" max="5248" width="8.88671875" style="20"/>
    <col min="5249" max="5249" width="7" style="20" bestFit="1" customWidth="1"/>
    <col min="5250" max="5250" width="7.6640625" style="20" bestFit="1" customWidth="1"/>
    <col min="5251" max="5251" width="7.109375" style="20" bestFit="1" customWidth="1"/>
    <col min="5252" max="5252" width="12.44140625" style="20" bestFit="1" customWidth="1"/>
    <col min="5253" max="5253" width="7" style="20" bestFit="1" customWidth="1"/>
    <col min="5254" max="5254" width="6.109375" style="20" bestFit="1" customWidth="1"/>
    <col min="5255" max="5255" width="9.109375" style="20" bestFit="1" customWidth="1"/>
    <col min="5256" max="5256" width="11.109375" style="20" customWidth="1"/>
    <col min="5257" max="5257" width="9.109375" style="20" bestFit="1" customWidth="1"/>
    <col min="5258" max="5258" width="11" style="20" bestFit="1" customWidth="1"/>
    <col min="5259" max="5259" width="13" style="20" customWidth="1"/>
    <col min="5260" max="5260" width="12.88671875" style="20" customWidth="1"/>
    <col min="5261" max="5262" width="6.109375" style="20" bestFit="1" customWidth="1"/>
    <col min="5263" max="5263" width="6.21875" style="20" bestFit="1" customWidth="1"/>
    <col min="5264" max="5265" width="6.109375" style="20" bestFit="1" customWidth="1"/>
    <col min="5266" max="5266" width="7.5546875" style="20" customWidth="1"/>
    <col min="5267" max="5267" width="10" style="20" customWidth="1"/>
    <col min="5268" max="5504" width="8.88671875" style="20"/>
    <col min="5505" max="5505" width="7" style="20" bestFit="1" customWidth="1"/>
    <col min="5506" max="5506" width="7.6640625" style="20" bestFit="1" customWidth="1"/>
    <col min="5507" max="5507" width="7.109375" style="20" bestFit="1" customWidth="1"/>
    <col min="5508" max="5508" width="12.44140625" style="20" bestFit="1" customWidth="1"/>
    <col min="5509" max="5509" width="7" style="20" bestFit="1" customWidth="1"/>
    <col min="5510" max="5510" width="6.109375" style="20" bestFit="1" customWidth="1"/>
    <col min="5511" max="5511" width="9.109375" style="20" bestFit="1" customWidth="1"/>
    <col min="5512" max="5512" width="11.109375" style="20" customWidth="1"/>
    <col min="5513" max="5513" width="9.109375" style="20" bestFit="1" customWidth="1"/>
    <col min="5514" max="5514" width="11" style="20" bestFit="1" customWidth="1"/>
    <col min="5515" max="5515" width="13" style="20" customWidth="1"/>
    <col min="5516" max="5516" width="12.88671875" style="20" customWidth="1"/>
    <col min="5517" max="5518" width="6.109375" style="20" bestFit="1" customWidth="1"/>
    <col min="5519" max="5519" width="6.21875" style="20" bestFit="1" customWidth="1"/>
    <col min="5520" max="5521" width="6.109375" style="20" bestFit="1" customWidth="1"/>
    <col min="5522" max="5522" width="7.5546875" style="20" customWidth="1"/>
    <col min="5523" max="5523" width="10" style="20" customWidth="1"/>
    <col min="5524" max="5760" width="8.88671875" style="20"/>
    <col min="5761" max="5761" width="7" style="20" bestFit="1" customWidth="1"/>
    <col min="5762" max="5762" width="7.6640625" style="20" bestFit="1" customWidth="1"/>
    <col min="5763" max="5763" width="7.109375" style="20" bestFit="1" customWidth="1"/>
    <col min="5764" max="5764" width="12.44140625" style="20" bestFit="1" customWidth="1"/>
    <col min="5765" max="5765" width="7" style="20" bestFit="1" customWidth="1"/>
    <col min="5766" max="5766" width="6.109375" style="20" bestFit="1" customWidth="1"/>
    <col min="5767" max="5767" width="9.109375" style="20" bestFit="1" customWidth="1"/>
    <col min="5768" max="5768" width="11.109375" style="20" customWidth="1"/>
    <col min="5769" max="5769" width="9.109375" style="20" bestFit="1" customWidth="1"/>
    <col min="5770" max="5770" width="11" style="20" bestFit="1" customWidth="1"/>
    <col min="5771" max="5771" width="13" style="20" customWidth="1"/>
    <col min="5772" max="5772" width="12.88671875" style="20" customWidth="1"/>
    <col min="5773" max="5774" width="6.109375" style="20" bestFit="1" customWidth="1"/>
    <col min="5775" max="5775" width="6.21875" style="20" bestFit="1" customWidth="1"/>
    <col min="5776" max="5777" width="6.109375" style="20" bestFit="1" customWidth="1"/>
    <col min="5778" max="5778" width="7.5546875" style="20" customWidth="1"/>
    <col min="5779" max="5779" width="10" style="20" customWidth="1"/>
    <col min="5780" max="6016" width="8.88671875" style="20"/>
    <col min="6017" max="6017" width="7" style="20" bestFit="1" customWidth="1"/>
    <col min="6018" max="6018" width="7.6640625" style="20" bestFit="1" customWidth="1"/>
    <col min="6019" max="6019" width="7.109375" style="20" bestFit="1" customWidth="1"/>
    <col min="6020" max="6020" width="12.44140625" style="20" bestFit="1" customWidth="1"/>
    <col min="6021" max="6021" width="7" style="20" bestFit="1" customWidth="1"/>
    <col min="6022" max="6022" width="6.109375" style="20" bestFit="1" customWidth="1"/>
    <col min="6023" max="6023" width="9.109375" style="20" bestFit="1" customWidth="1"/>
    <col min="6024" max="6024" width="11.109375" style="20" customWidth="1"/>
    <col min="6025" max="6025" width="9.109375" style="20" bestFit="1" customWidth="1"/>
    <col min="6026" max="6026" width="11" style="20" bestFit="1" customWidth="1"/>
    <col min="6027" max="6027" width="13" style="20" customWidth="1"/>
    <col min="6028" max="6028" width="12.88671875" style="20" customWidth="1"/>
    <col min="6029" max="6030" width="6.109375" style="20" bestFit="1" customWidth="1"/>
    <col min="6031" max="6031" width="6.21875" style="20" bestFit="1" customWidth="1"/>
    <col min="6032" max="6033" width="6.109375" style="20" bestFit="1" customWidth="1"/>
    <col min="6034" max="6034" width="7.5546875" style="20" customWidth="1"/>
    <col min="6035" max="6035" width="10" style="20" customWidth="1"/>
    <col min="6036" max="6272" width="8.88671875" style="20"/>
    <col min="6273" max="6273" width="7" style="20" bestFit="1" customWidth="1"/>
    <col min="6274" max="6274" width="7.6640625" style="20" bestFit="1" customWidth="1"/>
    <col min="6275" max="6275" width="7.109375" style="20" bestFit="1" customWidth="1"/>
    <col min="6276" max="6276" width="12.44140625" style="20" bestFit="1" customWidth="1"/>
    <col min="6277" max="6277" width="7" style="20" bestFit="1" customWidth="1"/>
    <col min="6278" max="6278" width="6.109375" style="20" bestFit="1" customWidth="1"/>
    <col min="6279" max="6279" width="9.109375" style="20" bestFit="1" customWidth="1"/>
    <col min="6280" max="6280" width="11.109375" style="20" customWidth="1"/>
    <col min="6281" max="6281" width="9.109375" style="20" bestFit="1" customWidth="1"/>
    <col min="6282" max="6282" width="11" style="20" bestFit="1" customWidth="1"/>
    <col min="6283" max="6283" width="13" style="20" customWidth="1"/>
    <col min="6284" max="6284" width="12.88671875" style="20" customWidth="1"/>
    <col min="6285" max="6286" width="6.109375" style="20" bestFit="1" customWidth="1"/>
    <col min="6287" max="6287" width="6.21875" style="20" bestFit="1" customWidth="1"/>
    <col min="6288" max="6289" width="6.109375" style="20" bestFit="1" customWidth="1"/>
    <col min="6290" max="6290" width="7.5546875" style="20" customWidth="1"/>
    <col min="6291" max="6291" width="10" style="20" customWidth="1"/>
    <col min="6292" max="6528" width="8.88671875" style="20"/>
    <col min="6529" max="6529" width="7" style="20" bestFit="1" customWidth="1"/>
    <col min="6530" max="6530" width="7.6640625" style="20" bestFit="1" customWidth="1"/>
    <col min="6531" max="6531" width="7.109375" style="20" bestFit="1" customWidth="1"/>
    <col min="6532" max="6532" width="12.44140625" style="20" bestFit="1" customWidth="1"/>
    <col min="6533" max="6533" width="7" style="20" bestFit="1" customWidth="1"/>
    <col min="6534" max="6534" width="6.109375" style="20" bestFit="1" customWidth="1"/>
    <col min="6535" max="6535" width="9.109375" style="20" bestFit="1" customWidth="1"/>
    <col min="6536" max="6536" width="11.109375" style="20" customWidth="1"/>
    <col min="6537" max="6537" width="9.109375" style="20" bestFit="1" customWidth="1"/>
    <col min="6538" max="6538" width="11" style="20" bestFit="1" customWidth="1"/>
    <col min="6539" max="6539" width="13" style="20" customWidth="1"/>
    <col min="6540" max="6540" width="12.88671875" style="20" customWidth="1"/>
    <col min="6541" max="6542" width="6.109375" style="20" bestFit="1" customWidth="1"/>
    <col min="6543" max="6543" width="6.21875" style="20" bestFit="1" customWidth="1"/>
    <col min="6544" max="6545" width="6.109375" style="20" bestFit="1" customWidth="1"/>
    <col min="6546" max="6546" width="7.5546875" style="20" customWidth="1"/>
    <col min="6547" max="6547" width="10" style="20" customWidth="1"/>
    <col min="6548" max="6784" width="8.88671875" style="20"/>
    <col min="6785" max="6785" width="7" style="20" bestFit="1" customWidth="1"/>
    <col min="6786" max="6786" width="7.6640625" style="20" bestFit="1" customWidth="1"/>
    <col min="6787" max="6787" width="7.109375" style="20" bestFit="1" customWidth="1"/>
    <col min="6788" max="6788" width="12.44140625" style="20" bestFit="1" customWidth="1"/>
    <col min="6789" max="6789" width="7" style="20" bestFit="1" customWidth="1"/>
    <col min="6790" max="6790" width="6.109375" style="20" bestFit="1" customWidth="1"/>
    <col min="6791" max="6791" width="9.109375" style="20" bestFit="1" customWidth="1"/>
    <col min="6792" max="6792" width="11.109375" style="20" customWidth="1"/>
    <col min="6793" max="6793" width="9.109375" style="20" bestFit="1" customWidth="1"/>
    <col min="6794" max="6794" width="11" style="20" bestFit="1" customWidth="1"/>
    <col min="6795" max="6795" width="13" style="20" customWidth="1"/>
    <col min="6796" max="6796" width="12.88671875" style="20" customWidth="1"/>
    <col min="6797" max="6798" width="6.109375" style="20" bestFit="1" customWidth="1"/>
    <col min="6799" max="6799" width="6.21875" style="20" bestFit="1" customWidth="1"/>
    <col min="6800" max="6801" width="6.109375" style="20" bestFit="1" customWidth="1"/>
    <col min="6802" max="6802" width="7.5546875" style="20" customWidth="1"/>
    <col min="6803" max="6803" width="10" style="20" customWidth="1"/>
    <col min="6804" max="7040" width="8.88671875" style="20"/>
    <col min="7041" max="7041" width="7" style="20" bestFit="1" customWidth="1"/>
    <col min="7042" max="7042" width="7.6640625" style="20" bestFit="1" customWidth="1"/>
    <col min="7043" max="7043" width="7.109375" style="20" bestFit="1" customWidth="1"/>
    <col min="7044" max="7044" width="12.44140625" style="20" bestFit="1" customWidth="1"/>
    <col min="7045" max="7045" width="7" style="20" bestFit="1" customWidth="1"/>
    <col min="7046" max="7046" width="6.109375" style="20" bestFit="1" customWidth="1"/>
    <col min="7047" max="7047" width="9.109375" style="20" bestFit="1" customWidth="1"/>
    <col min="7048" max="7048" width="11.109375" style="20" customWidth="1"/>
    <col min="7049" max="7049" width="9.109375" style="20" bestFit="1" customWidth="1"/>
    <col min="7050" max="7050" width="11" style="20" bestFit="1" customWidth="1"/>
    <col min="7051" max="7051" width="13" style="20" customWidth="1"/>
    <col min="7052" max="7052" width="12.88671875" style="20" customWidth="1"/>
    <col min="7053" max="7054" width="6.109375" style="20" bestFit="1" customWidth="1"/>
    <col min="7055" max="7055" width="6.21875" style="20" bestFit="1" customWidth="1"/>
    <col min="7056" max="7057" width="6.109375" style="20" bestFit="1" customWidth="1"/>
    <col min="7058" max="7058" width="7.5546875" style="20" customWidth="1"/>
    <col min="7059" max="7059" width="10" style="20" customWidth="1"/>
    <col min="7060" max="7296" width="8.88671875" style="20"/>
    <col min="7297" max="7297" width="7" style="20" bestFit="1" customWidth="1"/>
    <col min="7298" max="7298" width="7.6640625" style="20" bestFit="1" customWidth="1"/>
    <col min="7299" max="7299" width="7.109375" style="20" bestFit="1" customWidth="1"/>
    <col min="7300" max="7300" width="12.44140625" style="20" bestFit="1" customWidth="1"/>
    <col min="7301" max="7301" width="7" style="20" bestFit="1" customWidth="1"/>
    <col min="7302" max="7302" width="6.109375" style="20" bestFit="1" customWidth="1"/>
    <col min="7303" max="7303" width="9.109375" style="20" bestFit="1" customWidth="1"/>
    <col min="7304" max="7304" width="11.109375" style="20" customWidth="1"/>
    <col min="7305" max="7305" width="9.109375" style="20" bestFit="1" customWidth="1"/>
    <col min="7306" max="7306" width="11" style="20" bestFit="1" customWidth="1"/>
    <col min="7307" max="7307" width="13" style="20" customWidth="1"/>
    <col min="7308" max="7308" width="12.88671875" style="20" customWidth="1"/>
    <col min="7309" max="7310" width="6.109375" style="20" bestFit="1" customWidth="1"/>
    <col min="7311" max="7311" width="6.21875" style="20" bestFit="1" customWidth="1"/>
    <col min="7312" max="7313" width="6.109375" style="20" bestFit="1" customWidth="1"/>
    <col min="7314" max="7314" width="7.5546875" style="20" customWidth="1"/>
    <col min="7315" max="7315" width="10" style="20" customWidth="1"/>
    <col min="7316" max="7552" width="8.88671875" style="20"/>
    <col min="7553" max="7553" width="7" style="20" bestFit="1" customWidth="1"/>
    <col min="7554" max="7554" width="7.6640625" style="20" bestFit="1" customWidth="1"/>
    <col min="7555" max="7555" width="7.109375" style="20" bestFit="1" customWidth="1"/>
    <col min="7556" max="7556" width="12.44140625" style="20" bestFit="1" customWidth="1"/>
    <col min="7557" max="7557" width="7" style="20" bestFit="1" customWidth="1"/>
    <col min="7558" max="7558" width="6.109375" style="20" bestFit="1" customWidth="1"/>
    <col min="7559" max="7559" width="9.109375" style="20" bestFit="1" customWidth="1"/>
    <col min="7560" max="7560" width="11.109375" style="20" customWidth="1"/>
    <col min="7561" max="7561" width="9.109375" style="20" bestFit="1" customWidth="1"/>
    <col min="7562" max="7562" width="11" style="20" bestFit="1" customWidth="1"/>
    <col min="7563" max="7563" width="13" style="20" customWidth="1"/>
    <col min="7564" max="7564" width="12.88671875" style="20" customWidth="1"/>
    <col min="7565" max="7566" width="6.109375" style="20" bestFit="1" customWidth="1"/>
    <col min="7567" max="7567" width="6.21875" style="20" bestFit="1" customWidth="1"/>
    <col min="7568" max="7569" width="6.109375" style="20" bestFit="1" customWidth="1"/>
    <col min="7570" max="7570" width="7.5546875" style="20" customWidth="1"/>
    <col min="7571" max="7571" width="10" style="20" customWidth="1"/>
    <col min="7572" max="7808" width="8.88671875" style="20"/>
    <col min="7809" max="7809" width="7" style="20" bestFit="1" customWidth="1"/>
    <col min="7810" max="7810" width="7.6640625" style="20" bestFit="1" customWidth="1"/>
    <col min="7811" max="7811" width="7.109375" style="20" bestFit="1" customWidth="1"/>
    <col min="7812" max="7812" width="12.44140625" style="20" bestFit="1" customWidth="1"/>
    <col min="7813" max="7813" width="7" style="20" bestFit="1" customWidth="1"/>
    <col min="7814" max="7814" width="6.109375" style="20" bestFit="1" customWidth="1"/>
    <col min="7815" max="7815" width="9.109375" style="20" bestFit="1" customWidth="1"/>
    <col min="7816" max="7816" width="11.109375" style="20" customWidth="1"/>
    <col min="7817" max="7817" width="9.109375" style="20" bestFit="1" customWidth="1"/>
    <col min="7818" max="7818" width="11" style="20" bestFit="1" customWidth="1"/>
    <col min="7819" max="7819" width="13" style="20" customWidth="1"/>
    <col min="7820" max="7820" width="12.88671875" style="20" customWidth="1"/>
    <col min="7821" max="7822" width="6.109375" style="20" bestFit="1" customWidth="1"/>
    <col min="7823" max="7823" width="6.21875" style="20" bestFit="1" customWidth="1"/>
    <col min="7824" max="7825" width="6.109375" style="20" bestFit="1" customWidth="1"/>
    <col min="7826" max="7826" width="7.5546875" style="20" customWidth="1"/>
    <col min="7827" max="7827" width="10" style="20" customWidth="1"/>
    <col min="7828" max="8064" width="8.88671875" style="20"/>
    <col min="8065" max="8065" width="7" style="20" bestFit="1" customWidth="1"/>
    <col min="8066" max="8066" width="7.6640625" style="20" bestFit="1" customWidth="1"/>
    <col min="8067" max="8067" width="7.109375" style="20" bestFit="1" customWidth="1"/>
    <col min="8068" max="8068" width="12.44140625" style="20" bestFit="1" customWidth="1"/>
    <col min="8069" max="8069" width="7" style="20" bestFit="1" customWidth="1"/>
    <col min="8070" max="8070" width="6.109375" style="20" bestFit="1" customWidth="1"/>
    <col min="8071" max="8071" width="9.109375" style="20" bestFit="1" customWidth="1"/>
    <col min="8072" max="8072" width="11.109375" style="20" customWidth="1"/>
    <col min="8073" max="8073" width="9.109375" style="20" bestFit="1" customWidth="1"/>
    <col min="8074" max="8074" width="11" style="20" bestFit="1" customWidth="1"/>
    <col min="8075" max="8075" width="13" style="20" customWidth="1"/>
    <col min="8076" max="8076" width="12.88671875" style="20" customWidth="1"/>
    <col min="8077" max="8078" width="6.109375" style="20" bestFit="1" customWidth="1"/>
    <col min="8079" max="8079" width="6.21875" style="20" bestFit="1" customWidth="1"/>
    <col min="8080" max="8081" width="6.109375" style="20" bestFit="1" customWidth="1"/>
    <col min="8082" max="8082" width="7.5546875" style="20" customWidth="1"/>
    <col min="8083" max="8083" width="10" style="20" customWidth="1"/>
    <col min="8084" max="8320" width="8.88671875" style="20"/>
    <col min="8321" max="8321" width="7" style="20" bestFit="1" customWidth="1"/>
    <col min="8322" max="8322" width="7.6640625" style="20" bestFit="1" customWidth="1"/>
    <col min="8323" max="8323" width="7.109375" style="20" bestFit="1" customWidth="1"/>
    <col min="8324" max="8324" width="12.44140625" style="20" bestFit="1" customWidth="1"/>
    <col min="8325" max="8325" width="7" style="20" bestFit="1" customWidth="1"/>
    <col min="8326" max="8326" width="6.109375" style="20" bestFit="1" customWidth="1"/>
    <col min="8327" max="8327" width="9.109375" style="20" bestFit="1" customWidth="1"/>
    <col min="8328" max="8328" width="11.109375" style="20" customWidth="1"/>
    <col min="8329" max="8329" width="9.109375" style="20" bestFit="1" customWidth="1"/>
    <col min="8330" max="8330" width="11" style="20" bestFit="1" customWidth="1"/>
    <col min="8331" max="8331" width="13" style="20" customWidth="1"/>
    <col min="8332" max="8332" width="12.88671875" style="20" customWidth="1"/>
    <col min="8333" max="8334" width="6.109375" style="20" bestFit="1" customWidth="1"/>
    <col min="8335" max="8335" width="6.21875" style="20" bestFit="1" customWidth="1"/>
    <col min="8336" max="8337" width="6.109375" style="20" bestFit="1" customWidth="1"/>
    <col min="8338" max="8338" width="7.5546875" style="20" customWidth="1"/>
    <col min="8339" max="8339" width="10" style="20" customWidth="1"/>
    <col min="8340" max="8576" width="8.88671875" style="20"/>
    <col min="8577" max="8577" width="7" style="20" bestFit="1" customWidth="1"/>
    <col min="8578" max="8578" width="7.6640625" style="20" bestFit="1" customWidth="1"/>
    <col min="8579" max="8579" width="7.109375" style="20" bestFit="1" customWidth="1"/>
    <col min="8580" max="8580" width="12.44140625" style="20" bestFit="1" customWidth="1"/>
    <col min="8581" max="8581" width="7" style="20" bestFit="1" customWidth="1"/>
    <col min="8582" max="8582" width="6.109375" style="20" bestFit="1" customWidth="1"/>
    <col min="8583" max="8583" width="9.109375" style="20" bestFit="1" customWidth="1"/>
    <col min="8584" max="8584" width="11.109375" style="20" customWidth="1"/>
    <col min="8585" max="8585" width="9.109375" style="20" bestFit="1" customWidth="1"/>
    <col min="8586" max="8586" width="11" style="20" bestFit="1" customWidth="1"/>
    <col min="8587" max="8587" width="13" style="20" customWidth="1"/>
    <col min="8588" max="8588" width="12.88671875" style="20" customWidth="1"/>
    <col min="8589" max="8590" width="6.109375" style="20" bestFit="1" customWidth="1"/>
    <col min="8591" max="8591" width="6.21875" style="20" bestFit="1" customWidth="1"/>
    <col min="8592" max="8593" width="6.109375" style="20" bestFit="1" customWidth="1"/>
    <col min="8594" max="8594" width="7.5546875" style="20" customWidth="1"/>
    <col min="8595" max="8595" width="10" style="20" customWidth="1"/>
    <col min="8596" max="8832" width="8.88671875" style="20"/>
    <col min="8833" max="8833" width="7" style="20" bestFit="1" customWidth="1"/>
    <col min="8834" max="8834" width="7.6640625" style="20" bestFit="1" customWidth="1"/>
    <col min="8835" max="8835" width="7.109375" style="20" bestFit="1" customWidth="1"/>
    <col min="8836" max="8836" width="12.44140625" style="20" bestFit="1" customWidth="1"/>
    <col min="8837" max="8837" width="7" style="20" bestFit="1" customWidth="1"/>
    <col min="8838" max="8838" width="6.109375" style="20" bestFit="1" customWidth="1"/>
    <col min="8839" max="8839" width="9.109375" style="20" bestFit="1" customWidth="1"/>
    <col min="8840" max="8840" width="11.109375" style="20" customWidth="1"/>
    <col min="8841" max="8841" width="9.109375" style="20" bestFit="1" customWidth="1"/>
    <col min="8842" max="8842" width="11" style="20" bestFit="1" customWidth="1"/>
    <col min="8843" max="8843" width="13" style="20" customWidth="1"/>
    <col min="8844" max="8844" width="12.88671875" style="20" customWidth="1"/>
    <col min="8845" max="8846" width="6.109375" style="20" bestFit="1" customWidth="1"/>
    <col min="8847" max="8847" width="6.21875" style="20" bestFit="1" customWidth="1"/>
    <col min="8848" max="8849" width="6.109375" style="20" bestFit="1" customWidth="1"/>
    <col min="8850" max="8850" width="7.5546875" style="20" customWidth="1"/>
    <col min="8851" max="8851" width="10" style="20" customWidth="1"/>
    <col min="8852" max="9088" width="8.88671875" style="20"/>
    <col min="9089" max="9089" width="7" style="20" bestFit="1" customWidth="1"/>
    <col min="9090" max="9090" width="7.6640625" style="20" bestFit="1" customWidth="1"/>
    <col min="9091" max="9091" width="7.109375" style="20" bestFit="1" customWidth="1"/>
    <col min="9092" max="9092" width="12.44140625" style="20" bestFit="1" customWidth="1"/>
    <col min="9093" max="9093" width="7" style="20" bestFit="1" customWidth="1"/>
    <col min="9094" max="9094" width="6.109375" style="20" bestFit="1" customWidth="1"/>
    <col min="9095" max="9095" width="9.109375" style="20" bestFit="1" customWidth="1"/>
    <col min="9096" max="9096" width="11.109375" style="20" customWidth="1"/>
    <col min="9097" max="9097" width="9.109375" style="20" bestFit="1" customWidth="1"/>
    <col min="9098" max="9098" width="11" style="20" bestFit="1" customWidth="1"/>
    <col min="9099" max="9099" width="13" style="20" customWidth="1"/>
    <col min="9100" max="9100" width="12.88671875" style="20" customWidth="1"/>
    <col min="9101" max="9102" width="6.109375" style="20" bestFit="1" customWidth="1"/>
    <col min="9103" max="9103" width="6.21875" style="20" bestFit="1" customWidth="1"/>
    <col min="9104" max="9105" width="6.109375" style="20" bestFit="1" customWidth="1"/>
    <col min="9106" max="9106" width="7.5546875" style="20" customWidth="1"/>
    <col min="9107" max="9107" width="10" style="20" customWidth="1"/>
    <col min="9108" max="9344" width="8.88671875" style="20"/>
    <col min="9345" max="9345" width="7" style="20" bestFit="1" customWidth="1"/>
    <col min="9346" max="9346" width="7.6640625" style="20" bestFit="1" customWidth="1"/>
    <col min="9347" max="9347" width="7.109375" style="20" bestFit="1" customWidth="1"/>
    <col min="9348" max="9348" width="12.44140625" style="20" bestFit="1" customWidth="1"/>
    <col min="9349" max="9349" width="7" style="20" bestFit="1" customWidth="1"/>
    <col min="9350" max="9350" width="6.109375" style="20" bestFit="1" customWidth="1"/>
    <col min="9351" max="9351" width="9.109375" style="20" bestFit="1" customWidth="1"/>
    <col min="9352" max="9352" width="11.109375" style="20" customWidth="1"/>
    <col min="9353" max="9353" width="9.109375" style="20" bestFit="1" customWidth="1"/>
    <col min="9354" max="9354" width="11" style="20" bestFit="1" customWidth="1"/>
    <col min="9355" max="9355" width="13" style="20" customWidth="1"/>
    <col min="9356" max="9356" width="12.88671875" style="20" customWidth="1"/>
    <col min="9357" max="9358" width="6.109375" style="20" bestFit="1" customWidth="1"/>
    <col min="9359" max="9359" width="6.21875" style="20" bestFit="1" customWidth="1"/>
    <col min="9360" max="9361" width="6.109375" style="20" bestFit="1" customWidth="1"/>
    <col min="9362" max="9362" width="7.5546875" style="20" customWidth="1"/>
    <col min="9363" max="9363" width="10" style="20" customWidth="1"/>
    <col min="9364" max="9600" width="8.88671875" style="20"/>
    <col min="9601" max="9601" width="7" style="20" bestFit="1" customWidth="1"/>
    <col min="9602" max="9602" width="7.6640625" style="20" bestFit="1" customWidth="1"/>
    <col min="9603" max="9603" width="7.109375" style="20" bestFit="1" customWidth="1"/>
    <col min="9604" max="9604" width="12.44140625" style="20" bestFit="1" customWidth="1"/>
    <col min="9605" max="9605" width="7" style="20" bestFit="1" customWidth="1"/>
    <col min="9606" max="9606" width="6.109375" style="20" bestFit="1" customWidth="1"/>
    <col min="9607" max="9607" width="9.109375" style="20" bestFit="1" customWidth="1"/>
    <col min="9608" max="9608" width="11.109375" style="20" customWidth="1"/>
    <col min="9609" max="9609" width="9.109375" style="20" bestFit="1" customWidth="1"/>
    <col min="9610" max="9610" width="11" style="20" bestFit="1" customWidth="1"/>
    <col min="9611" max="9611" width="13" style="20" customWidth="1"/>
    <col min="9612" max="9612" width="12.88671875" style="20" customWidth="1"/>
    <col min="9613" max="9614" width="6.109375" style="20" bestFit="1" customWidth="1"/>
    <col min="9615" max="9615" width="6.21875" style="20" bestFit="1" customWidth="1"/>
    <col min="9616" max="9617" width="6.109375" style="20" bestFit="1" customWidth="1"/>
    <col min="9618" max="9618" width="7.5546875" style="20" customWidth="1"/>
    <col min="9619" max="9619" width="10" style="20" customWidth="1"/>
    <col min="9620" max="9856" width="8.88671875" style="20"/>
    <col min="9857" max="9857" width="7" style="20" bestFit="1" customWidth="1"/>
    <col min="9858" max="9858" width="7.6640625" style="20" bestFit="1" customWidth="1"/>
    <col min="9859" max="9859" width="7.109375" style="20" bestFit="1" customWidth="1"/>
    <col min="9860" max="9860" width="12.44140625" style="20" bestFit="1" customWidth="1"/>
    <col min="9861" max="9861" width="7" style="20" bestFit="1" customWidth="1"/>
    <col min="9862" max="9862" width="6.109375" style="20" bestFit="1" customWidth="1"/>
    <col min="9863" max="9863" width="9.109375" style="20" bestFit="1" customWidth="1"/>
    <col min="9864" max="9864" width="11.109375" style="20" customWidth="1"/>
    <col min="9865" max="9865" width="9.109375" style="20" bestFit="1" customWidth="1"/>
    <col min="9866" max="9866" width="11" style="20" bestFit="1" customWidth="1"/>
    <col min="9867" max="9867" width="13" style="20" customWidth="1"/>
    <col min="9868" max="9868" width="12.88671875" style="20" customWidth="1"/>
    <col min="9869" max="9870" width="6.109375" style="20" bestFit="1" customWidth="1"/>
    <col min="9871" max="9871" width="6.21875" style="20" bestFit="1" customWidth="1"/>
    <col min="9872" max="9873" width="6.109375" style="20" bestFit="1" customWidth="1"/>
    <col min="9874" max="9874" width="7.5546875" style="20" customWidth="1"/>
    <col min="9875" max="9875" width="10" style="20" customWidth="1"/>
    <col min="9876" max="10112" width="8.88671875" style="20"/>
    <col min="10113" max="10113" width="7" style="20" bestFit="1" customWidth="1"/>
    <col min="10114" max="10114" width="7.6640625" style="20" bestFit="1" customWidth="1"/>
    <col min="10115" max="10115" width="7.109375" style="20" bestFit="1" customWidth="1"/>
    <col min="10116" max="10116" width="12.44140625" style="20" bestFit="1" customWidth="1"/>
    <col min="10117" max="10117" width="7" style="20" bestFit="1" customWidth="1"/>
    <col min="10118" max="10118" width="6.109375" style="20" bestFit="1" customWidth="1"/>
    <col min="10119" max="10119" width="9.109375" style="20" bestFit="1" customWidth="1"/>
    <col min="10120" max="10120" width="11.109375" style="20" customWidth="1"/>
    <col min="10121" max="10121" width="9.109375" style="20" bestFit="1" customWidth="1"/>
    <col min="10122" max="10122" width="11" style="20" bestFit="1" customWidth="1"/>
    <col min="10123" max="10123" width="13" style="20" customWidth="1"/>
    <col min="10124" max="10124" width="12.88671875" style="20" customWidth="1"/>
    <col min="10125" max="10126" width="6.109375" style="20" bestFit="1" customWidth="1"/>
    <col min="10127" max="10127" width="6.21875" style="20" bestFit="1" customWidth="1"/>
    <col min="10128" max="10129" width="6.109375" style="20" bestFit="1" customWidth="1"/>
    <col min="10130" max="10130" width="7.5546875" style="20" customWidth="1"/>
    <col min="10131" max="10131" width="10" style="20" customWidth="1"/>
    <col min="10132" max="10368" width="8.88671875" style="20"/>
    <col min="10369" max="10369" width="7" style="20" bestFit="1" customWidth="1"/>
    <col min="10370" max="10370" width="7.6640625" style="20" bestFit="1" customWidth="1"/>
    <col min="10371" max="10371" width="7.109375" style="20" bestFit="1" customWidth="1"/>
    <col min="10372" max="10372" width="12.44140625" style="20" bestFit="1" customWidth="1"/>
    <col min="10373" max="10373" width="7" style="20" bestFit="1" customWidth="1"/>
    <col min="10374" max="10374" width="6.109375" style="20" bestFit="1" customWidth="1"/>
    <col min="10375" max="10375" width="9.109375" style="20" bestFit="1" customWidth="1"/>
    <col min="10376" max="10376" width="11.109375" style="20" customWidth="1"/>
    <col min="10377" max="10377" width="9.109375" style="20" bestFit="1" customWidth="1"/>
    <col min="10378" max="10378" width="11" style="20" bestFit="1" customWidth="1"/>
    <col min="10379" max="10379" width="13" style="20" customWidth="1"/>
    <col min="10380" max="10380" width="12.88671875" style="20" customWidth="1"/>
    <col min="10381" max="10382" width="6.109375" style="20" bestFit="1" customWidth="1"/>
    <col min="10383" max="10383" width="6.21875" style="20" bestFit="1" customWidth="1"/>
    <col min="10384" max="10385" width="6.109375" style="20" bestFit="1" customWidth="1"/>
    <col min="10386" max="10386" width="7.5546875" style="20" customWidth="1"/>
    <col min="10387" max="10387" width="10" style="20" customWidth="1"/>
    <col min="10388" max="10624" width="8.88671875" style="20"/>
    <col min="10625" max="10625" width="7" style="20" bestFit="1" customWidth="1"/>
    <col min="10626" max="10626" width="7.6640625" style="20" bestFit="1" customWidth="1"/>
    <col min="10627" max="10627" width="7.109375" style="20" bestFit="1" customWidth="1"/>
    <col min="10628" max="10628" width="12.44140625" style="20" bestFit="1" customWidth="1"/>
    <col min="10629" max="10629" width="7" style="20" bestFit="1" customWidth="1"/>
    <col min="10630" max="10630" width="6.109375" style="20" bestFit="1" customWidth="1"/>
    <col min="10631" max="10631" width="9.109375" style="20" bestFit="1" customWidth="1"/>
    <col min="10632" max="10632" width="11.109375" style="20" customWidth="1"/>
    <col min="10633" max="10633" width="9.109375" style="20" bestFit="1" customWidth="1"/>
    <col min="10634" max="10634" width="11" style="20" bestFit="1" customWidth="1"/>
    <col min="10635" max="10635" width="13" style="20" customWidth="1"/>
    <col min="10636" max="10636" width="12.88671875" style="20" customWidth="1"/>
    <col min="10637" max="10638" width="6.109375" style="20" bestFit="1" customWidth="1"/>
    <col min="10639" max="10639" width="6.21875" style="20" bestFit="1" customWidth="1"/>
    <col min="10640" max="10641" width="6.109375" style="20" bestFit="1" customWidth="1"/>
    <col min="10642" max="10642" width="7.5546875" style="20" customWidth="1"/>
    <col min="10643" max="10643" width="10" style="20" customWidth="1"/>
    <col min="10644" max="10880" width="8.88671875" style="20"/>
    <col min="10881" max="10881" width="7" style="20" bestFit="1" customWidth="1"/>
    <col min="10882" max="10882" width="7.6640625" style="20" bestFit="1" customWidth="1"/>
    <col min="10883" max="10883" width="7.109375" style="20" bestFit="1" customWidth="1"/>
    <col min="10884" max="10884" width="12.44140625" style="20" bestFit="1" customWidth="1"/>
    <col min="10885" max="10885" width="7" style="20" bestFit="1" customWidth="1"/>
    <col min="10886" max="10886" width="6.109375" style="20" bestFit="1" customWidth="1"/>
    <col min="10887" max="10887" width="9.109375" style="20" bestFit="1" customWidth="1"/>
    <col min="10888" max="10888" width="11.109375" style="20" customWidth="1"/>
    <col min="10889" max="10889" width="9.109375" style="20" bestFit="1" customWidth="1"/>
    <col min="10890" max="10890" width="11" style="20" bestFit="1" customWidth="1"/>
    <col min="10891" max="10891" width="13" style="20" customWidth="1"/>
    <col min="10892" max="10892" width="12.88671875" style="20" customWidth="1"/>
    <col min="10893" max="10894" width="6.109375" style="20" bestFit="1" customWidth="1"/>
    <col min="10895" max="10895" width="6.21875" style="20" bestFit="1" customWidth="1"/>
    <col min="10896" max="10897" width="6.109375" style="20" bestFit="1" customWidth="1"/>
    <col min="10898" max="10898" width="7.5546875" style="20" customWidth="1"/>
    <col min="10899" max="10899" width="10" style="20" customWidth="1"/>
    <col min="10900" max="11136" width="8.88671875" style="20"/>
    <col min="11137" max="11137" width="7" style="20" bestFit="1" customWidth="1"/>
    <col min="11138" max="11138" width="7.6640625" style="20" bestFit="1" customWidth="1"/>
    <col min="11139" max="11139" width="7.109375" style="20" bestFit="1" customWidth="1"/>
    <col min="11140" max="11140" width="12.44140625" style="20" bestFit="1" customWidth="1"/>
    <col min="11141" max="11141" width="7" style="20" bestFit="1" customWidth="1"/>
    <col min="11142" max="11142" width="6.109375" style="20" bestFit="1" customWidth="1"/>
    <col min="11143" max="11143" width="9.109375" style="20" bestFit="1" customWidth="1"/>
    <col min="11144" max="11144" width="11.109375" style="20" customWidth="1"/>
    <col min="11145" max="11145" width="9.109375" style="20" bestFit="1" customWidth="1"/>
    <col min="11146" max="11146" width="11" style="20" bestFit="1" customWidth="1"/>
    <col min="11147" max="11147" width="13" style="20" customWidth="1"/>
    <col min="11148" max="11148" width="12.88671875" style="20" customWidth="1"/>
    <col min="11149" max="11150" width="6.109375" style="20" bestFit="1" customWidth="1"/>
    <col min="11151" max="11151" width="6.21875" style="20" bestFit="1" customWidth="1"/>
    <col min="11152" max="11153" width="6.109375" style="20" bestFit="1" customWidth="1"/>
    <col min="11154" max="11154" width="7.5546875" style="20" customWidth="1"/>
    <col min="11155" max="11155" width="10" style="20" customWidth="1"/>
    <col min="11156" max="11392" width="8.88671875" style="20"/>
    <col min="11393" max="11393" width="7" style="20" bestFit="1" customWidth="1"/>
    <col min="11394" max="11394" width="7.6640625" style="20" bestFit="1" customWidth="1"/>
    <col min="11395" max="11395" width="7.109375" style="20" bestFit="1" customWidth="1"/>
    <col min="11396" max="11396" width="12.44140625" style="20" bestFit="1" customWidth="1"/>
    <col min="11397" max="11397" width="7" style="20" bestFit="1" customWidth="1"/>
    <col min="11398" max="11398" width="6.109375" style="20" bestFit="1" customWidth="1"/>
    <col min="11399" max="11399" width="9.109375" style="20" bestFit="1" customWidth="1"/>
    <col min="11400" max="11400" width="11.109375" style="20" customWidth="1"/>
    <col min="11401" max="11401" width="9.109375" style="20" bestFit="1" customWidth="1"/>
    <col min="11402" max="11402" width="11" style="20" bestFit="1" customWidth="1"/>
    <col min="11403" max="11403" width="13" style="20" customWidth="1"/>
    <col min="11404" max="11404" width="12.88671875" style="20" customWidth="1"/>
    <col min="11405" max="11406" width="6.109375" style="20" bestFit="1" customWidth="1"/>
    <col min="11407" max="11407" width="6.21875" style="20" bestFit="1" customWidth="1"/>
    <col min="11408" max="11409" width="6.109375" style="20" bestFit="1" customWidth="1"/>
    <col min="11410" max="11410" width="7.5546875" style="20" customWidth="1"/>
    <col min="11411" max="11411" width="10" style="20" customWidth="1"/>
    <col min="11412" max="11648" width="8.88671875" style="20"/>
    <col min="11649" max="11649" width="7" style="20" bestFit="1" customWidth="1"/>
    <col min="11650" max="11650" width="7.6640625" style="20" bestFit="1" customWidth="1"/>
    <col min="11651" max="11651" width="7.109375" style="20" bestFit="1" customWidth="1"/>
    <col min="11652" max="11652" width="12.44140625" style="20" bestFit="1" customWidth="1"/>
    <col min="11653" max="11653" width="7" style="20" bestFit="1" customWidth="1"/>
    <col min="11654" max="11654" width="6.109375" style="20" bestFit="1" customWidth="1"/>
    <col min="11655" max="11655" width="9.109375" style="20" bestFit="1" customWidth="1"/>
    <col min="11656" max="11656" width="11.109375" style="20" customWidth="1"/>
    <col min="11657" max="11657" width="9.109375" style="20" bestFit="1" customWidth="1"/>
    <col min="11658" max="11658" width="11" style="20" bestFit="1" customWidth="1"/>
    <col min="11659" max="11659" width="13" style="20" customWidth="1"/>
    <col min="11660" max="11660" width="12.88671875" style="20" customWidth="1"/>
    <col min="11661" max="11662" width="6.109375" style="20" bestFit="1" customWidth="1"/>
    <col min="11663" max="11663" width="6.21875" style="20" bestFit="1" customWidth="1"/>
    <col min="11664" max="11665" width="6.109375" style="20" bestFit="1" customWidth="1"/>
    <col min="11666" max="11666" width="7.5546875" style="20" customWidth="1"/>
    <col min="11667" max="11667" width="10" style="20" customWidth="1"/>
    <col min="11668" max="11904" width="8.88671875" style="20"/>
    <col min="11905" max="11905" width="7" style="20" bestFit="1" customWidth="1"/>
    <col min="11906" max="11906" width="7.6640625" style="20" bestFit="1" customWidth="1"/>
    <col min="11907" max="11907" width="7.109375" style="20" bestFit="1" customWidth="1"/>
    <col min="11908" max="11908" width="12.44140625" style="20" bestFit="1" customWidth="1"/>
    <col min="11909" max="11909" width="7" style="20" bestFit="1" customWidth="1"/>
    <col min="11910" max="11910" width="6.109375" style="20" bestFit="1" customWidth="1"/>
    <col min="11911" max="11911" width="9.109375" style="20" bestFit="1" customWidth="1"/>
    <col min="11912" max="11912" width="11.109375" style="20" customWidth="1"/>
    <col min="11913" max="11913" width="9.109375" style="20" bestFit="1" customWidth="1"/>
    <col min="11914" max="11914" width="11" style="20" bestFit="1" customWidth="1"/>
    <col min="11915" max="11915" width="13" style="20" customWidth="1"/>
    <col min="11916" max="11916" width="12.88671875" style="20" customWidth="1"/>
    <col min="11917" max="11918" width="6.109375" style="20" bestFit="1" customWidth="1"/>
    <col min="11919" max="11919" width="6.21875" style="20" bestFit="1" customWidth="1"/>
    <col min="11920" max="11921" width="6.109375" style="20" bestFit="1" customWidth="1"/>
    <col min="11922" max="11922" width="7.5546875" style="20" customWidth="1"/>
    <col min="11923" max="11923" width="10" style="20" customWidth="1"/>
    <col min="11924" max="12160" width="8.88671875" style="20"/>
    <col min="12161" max="12161" width="7" style="20" bestFit="1" customWidth="1"/>
    <col min="12162" max="12162" width="7.6640625" style="20" bestFit="1" customWidth="1"/>
    <col min="12163" max="12163" width="7.109375" style="20" bestFit="1" customWidth="1"/>
    <col min="12164" max="12164" width="12.44140625" style="20" bestFit="1" customWidth="1"/>
    <col min="12165" max="12165" width="7" style="20" bestFit="1" customWidth="1"/>
    <col min="12166" max="12166" width="6.109375" style="20" bestFit="1" customWidth="1"/>
    <col min="12167" max="12167" width="9.109375" style="20" bestFit="1" customWidth="1"/>
    <col min="12168" max="12168" width="11.109375" style="20" customWidth="1"/>
    <col min="12169" max="12169" width="9.109375" style="20" bestFit="1" customWidth="1"/>
    <col min="12170" max="12170" width="11" style="20" bestFit="1" customWidth="1"/>
    <col min="12171" max="12171" width="13" style="20" customWidth="1"/>
    <col min="12172" max="12172" width="12.88671875" style="20" customWidth="1"/>
    <col min="12173" max="12174" width="6.109375" style="20" bestFit="1" customWidth="1"/>
    <col min="12175" max="12175" width="6.21875" style="20" bestFit="1" customWidth="1"/>
    <col min="12176" max="12177" width="6.109375" style="20" bestFit="1" customWidth="1"/>
    <col min="12178" max="12178" width="7.5546875" style="20" customWidth="1"/>
    <col min="12179" max="12179" width="10" style="20" customWidth="1"/>
    <col min="12180" max="12416" width="8.88671875" style="20"/>
    <col min="12417" max="12417" width="7" style="20" bestFit="1" customWidth="1"/>
    <col min="12418" max="12418" width="7.6640625" style="20" bestFit="1" customWidth="1"/>
    <col min="12419" max="12419" width="7.109375" style="20" bestFit="1" customWidth="1"/>
    <col min="12420" max="12420" width="12.44140625" style="20" bestFit="1" customWidth="1"/>
    <col min="12421" max="12421" width="7" style="20" bestFit="1" customWidth="1"/>
    <col min="12422" max="12422" width="6.109375" style="20" bestFit="1" customWidth="1"/>
    <col min="12423" max="12423" width="9.109375" style="20" bestFit="1" customWidth="1"/>
    <col min="12424" max="12424" width="11.109375" style="20" customWidth="1"/>
    <col min="12425" max="12425" width="9.109375" style="20" bestFit="1" customWidth="1"/>
    <col min="12426" max="12426" width="11" style="20" bestFit="1" customWidth="1"/>
    <col min="12427" max="12427" width="13" style="20" customWidth="1"/>
    <col min="12428" max="12428" width="12.88671875" style="20" customWidth="1"/>
    <col min="12429" max="12430" width="6.109375" style="20" bestFit="1" customWidth="1"/>
    <col min="12431" max="12431" width="6.21875" style="20" bestFit="1" customWidth="1"/>
    <col min="12432" max="12433" width="6.109375" style="20" bestFit="1" customWidth="1"/>
    <col min="12434" max="12434" width="7.5546875" style="20" customWidth="1"/>
    <col min="12435" max="12435" width="10" style="20" customWidth="1"/>
    <col min="12436" max="12672" width="8.88671875" style="20"/>
    <col min="12673" max="12673" width="7" style="20" bestFit="1" customWidth="1"/>
    <col min="12674" max="12674" width="7.6640625" style="20" bestFit="1" customWidth="1"/>
    <col min="12675" max="12675" width="7.109375" style="20" bestFit="1" customWidth="1"/>
    <col min="12676" max="12676" width="12.44140625" style="20" bestFit="1" customWidth="1"/>
    <col min="12677" max="12677" width="7" style="20" bestFit="1" customWidth="1"/>
    <col min="12678" max="12678" width="6.109375" style="20" bestFit="1" customWidth="1"/>
    <col min="12679" max="12679" width="9.109375" style="20" bestFit="1" customWidth="1"/>
    <col min="12680" max="12680" width="11.109375" style="20" customWidth="1"/>
    <col min="12681" max="12681" width="9.109375" style="20" bestFit="1" customWidth="1"/>
    <col min="12682" max="12682" width="11" style="20" bestFit="1" customWidth="1"/>
    <col min="12683" max="12683" width="13" style="20" customWidth="1"/>
    <col min="12684" max="12684" width="12.88671875" style="20" customWidth="1"/>
    <col min="12685" max="12686" width="6.109375" style="20" bestFit="1" customWidth="1"/>
    <col min="12687" max="12687" width="6.21875" style="20" bestFit="1" customWidth="1"/>
    <col min="12688" max="12689" width="6.109375" style="20" bestFit="1" customWidth="1"/>
    <col min="12690" max="12690" width="7.5546875" style="20" customWidth="1"/>
    <col min="12691" max="12691" width="10" style="20" customWidth="1"/>
    <col min="12692" max="12928" width="8.88671875" style="20"/>
    <col min="12929" max="12929" width="7" style="20" bestFit="1" customWidth="1"/>
    <col min="12930" max="12930" width="7.6640625" style="20" bestFit="1" customWidth="1"/>
    <col min="12931" max="12931" width="7.109375" style="20" bestFit="1" customWidth="1"/>
    <col min="12932" max="12932" width="12.44140625" style="20" bestFit="1" customWidth="1"/>
    <col min="12933" max="12933" width="7" style="20" bestFit="1" customWidth="1"/>
    <col min="12934" max="12934" width="6.109375" style="20" bestFit="1" customWidth="1"/>
    <col min="12935" max="12935" width="9.109375" style="20" bestFit="1" customWidth="1"/>
    <col min="12936" max="12936" width="11.109375" style="20" customWidth="1"/>
    <col min="12937" max="12937" width="9.109375" style="20" bestFit="1" customWidth="1"/>
    <col min="12938" max="12938" width="11" style="20" bestFit="1" customWidth="1"/>
    <col min="12939" max="12939" width="13" style="20" customWidth="1"/>
    <col min="12940" max="12940" width="12.88671875" style="20" customWidth="1"/>
    <col min="12941" max="12942" width="6.109375" style="20" bestFit="1" customWidth="1"/>
    <col min="12943" max="12943" width="6.21875" style="20" bestFit="1" customWidth="1"/>
    <col min="12944" max="12945" width="6.109375" style="20" bestFit="1" customWidth="1"/>
    <col min="12946" max="12946" width="7.5546875" style="20" customWidth="1"/>
    <col min="12947" max="12947" width="10" style="20" customWidth="1"/>
    <col min="12948" max="13184" width="8.88671875" style="20"/>
    <col min="13185" max="13185" width="7" style="20" bestFit="1" customWidth="1"/>
    <col min="13186" max="13186" width="7.6640625" style="20" bestFit="1" customWidth="1"/>
    <col min="13187" max="13187" width="7.109375" style="20" bestFit="1" customWidth="1"/>
    <col min="13188" max="13188" width="12.44140625" style="20" bestFit="1" customWidth="1"/>
    <col min="13189" max="13189" width="7" style="20" bestFit="1" customWidth="1"/>
    <col min="13190" max="13190" width="6.109375" style="20" bestFit="1" customWidth="1"/>
    <col min="13191" max="13191" width="9.109375" style="20" bestFit="1" customWidth="1"/>
    <col min="13192" max="13192" width="11.109375" style="20" customWidth="1"/>
    <col min="13193" max="13193" width="9.109375" style="20" bestFit="1" customWidth="1"/>
    <col min="13194" max="13194" width="11" style="20" bestFit="1" customWidth="1"/>
    <col min="13195" max="13195" width="13" style="20" customWidth="1"/>
    <col min="13196" max="13196" width="12.88671875" style="20" customWidth="1"/>
    <col min="13197" max="13198" width="6.109375" style="20" bestFit="1" customWidth="1"/>
    <col min="13199" max="13199" width="6.21875" style="20" bestFit="1" customWidth="1"/>
    <col min="13200" max="13201" width="6.109375" style="20" bestFit="1" customWidth="1"/>
    <col min="13202" max="13202" width="7.5546875" style="20" customWidth="1"/>
    <col min="13203" max="13203" width="10" style="20" customWidth="1"/>
    <col min="13204" max="13440" width="8.88671875" style="20"/>
    <col min="13441" max="13441" width="7" style="20" bestFit="1" customWidth="1"/>
    <col min="13442" max="13442" width="7.6640625" style="20" bestFit="1" customWidth="1"/>
    <col min="13443" max="13443" width="7.109375" style="20" bestFit="1" customWidth="1"/>
    <col min="13444" max="13444" width="12.44140625" style="20" bestFit="1" customWidth="1"/>
    <col min="13445" max="13445" width="7" style="20" bestFit="1" customWidth="1"/>
    <col min="13446" max="13446" width="6.109375" style="20" bestFit="1" customWidth="1"/>
    <col min="13447" max="13447" width="9.109375" style="20" bestFit="1" customWidth="1"/>
    <col min="13448" max="13448" width="11.109375" style="20" customWidth="1"/>
    <col min="13449" max="13449" width="9.109375" style="20" bestFit="1" customWidth="1"/>
    <col min="13450" max="13450" width="11" style="20" bestFit="1" customWidth="1"/>
    <col min="13451" max="13451" width="13" style="20" customWidth="1"/>
    <col min="13452" max="13452" width="12.88671875" style="20" customWidth="1"/>
    <col min="13453" max="13454" width="6.109375" style="20" bestFit="1" customWidth="1"/>
    <col min="13455" max="13455" width="6.21875" style="20" bestFit="1" customWidth="1"/>
    <col min="13456" max="13457" width="6.109375" style="20" bestFit="1" customWidth="1"/>
    <col min="13458" max="13458" width="7.5546875" style="20" customWidth="1"/>
    <col min="13459" max="13459" width="10" style="20" customWidth="1"/>
    <col min="13460" max="13696" width="8.88671875" style="20"/>
    <col min="13697" max="13697" width="7" style="20" bestFit="1" customWidth="1"/>
    <col min="13698" max="13698" width="7.6640625" style="20" bestFit="1" customWidth="1"/>
    <col min="13699" max="13699" width="7.109375" style="20" bestFit="1" customWidth="1"/>
    <col min="13700" max="13700" width="12.44140625" style="20" bestFit="1" customWidth="1"/>
    <col min="13701" max="13701" width="7" style="20" bestFit="1" customWidth="1"/>
    <col min="13702" max="13702" width="6.109375" style="20" bestFit="1" customWidth="1"/>
    <col min="13703" max="13703" width="9.109375" style="20" bestFit="1" customWidth="1"/>
    <col min="13704" max="13704" width="11.109375" style="20" customWidth="1"/>
    <col min="13705" max="13705" width="9.109375" style="20" bestFit="1" customWidth="1"/>
    <col min="13706" max="13706" width="11" style="20" bestFit="1" customWidth="1"/>
    <col min="13707" max="13707" width="13" style="20" customWidth="1"/>
    <col min="13708" max="13708" width="12.88671875" style="20" customWidth="1"/>
    <col min="13709" max="13710" width="6.109375" style="20" bestFit="1" customWidth="1"/>
    <col min="13711" max="13711" width="6.21875" style="20" bestFit="1" customWidth="1"/>
    <col min="13712" max="13713" width="6.109375" style="20" bestFit="1" customWidth="1"/>
    <col min="13714" max="13714" width="7.5546875" style="20" customWidth="1"/>
    <col min="13715" max="13715" width="10" style="20" customWidth="1"/>
    <col min="13716" max="13952" width="8.88671875" style="20"/>
    <col min="13953" max="13953" width="7" style="20" bestFit="1" customWidth="1"/>
    <col min="13954" max="13954" width="7.6640625" style="20" bestFit="1" customWidth="1"/>
    <col min="13955" max="13955" width="7.109375" style="20" bestFit="1" customWidth="1"/>
    <col min="13956" max="13956" width="12.44140625" style="20" bestFit="1" customWidth="1"/>
    <col min="13957" max="13957" width="7" style="20" bestFit="1" customWidth="1"/>
    <col min="13958" max="13958" width="6.109375" style="20" bestFit="1" customWidth="1"/>
    <col min="13959" max="13959" width="9.109375" style="20" bestFit="1" customWidth="1"/>
    <col min="13960" max="13960" width="11.109375" style="20" customWidth="1"/>
    <col min="13961" max="13961" width="9.109375" style="20" bestFit="1" customWidth="1"/>
    <col min="13962" max="13962" width="11" style="20" bestFit="1" customWidth="1"/>
    <col min="13963" max="13963" width="13" style="20" customWidth="1"/>
    <col min="13964" max="13964" width="12.88671875" style="20" customWidth="1"/>
    <col min="13965" max="13966" width="6.109375" style="20" bestFit="1" customWidth="1"/>
    <col min="13967" max="13967" width="6.21875" style="20" bestFit="1" customWidth="1"/>
    <col min="13968" max="13969" width="6.109375" style="20" bestFit="1" customWidth="1"/>
    <col min="13970" max="13970" width="7.5546875" style="20" customWidth="1"/>
    <col min="13971" max="13971" width="10" style="20" customWidth="1"/>
    <col min="13972" max="14208" width="8.88671875" style="20"/>
    <col min="14209" max="14209" width="7" style="20" bestFit="1" customWidth="1"/>
    <col min="14210" max="14210" width="7.6640625" style="20" bestFit="1" customWidth="1"/>
    <col min="14211" max="14211" width="7.109375" style="20" bestFit="1" customWidth="1"/>
    <col min="14212" max="14212" width="12.44140625" style="20" bestFit="1" customWidth="1"/>
    <col min="14213" max="14213" width="7" style="20" bestFit="1" customWidth="1"/>
    <col min="14214" max="14214" width="6.109375" style="20" bestFit="1" customWidth="1"/>
    <col min="14215" max="14215" width="9.109375" style="20" bestFit="1" customWidth="1"/>
    <col min="14216" max="14216" width="11.109375" style="20" customWidth="1"/>
    <col min="14217" max="14217" width="9.109375" style="20" bestFit="1" customWidth="1"/>
    <col min="14218" max="14218" width="11" style="20" bestFit="1" customWidth="1"/>
    <col min="14219" max="14219" width="13" style="20" customWidth="1"/>
    <col min="14220" max="14220" width="12.88671875" style="20" customWidth="1"/>
    <col min="14221" max="14222" width="6.109375" style="20" bestFit="1" customWidth="1"/>
    <col min="14223" max="14223" width="6.21875" style="20" bestFit="1" customWidth="1"/>
    <col min="14224" max="14225" width="6.109375" style="20" bestFit="1" customWidth="1"/>
    <col min="14226" max="14226" width="7.5546875" style="20" customWidth="1"/>
    <col min="14227" max="14227" width="10" style="20" customWidth="1"/>
    <col min="14228" max="14464" width="8.88671875" style="20"/>
    <col min="14465" max="14465" width="7" style="20" bestFit="1" customWidth="1"/>
    <col min="14466" max="14466" width="7.6640625" style="20" bestFit="1" customWidth="1"/>
    <col min="14467" max="14467" width="7.109375" style="20" bestFit="1" customWidth="1"/>
    <col min="14468" max="14468" width="12.44140625" style="20" bestFit="1" customWidth="1"/>
    <col min="14469" max="14469" width="7" style="20" bestFit="1" customWidth="1"/>
    <col min="14470" max="14470" width="6.109375" style="20" bestFit="1" customWidth="1"/>
    <col min="14471" max="14471" width="9.109375" style="20" bestFit="1" customWidth="1"/>
    <col min="14472" max="14472" width="11.109375" style="20" customWidth="1"/>
    <col min="14473" max="14473" width="9.109375" style="20" bestFit="1" customWidth="1"/>
    <col min="14474" max="14474" width="11" style="20" bestFit="1" customWidth="1"/>
    <col min="14475" max="14475" width="13" style="20" customWidth="1"/>
    <col min="14476" max="14476" width="12.88671875" style="20" customWidth="1"/>
    <col min="14477" max="14478" width="6.109375" style="20" bestFit="1" customWidth="1"/>
    <col min="14479" max="14479" width="6.21875" style="20" bestFit="1" customWidth="1"/>
    <col min="14480" max="14481" width="6.109375" style="20" bestFit="1" customWidth="1"/>
    <col min="14482" max="14482" width="7.5546875" style="20" customWidth="1"/>
    <col min="14483" max="14483" width="10" style="20" customWidth="1"/>
    <col min="14484" max="14720" width="8.88671875" style="20"/>
    <col min="14721" max="14721" width="7" style="20" bestFit="1" customWidth="1"/>
    <col min="14722" max="14722" width="7.6640625" style="20" bestFit="1" customWidth="1"/>
    <col min="14723" max="14723" width="7.109375" style="20" bestFit="1" customWidth="1"/>
    <col min="14724" max="14724" width="12.44140625" style="20" bestFit="1" customWidth="1"/>
    <col min="14725" max="14725" width="7" style="20" bestFit="1" customWidth="1"/>
    <col min="14726" max="14726" width="6.109375" style="20" bestFit="1" customWidth="1"/>
    <col min="14727" max="14727" width="9.109375" style="20" bestFit="1" customWidth="1"/>
    <col min="14728" max="14728" width="11.109375" style="20" customWidth="1"/>
    <col min="14729" max="14729" width="9.109375" style="20" bestFit="1" customWidth="1"/>
    <col min="14730" max="14730" width="11" style="20" bestFit="1" customWidth="1"/>
    <col min="14731" max="14731" width="13" style="20" customWidth="1"/>
    <col min="14732" max="14732" width="12.88671875" style="20" customWidth="1"/>
    <col min="14733" max="14734" width="6.109375" style="20" bestFit="1" customWidth="1"/>
    <col min="14735" max="14735" width="6.21875" style="20" bestFit="1" customWidth="1"/>
    <col min="14736" max="14737" width="6.109375" style="20" bestFit="1" customWidth="1"/>
    <col min="14738" max="14738" width="7.5546875" style="20" customWidth="1"/>
    <col min="14739" max="14739" width="10" style="20" customWidth="1"/>
    <col min="14740" max="14976" width="8.88671875" style="20"/>
    <col min="14977" max="14977" width="7" style="20" bestFit="1" customWidth="1"/>
    <col min="14978" max="14978" width="7.6640625" style="20" bestFit="1" customWidth="1"/>
    <col min="14979" max="14979" width="7.109375" style="20" bestFit="1" customWidth="1"/>
    <col min="14980" max="14980" width="12.44140625" style="20" bestFit="1" customWidth="1"/>
    <col min="14981" max="14981" width="7" style="20" bestFit="1" customWidth="1"/>
    <col min="14982" max="14982" width="6.109375" style="20" bestFit="1" customWidth="1"/>
    <col min="14983" max="14983" width="9.109375" style="20" bestFit="1" customWidth="1"/>
    <col min="14984" max="14984" width="11.109375" style="20" customWidth="1"/>
    <col min="14985" max="14985" width="9.109375" style="20" bestFit="1" customWidth="1"/>
    <col min="14986" max="14986" width="11" style="20" bestFit="1" customWidth="1"/>
    <col min="14987" max="14987" width="13" style="20" customWidth="1"/>
    <col min="14988" max="14988" width="12.88671875" style="20" customWidth="1"/>
    <col min="14989" max="14990" width="6.109375" style="20" bestFit="1" customWidth="1"/>
    <col min="14991" max="14991" width="6.21875" style="20" bestFit="1" customWidth="1"/>
    <col min="14992" max="14993" width="6.109375" style="20" bestFit="1" customWidth="1"/>
    <col min="14994" max="14994" width="7.5546875" style="20" customWidth="1"/>
    <col min="14995" max="14995" width="10" style="20" customWidth="1"/>
    <col min="14996" max="15232" width="8.88671875" style="20"/>
    <col min="15233" max="15233" width="7" style="20" bestFit="1" customWidth="1"/>
    <col min="15234" max="15234" width="7.6640625" style="20" bestFit="1" customWidth="1"/>
    <col min="15235" max="15235" width="7.109375" style="20" bestFit="1" customWidth="1"/>
    <col min="15236" max="15236" width="12.44140625" style="20" bestFit="1" customWidth="1"/>
    <col min="15237" max="15237" width="7" style="20" bestFit="1" customWidth="1"/>
    <col min="15238" max="15238" width="6.109375" style="20" bestFit="1" customWidth="1"/>
    <col min="15239" max="15239" width="9.109375" style="20" bestFit="1" customWidth="1"/>
    <col min="15240" max="15240" width="11.109375" style="20" customWidth="1"/>
    <col min="15241" max="15241" width="9.109375" style="20" bestFit="1" customWidth="1"/>
    <col min="15242" max="15242" width="11" style="20" bestFit="1" customWidth="1"/>
    <col min="15243" max="15243" width="13" style="20" customWidth="1"/>
    <col min="15244" max="15244" width="12.88671875" style="20" customWidth="1"/>
    <col min="15245" max="15246" width="6.109375" style="20" bestFit="1" customWidth="1"/>
    <col min="15247" max="15247" width="6.21875" style="20" bestFit="1" customWidth="1"/>
    <col min="15248" max="15249" width="6.109375" style="20" bestFit="1" customWidth="1"/>
    <col min="15250" max="15250" width="7.5546875" style="20" customWidth="1"/>
    <col min="15251" max="15251" width="10" style="20" customWidth="1"/>
    <col min="15252" max="15488" width="8.88671875" style="20"/>
    <col min="15489" max="15489" width="7" style="20" bestFit="1" customWidth="1"/>
    <col min="15490" max="15490" width="7.6640625" style="20" bestFit="1" customWidth="1"/>
    <col min="15491" max="15491" width="7.109375" style="20" bestFit="1" customWidth="1"/>
    <col min="15492" max="15492" width="12.44140625" style="20" bestFit="1" customWidth="1"/>
    <col min="15493" max="15493" width="7" style="20" bestFit="1" customWidth="1"/>
    <col min="15494" max="15494" width="6.109375" style="20" bestFit="1" customWidth="1"/>
    <col min="15495" max="15495" width="9.109375" style="20" bestFit="1" customWidth="1"/>
    <col min="15496" max="15496" width="11.109375" style="20" customWidth="1"/>
    <col min="15497" max="15497" width="9.109375" style="20" bestFit="1" customWidth="1"/>
    <col min="15498" max="15498" width="11" style="20" bestFit="1" customWidth="1"/>
    <col min="15499" max="15499" width="13" style="20" customWidth="1"/>
    <col min="15500" max="15500" width="12.88671875" style="20" customWidth="1"/>
    <col min="15501" max="15502" width="6.109375" style="20" bestFit="1" customWidth="1"/>
    <col min="15503" max="15503" width="6.21875" style="20" bestFit="1" customWidth="1"/>
    <col min="15504" max="15505" width="6.109375" style="20" bestFit="1" customWidth="1"/>
    <col min="15506" max="15506" width="7.5546875" style="20" customWidth="1"/>
    <col min="15507" max="15507" width="10" style="20" customWidth="1"/>
    <col min="15508" max="15744" width="8.88671875" style="20"/>
    <col min="15745" max="15745" width="7" style="20" bestFit="1" customWidth="1"/>
    <col min="15746" max="15746" width="7.6640625" style="20" bestFit="1" customWidth="1"/>
    <col min="15747" max="15747" width="7.109375" style="20" bestFit="1" customWidth="1"/>
    <col min="15748" max="15748" width="12.44140625" style="20" bestFit="1" customWidth="1"/>
    <col min="15749" max="15749" width="7" style="20" bestFit="1" customWidth="1"/>
    <col min="15750" max="15750" width="6.109375" style="20" bestFit="1" customWidth="1"/>
    <col min="15751" max="15751" width="9.109375" style="20" bestFit="1" customWidth="1"/>
    <col min="15752" max="15752" width="11.109375" style="20" customWidth="1"/>
    <col min="15753" max="15753" width="9.109375" style="20" bestFit="1" customWidth="1"/>
    <col min="15754" max="15754" width="11" style="20" bestFit="1" customWidth="1"/>
    <col min="15755" max="15755" width="13" style="20" customWidth="1"/>
    <col min="15756" max="15756" width="12.88671875" style="20" customWidth="1"/>
    <col min="15757" max="15758" width="6.109375" style="20" bestFit="1" customWidth="1"/>
    <col min="15759" max="15759" width="6.21875" style="20" bestFit="1" customWidth="1"/>
    <col min="15760" max="15761" width="6.109375" style="20" bestFit="1" customWidth="1"/>
    <col min="15762" max="15762" width="7.5546875" style="20" customWidth="1"/>
    <col min="15763" max="15763" width="10" style="20" customWidth="1"/>
    <col min="15764" max="16000" width="8.88671875" style="20"/>
    <col min="16001" max="16001" width="7" style="20" bestFit="1" customWidth="1"/>
    <col min="16002" max="16002" width="7.6640625" style="20" bestFit="1" customWidth="1"/>
    <col min="16003" max="16003" width="7.109375" style="20" bestFit="1" customWidth="1"/>
    <col min="16004" max="16004" width="12.44140625" style="20" bestFit="1" customWidth="1"/>
    <col min="16005" max="16005" width="7" style="20" bestFit="1" customWidth="1"/>
    <col min="16006" max="16006" width="6.109375" style="20" bestFit="1" customWidth="1"/>
    <col min="16007" max="16007" width="9.109375" style="20" bestFit="1" customWidth="1"/>
    <col min="16008" max="16008" width="11.109375" style="20" customWidth="1"/>
    <col min="16009" max="16009" width="9.109375" style="20" bestFit="1" customWidth="1"/>
    <col min="16010" max="16010" width="11" style="20" bestFit="1" customWidth="1"/>
    <col min="16011" max="16011" width="13" style="20" customWidth="1"/>
    <col min="16012" max="16012" width="12.88671875" style="20" customWidth="1"/>
    <col min="16013" max="16014" width="6.109375" style="20" bestFit="1" customWidth="1"/>
    <col min="16015" max="16015" width="6.21875" style="20" bestFit="1" customWidth="1"/>
    <col min="16016" max="16017" width="6.109375" style="20" bestFit="1" customWidth="1"/>
    <col min="16018" max="16018" width="7.5546875" style="20" customWidth="1"/>
    <col min="16019" max="16019" width="10" style="20" customWidth="1"/>
    <col min="16020" max="16384" width="8.88671875" style="20"/>
  </cols>
  <sheetData>
    <row r="1" spans="1:21" s="9" customFormat="1">
      <c r="A1" s="1" t="s">
        <v>0</v>
      </c>
      <c r="B1" s="2" t="s">
        <v>1</v>
      </c>
      <c r="C1" s="1" t="s">
        <v>2</v>
      </c>
      <c r="D1" s="1" t="s">
        <v>73</v>
      </c>
      <c r="E1" s="96" t="s">
        <v>74</v>
      </c>
      <c r="F1" s="96" t="s">
        <v>21</v>
      </c>
      <c r="G1" s="97" t="s">
        <v>75</v>
      </c>
      <c r="H1" s="97" t="s">
        <v>21</v>
      </c>
      <c r="I1" s="98" t="s">
        <v>33</v>
      </c>
      <c r="J1" s="99" t="s">
        <v>21</v>
      </c>
      <c r="K1" s="96" t="s">
        <v>76</v>
      </c>
      <c r="L1" s="96" t="s">
        <v>21</v>
      </c>
      <c r="M1" s="97" t="s">
        <v>77</v>
      </c>
      <c r="N1" s="97" t="s">
        <v>21</v>
      </c>
      <c r="O1" s="98" t="s">
        <v>33</v>
      </c>
      <c r="P1" s="99" t="s">
        <v>21</v>
      </c>
      <c r="Q1" s="6" t="s">
        <v>78</v>
      </c>
      <c r="R1" s="4" t="s">
        <v>21</v>
      </c>
      <c r="S1" s="100" t="s">
        <v>79</v>
      </c>
    </row>
    <row r="2" spans="1:21" s="9" customFormat="1">
      <c r="A2" s="10"/>
      <c r="B2" s="11"/>
      <c r="C2" s="12"/>
      <c r="D2" s="12"/>
      <c r="E2" s="12"/>
      <c r="F2" s="15">
        <f t="shared" ref="F2:H16" si="0">E2/340.75</f>
        <v>0</v>
      </c>
      <c r="G2" s="12"/>
      <c r="H2" s="15">
        <f t="shared" si="0"/>
        <v>0</v>
      </c>
      <c r="I2" s="10">
        <f>E2-G2</f>
        <v>0</v>
      </c>
      <c r="J2" s="15">
        <f t="shared" ref="J2" si="1">I2/340.75</f>
        <v>0</v>
      </c>
      <c r="K2" s="12"/>
      <c r="L2" s="15">
        <f t="shared" ref="L2" si="2">K2/340.75</f>
        <v>0</v>
      </c>
      <c r="M2" s="12"/>
      <c r="N2" s="15">
        <f t="shared" ref="N2" si="3">M2/340.75</f>
        <v>0</v>
      </c>
      <c r="O2" s="10">
        <f>K2-M2</f>
        <v>0</v>
      </c>
      <c r="P2" s="15">
        <f t="shared" ref="P2:R16" si="4">O2/340.75</f>
        <v>0</v>
      </c>
      <c r="Q2" s="10">
        <f>I2+O2</f>
        <v>0</v>
      </c>
      <c r="R2" s="15">
        <f t="shared" si="4"/>
        <v>0</v>
      </c>
      <c r="S2" s="10"/>
    </row>
    <row r="3" spans="1:21" s="9" customFormat="1">
      <c r="A3" s="10">
        <v>1627</v>
      </c>
      <c r="B3" s="16">
        <v>27117</v>
      </c>
      <c r="C3" s="10" t="s">
        <v>84</v>
      </c>
      <c r="D3" s="10">
        <v>50000</v>
      </c>
      <c r="E3" s="10">
        <v>9100</v>
      </c>
      <c r="F3" s="15">
        <f t="shared" si="0"/>
        <v>26.705796038151139</v>
      </c>
      <c r="G3" s="10">
        <v>650</v>
      </c>
      <c r="H3" s="15">
        <f t="shared" si="0"/>
        <v>1.9075568598679384</v>
      </c>
      <c r="I3" s="10">
        <f t="shared" ref="I3:I16" si="5">E3-G3</f>
        <v>8450</v>
      </c>
      <c r="J3" s="15">
        <f t="shared" ref="J3:J7" si="6">I3/340.75</f>
        <v>24.7982391782832</v>
      </c>
      <c r="K3" s="10"/>
      <c r="L3" s="15">
        <f t="shared" ref="L3:L7" si="7">K3/340.75</f>
        <v>0</v>
      </c>
      <c r="M3" s="10"/>
      <c r="N3" s="15">
        <f t="shared" ref="N3:N7" si="8">M3/340.75</f>
        <v>0</v>
      </c>
      <c r="O3" s="10">
        <f t="shared" ref="O3:O16" si="9">K3-M3</f>
        <v>0</v>
      </c>
      <c r="P3" s="15">
        <f t="shared" si="4"/>
        <v>0</v>
      </c>
      <c r="Q3" s="10">
        <f t="shared" ref="Q3:Q16" si="10">I3+O3</f>
        <v>8450</v>
      </c>
      <c r="R3" s="15">
        <f t="shared" ref="R3:R7" si="11">Q3/340.75</f>
        <v>24.7982391782832</v>
      </c>
      <c r="S3" s="10">
        <v>165958</v>
      </c>
      <c r="T3" s="101">
        <v>46097</v>
      </c>
      <c r="U3" s="9" t="s">
        <v>94</v>
      </c>
    </row>
    <row r="4" spans="1:21" s="9" customFormat="1">
      <c r="A4" s="10">
        <v>2462</v>
      </c>
      <c r="B4" s="16">
        <v>28010</v>
      </c>
      <c r="C4" s="10" t="s">
        <v>85</v>
      </c>
      <c r="D4" s="10">
        <v>290000</v>
      </c>
      <c r="E4" s="10">
        <v>10440</v>
      </c>
      <c r="F4" s="15">
        <f t="shared" si="0"/>
        <v>30.638297872340427</v>
      </c>
      <c r="G4" s="10">
        <v>3770</v>
      </c>
      <c r="H4" s="15">
        <f t="shared" si="0"/>
        <v>11.063829787234043</v>
      </c>
      <c r="I4" s="10">
        <f t="shared" si="5"/>
        <v>6670</v>
      </c>
      <c r="J4" s="15">
        <f t="shared" si="6"/>
        <v>19.574468085106382</v>
      </c>
      <c r="K4" s="10"/>
      <c r="L4" s="15">
        <f t="shared" si="7"/>
        <v>0</v>
      </c>
      <c r="M4" s="10"/>
      <c r="N4" s="15">
        <f t="shared" si="8"/>
        <v>0</v>
      </c>
      <c r="O4" s="10">
        <f t="shared" si="9"/>
        <v>0</v>
      </c>
      <c r="P4" s="15">
        <f t="shared" si="4"/>
        <v>0</v>
      </c>
      <c r="Q4" s="10">
        <f t="shared" si="10"/>
        <v>6670</v>
      </c>
      <c r="R4" s="15">
        <f t="shared" si="11"/>
        <v>19.574468085106382</v>
      </c>
      <c r="S4" s="10">
        <v>97162</v>
      </c>
      <c r="T4" s="101">
        <v>46097</v>
      </c>
    </row>
    <row r="5" spans="1:21" s="9" customFormat="1">
      <c r="A5" s="10">
        <v>2628</v>
      </c>
      <c r="B5" s="16">
        <v>28187</v>
      </c>
      <c r="C5" s="10" t="s">
        <v>85</v>
      </c>
      <c r="D5" s="10">
        <v>200000</v>
      </c>
      <c r="E5" s="10">
        <v>2719</v>
      </c>
      <c r="F5" s="15">
        <f t="shared" si="0"/>
        <v>7.9794570799706532</v>
      </c>
      <c r="G5" s="10">
        <v>2600</v>
      </c>
      <c r="H5" s="15">
        <f t="shared" si="0"/>
        <v>7.6302274394717537</v>
      </c>
      <c r="I5" s="10">
        <f t="shared" si="5"/>
        <v>119</v>
      </c>
      <c r="J5" s="15">
        <f t="shared" si="6"/>
        <v>0.34922964049889949</v>
      </c>
      <c r="K5" s="10"/>
      <c r="L5" s="15">
        <f t="shared" si="7"/>
        <v>0</v>
      </c>
      <c r="M5" s="10"/>
      <c r="N5" s="15">
        <f t="shared" si="8"/>
        <v>0</v>
      </c>
      <c r="O5" s="10">
        <f t="shared" si="9"/>
        <v>0</v>
      </c>
      <c r="P5" s="15">
        <f t="shared" si="4"/>
        <v>0</v>
      </c>
      <c r="Q5" s="10">
        <f t="shared" si="10"/>
        <v>119</v>
      </c>
      <c r="R5" s="15">
        <f t="shared" si="11"/>
        <v>0.34922964049889949</v>
      </c>
      <c r="S5" s="10">
        <v>1637</v>
      </c>
      <c r="T5" s="101">
        <v>46097</v>
      </c>
    </row>
    <row r="6" spans="1:21" s="9" customFormat="1">
      <c r="A6" s="10">
        <v>4614</v>
      </c>
      <c r="B6" s="16">
        <v>29280</v>
      </c>
      <c r="C6" s="10" t="s">
        <v>84</v>
      </c>
      <c r="D6" s="10">
        <v>100000</v>
      </c>
      <c r="E6" s="10">
        <v>2125</v>
      </c>
      <c r="F6" s="15">
        <f t="shared" si="0"/>
        <v>6.2362435803374909</v>
      </c>
      <c r="G6" s="10">
        <v>1300</v>
      </c>
      <c r="H6" s="15">
        <f t="shared" si="0"/>
        <v>3.8151137197358769</v>
      </c>
      <c r="I6" s="10">
        <f t="shared" si="5"/>
        <v>825</v>
      </c>
      <c r="J6" s="15">
        <f t="shared" si="6"/>
        <v>2.4211298606016141</v>
      </c>
      <c r="K6" s="10"/>
      <c r="L6" s="15">
        <f t="shared" si="7"/>
        <v>0</v>
      </c>
      <c r="M6" s="10"/>
      <c r="N6" s="15">
        <f t="shared" si="8"/>
        <v>0</v>
      </c>
      <c r="O6" s="10">
        <f t="shared" si="9"/>
        <v>0</v>
      </c>
      <c r="P6" s="15">
        <f t="shared" si="4"/>
        <v>0</v>
      </c>
      <c r="Q6" s="10">
        <f t="shared" si="10"/>
        <v>825</v>
      </c>
      <c r="R6" s="15">
        <f t="shared" si="11"/>
        <v>2.4211298606016141</v>
      </c>
      <c r="S6" s="10">
        <v>7587</v>
      </c>
      <c r="T6" s="101">
        <v>46097</v>
      </c>
    </row>
    <row r="7" spans="1:21" s="9" customFormat="1">
      <c r="A7" s="10">
        <v>4625</v>
      </c>
      <c r="B7" s="16">
        <v>29286</v>
      </c>
      <c r="C7" s="10" t="s">
        <v>84</v>
      </c>
      <c r="D7" s="10">
        <v>100000</v>
      </c>
      <c r="E7" s="10">
        <v>2125</v>
      </c>
      <c r="F7" s="15">
        <f t="shared" si="0"/>
        <v>6.2362435803374909</v>
      </c>
      <c r="G7" s="10">
        <v>1300</v>
      </c>
      <c r="H7" s="15">
        <f t="shared" si="0"/>
        <v>3.8151137197358769</v>
      </c>
      <c r="I7" s="10">
        <f t="shared" si="5"/>
        <v>825</v>
      </c>
      <c r="J7" s="15">
        <f t="shared" si="6"/>
        <v>2.4211298606016141</v>
      </c>
      <c r="K7" s="10"/>
      <c r="L7" s="15">
        <f t="shared" si="7"/>
        <v>0</v>
      </c>
      <c r="M7" s="10"/>
      <c r="N7" s="15">
        <f t="shared" si="8"/>
        <v>0</v>
      </c>
      <c r="O7" s="10">
        <f t="shared" si="9"/>
        <v>0</v>
      </c>
      <c r="P7" s="15">
        <f t="shared" si="4"/>
        <v>0</v>
      </c>
      <c r="Q7" s="10">
        <f t="shared" si="10"/>
        <v>825</v>
      </c>
      <c r="R7" s="15">
        <f t="shared" si="11"/>
        <v>2.4211298606016141</v>
      </c>
      <c r="S7" s="10">
        <v>7456</v>
      </c>
      <c r="T7" s="101">
        <v>46097</v>
      </c>
    </row>
    <row r="8" spans="1:21" s="9" customFormat="1">
      <c r="A8" s="10">
        <v>8687</v>
      </c>
      <c r="B8" s="16">
        <v>32394</v>
      </c>
      <c r="C8" s="18" t="s">
        <v>80</v>
      </c>
      <c r="D8" s="18">
        <v>87700</v>
      </c>
      <c r="E8" s="10">
        <v>9620</v>
      </c>
      <c r="F8" s="15">
        <f t="shared" si="0"/>
        <v>28.231841526045489</v>
      </c>
      <c r="G8" s="10">
        <v>1140</v>
      </c>
      <c r="H8" s="15">
        <f t="shared" si="0"/>
        <v>3.3455612619222306</v>
      </c>
      <c r="I8" s="10">
        <f t="shared" si="5"/>
        <v>8480</v>
      </c>
      <c r="J8" s="15">
        <f t="shared" ref="J8" si="12">I8/340.75</f>
        <v>24.886280264123258</v>
      </c>
      <c r="K8" s="10"/>
      <c r="L8" s="15">
        <f t="shared" ref="L8" si="13">K8/340.75</f>
        <v>0</v>
      </c>
      <c r="M8" s="10"/>
      <c r="N8" s="15">
        <f t="shared" ref="N8" si="14">M8/340.75</f>
        <v>0</v>
      </c>
      <c r="O8" s="10">
        <f t="shared" si="9"/>
        <v>0</v>
      </c>
      <c r="P8" s="15">
        <f t="shared" si="4"/>
        <v>0</v>
      </c>
      <c r="Q8" s="10">
        <f t="shared" si="10"/>
        <v>8480</v>
      </c>
      <c r="R8" s="15">
        <f t="shared" ref="R8" si="15">Q8/340.75</f>
        <v>24.886280264123258</v>
      </c>
      <c r="S8" s="10">
        <v>13068</v>
      </c>
      <c r="T8" s="101">
        <v>46097</v>
      </c>
      <c r="U8" s="9" t="s">
        <v>95</v>
      </c>
    </row>
    <row r="9" spans="1:21" s="9" customFormat="1">
      <c r="A9" s="10">
        <v>8748</v>
      </c>
      <c r="B9" s="16">
        <v>32475</v>
      </c>
      <c r="C9" s="10" t="s">
        <v>85</v>
      </c>
      <c r="D9" s="10">
        <v>7400000</v>
      </c>
      <c r="E9" s="10">
        <v>105520</v>
      </c>
      <c r="F9" s="15">
        <f t="shared" si="0"/>
        <v>309.66984592809979</v>
      </c>
      <c r="G9" s="10">
        <v>96200</v>
      </c>
      <c r="H9" s="15">
        <f t="shared" si="0"/>
        <v>282.31841526045486</v>
      </c>
      <c r="I9" s="10">
        <f t="shared" si="5"/>
        <v>9320</v>
      </c>
      <c r="J9" s="15">
        <f t="shared" ref="J9" si="16">I9/340.75</f>
        <v>27.351430667644902</v>
      </c>
      <c r="K9" s="10"/>
      <c r="L9" s="15">
        <f t="shared" ref="L9" si="17">K9/340.75</f>
        <v>0</v>
      </c>
      <c r="M9" s="10"/>
      <c r="N9" s="15">
        <f t="shared" ref="N9" si="18">M9/340.75</f>
        <v>0</v>
      </c>
      <c r="O9" s="10">
        <f t="shared" si="9"/>
        <v>0</v>
      </c>
      <c r="P9" s="15">
        <f t="shared" si="4"/>
        <v>0</v>
      </c>
      <c r="Q9" s="10">
        <f t="shared" si="10"/>
        <v>9320</v>
      </c>
      <c r="R9" s="15">
        <f t="shared" ref="R9" si="19">Q9/340.75</f>
        <v>27.351430667644902</v>
      </c>
      <c r="S9" s="10">
        <v>13870</v>
      </c>
      <c r="T9" s="101">
        <v>46097</v>
      </c>
    </row>
    <row r="10" spans="1:21" s="9" customFormat="1">
      <c r="A10" s="10">
        <v>8789</v>
      </c>
      <c r="B10" s="16">
        <v>32513</v>
      </c>
      <c r="C10" s="18" t="s">
        <v>85</v>
      </c>
      <c r="D10" s="18">
        <v>10100000</v>
      </c>
      <c r="E10" s="10">
        <v>197600</v>
      </c>
      <c r="F10" s="15">
        <f>E10/340.75</f>
        <v>579.89728539985322</v>
      </c>
      <c r="G10" s="10">
        <v>131300</v>
      </c>
      <c r="H10" s="15">
        <f t="shared" si="0"/>
        <v>385.32648569332355</v>
      </c>
      <c r="I10" s="10">
        <f t="shared" si="5"/>
        <v>66300</v>
      </c>
      <c r="J10" s="15">
        <f t="shared" ref="J10" si="20">I10/340.75</f>
        <v>194.57079970652973</v>
      </c>
      <c r="K10" s="10"/>
      <c r="L10" s="15">
        <f>K10/340.75</f>
        <v>0</v>
      </c>
      <c r="M10" s="10"/>
      <c r="N10" s="15">
        <f t="shared" ref="N10" si="21">M10/340.75</f>
        <v>0</v>
      </c>
      <c r="O10" s="10">
        <f t="shared" si="9"/>
        <v>0</v>
      </c>
      <c r="P10" s="15">
        <f t="shared" si="4"/>
        <v>0</v>
      </c>
      <c r="Q10" s="10">
        <f t="shared" si="10"/>
        <v>66300</v>
      </c>
      <c r="R10" s="15">
        <f t="shared" ref="R10" si="22">Q10/340.75</f>
        <v>194.57079970652973</v>
      </c>
      <c r="S10" s="10">
        <v>95308</v>
      </c>
      <c r="T10" s="101">
        <v>46097</v>
      </c>
      <c r="U10" s="9" t="s">
        <v>96</v>
      </c>
    </row>
    <row r="11" spans="1:21" s="9" customFormat="1">
      <c r="A11" s="19">
        <v>9189</v>
      </c>
      <c r="B11" s="32">
        <v>32779</v>
      </c>
      <c r="C11" s="33" t="s">
        <v>85</v>
      </c>
      <c r="D11" s="33">
        <v>5965000</v>
      </c>
      <c r="E11" s="19">
        <v>85293</v>
      </c>
      <c r="F11" s="15">
        <f t="shared" ref="F11:F16" si="23">E11/340.75</f>
        <v>250.30961115187088</v>
      </c>
      <c r="G11" s="19">
        <v>77545</v>
      </c>
      <c r="H11" s="15">
        <f t="shared" si="0"/>
        <v>227.57153338224504</v>
      </c>
      <c r="I11" s="10">
        <f t="shared" si="5"/>
        <v>7748</v>
      </c>
      <c r="J11" s="15">
        <f t="shared" ref="J11:J15" si="24">I11/340.75</f>
        <v>22.738077769625825</v>
      </c>
      <c r="K11" s="19"/>
      <c r="L11" s="15">
        <f t="shared" ref="L11:L16" si="25">K11/340.75</f>
        <v>0</v>
      </c>
      <c r="M11" s="19"/>
      <c r="N11" s="15">
        <f t="shared" ref="N11:N15" si="26">M11/340.75</f>
        <v>0</v>
      </c>
      <c r="O11" s="10">
        <f t="shared" si="9"/>
        <v>0</v>
      </c>
      <c r="P11" s="15">
        <f t="shared" si="4"/>
        <v>0</v>
      </c>
      <c r="Q11" s="10">
        <f t="shared" si="10"/>
        <v>7748</v>
      </c>
      <c r="R11" s="15">
        <f t="shared" ref="R11:R15" si="27">Q11/340.75</f>
        <v>22.738077769625825</v>
      </c>
      <c r="S11" s="10">
        <v>9695</v>
      </c>
      <c r="T11" s="101">
        <v>46097</v>
      </c>
    </row>
    <row r="12" spans="1:21" s="9" customFormat="1">
      <c r="A12" s="19">
        <v>9276</v>
      </c>
      <c r="B12" s="32">
        <v>32835</v>
      </c>
      <c r="C12" s="33" t="s">
        <v>84</v>
      </c>
      <c r="D12" s="33">
        <v>15000</v>
      </c>
      <c r="E12" s="19">
        <v>1950</v>
      </c>
      <c r="F12" s="15">
        <f t="shared" si="23"/>
        <v>5.7226705796038155</v>
      </c>
      <c r="G12" s="19">
        <v>195</v>
      </c>
      <c r="H12" s="15">
        <f t="shared" si="0"/>
        <v>0.57226705796038146</v>
      </c>
      <c r="I12" s="10">
        <f t="shared" si="5"/>
        <v>1755</v>
      </c>
      <c r="J12" s="15">
        <f t="shared" si="24"/>
        <v>5.1504035216434332</v>
      </c>
      <c r="K12" s="19"/>
      <c r="L12" s="15">
        <f t="shared" si="25"/>
        <v>0</v>
      </c>
      <c r="M12" s="19"/>
      <c r="N12" s="15">
        <f t="shared" si="26"/>
        <v>0</v>
      </c>
      <c r="O12" s="10">
        <f t="shared" si="9"/>
        <v>0</v>
      </c>
      <c r="P12" s="15">
        <f t="shared" si="4"/>
        <v>0</v>
      </c>
      <c r="Q12" s="10">
        <f t="shared" si="10"/>
        <v>1755</v>
      </c>
      <c r="R12" s="15">
        <f t="shared" si="27"/>
        <v>5.1504035216434332</v>
      </c>
      <c r="S12" s="10">
        <v>2121</v>
      </c>
      <c r="T12" s="101">
        <v>46097</v>
      </c>
      <c r="U12" s="9" t="s">
        <v>87</v>
      </c>
    </row>
    <row r="13" spans="1:21" s="9" customFormat="1">
      <c r="A13" s="19">
        <v>13999</v>
      </c>
      <c r="B13" s="32">
        <v>35854</v>
      </c>
      <c r="C13" s="33" t="s">
        <v>10</v>
      </c>
      <c r="D13" s="33">
        <v>1128233</v>
      </c>
      <c r="E13" s="19">
        <v>9593</v>
      </c>
      <c r="F13" s="15">
        <f t="shared" si="23"/>
        <v>28.152604548789434</v>
      </c>
      <c r="G13" s="19">
        <v>8744</v>
      </c>
      <c r="H13" s="15">
        <f t="shared" si="0"/>
        <v>25.661041819515773</v>
      </c>
      <c r="I13" s="10">
        <f t="shared" si="5"/>
        <v>849</v>
      </c>
      <c r="J13" s="15">
        <f t="shared" si="24"/>
        <v>2.4915627292736611</v>
      </c>
      <c r="K13" s="19"/>
      <c r="L13" s="15">
        <f t="shared" si="25"/>
        <v>0</v>
      </c>
      <c r="M13" s="102"/>
      <c r="N13" s="15">
        <f t="shared" si="26"/>
        <v>0</v>
      </c>
      <c r="O13" s="10">
        <f t="shared" si="9"/>
        <v>0</v>
      </c>
      <c r="P13" s="15">
        <f t="shared" si="4"/>
        <v>0</v>
      </c>
      <c r="Q13" s="10">
        <f t="shared" si="10"/>
        <v>849</v>
      </c>
      <c r="R13" s="15">
        <f t="shared" si="27"/>
        <v>2.4915627292736611</v>
      </c>
      <c r="S13" s="10">
        <v>85</v>
      </c>
      <c r="T13" s="101">
        <v>46097</v>
      </c>
    </row>
    <row r="14" spans="1:21" s="9" customFormat="1">
      <c r="A14" s="19">
        <v>14001</v>
      </c>
      <c r="B14" s="32">
        <v>35854</v>
      </c>
      <c r="C14" s="33" t="s">
        <v>10</v>
      </c>
      <c r="D14" s="33">
        <v>4757769</v>
      </c>
      <c r="E14" s="19">
        <v>42533</v>
      </c>
      <c r="F14" s="15">
        <f t="shared" si="23"/>
        <v>124.82171680117388</v>
      </c>
      <c r="G14" s="19">
        <v>36873</v>
      </c>
      <c r="H14" s="15">
        <f t="shared" si="0"/>
        <v>108.21129860601614</v>
      </c>
      <c r="I14" s="10">
        <f t="shared" si="5"/>
        <v>5660</v>
      </c>
      <c r="J14" s="15">
        <f t="shared" si="24"/>
        <v>16.610418195157742</v>
      </c>
      <c r="K14" s="19"/>
      <c r="L14" s="15">
        <f t="shared" si="25"/>
        <v>0</v>
      </c>
      <c r="M14" s="102"/>
      <c r="N14" s="15">
        <f t="shared" si="26"/>
        <v>0</v>
      </c>
      <c r="O14" s="10">
        <f t="shared" si="9"/>
        <v>0</v>
      </c>
      <c r="P14" s="15">
        <f t="shared" si="4"/>
        <v>0</v>
      </c>
      <c r="Q14" s="10">
        <f t="shared" si="10"/>
        <v>5660</v>
      </c>
      <c r="R14" s="15">
        <f t="shared" si="27"/>
        <v>16.610418195157742</v>
      </c>
      <c r="S14" s="10">
        <v>570</v>
      </c>
      <c r="T14" s="101">
        <v>46097</v>
      </c>
    </row>
    <row r="15" spans="1:21" s="9" customFormat="1">
      <c r="A15" s="19"/>
      <c r="B15" s="32"/>
      <c r="C15" s="33"/>
      <c r="D15" s="33"/>
      <c r="E15" s="19"/>
      <c r="F15" s="15">
        <f t="shared" si="23"/>
        <v>0</v>
      </c>
      <c r="G15" s="19"/>
      <c r="H15" s="15">
        <f t="shared" si="0"/>
        <v>0</v>
      </c>
      <c r="I15" s="10">
        <f t="shared" si="5"/>
        <v>0</v>
      </c>
      <c r="J15" s="15">
        <f t="shared" si="24"/>
        <v>0</v>
      </c>
      <c r="K15" s="19"/>
      <c r="L15" s="15">
        <f t="shared" si="25"/>
        <v>0</v>
      </c>
      <c r="M15" s="19"/>
      <c r="N15" s="15">
        <f t="shared" si="26"/>
        <v>0</v>
      </c>
      <c r="O15" s="10">
        <f t="shared" si="9"/>
        <v>0</v>
      </c>
      <c r="P15" s="15">
        <f t="shared" si="4"/>
        <v>0</v>
      </c>
      <c r="Q15" s="10">
        <f t="shared" si="10"/>
        <v>0</v>
      </c>
      <c r="R15" s="15">
        <f t="shared" si="27"/>
        <v>0</v>
      </c>
      <c r="S15" s="10"/>
    </row>
    <row r="16" spans="1:21" s="9" customFormat="1">
      <c r="A16" s="10"/>
      <c r="B16" s="11"/>
      <c r="C16" s="12"/>
      <c r="D16" s="12"/>
      <c r="E16" s="12"/>
      <c r="F16" s="15">
        <f t="shared" si="23"/>
        <v>0</v>
      </c>
      <c r="G16" s="12"/>
      <c r="H16" s="15">
        <f t="shared" si="0"/>
        <v>0</v>
      </c>
      <c r="I16" s="10">
        <f t="shared" si="5"/>
        <v>0</v>
      </c>
      <c r="J16" s="15">
        <f t="shared" ref="J16" si="28">I16/340.75</f>
        <v>0</v>
      </c>
      <c r="K16" s="12"/>
      <c r="L16" s="15">
        <f t="shared" si="25"/>
        <v>0</v>
      </c>
      <c r="M16" s="12"/>
      <c r="N16" s="15">
        <f t="shared" ref="N16" si="29">M16/340.75</f>
        <v>0</v>
      </c>
      <c r="O16" s="10">
        <f t="shared" si="9"/>
        <v>0</v>
      </c>
      <c r="P16" s="15">
        <f t="shared" si="4"/>
        <v>0</v>
      </c>
      <c r="Q16" s="10">
        <f t="shared" si="10"/>
        <v>0</v>
      </c>
      <c r="R16" s="15">
        <f t="shared" ref="R16" si="30">Q16/340.75</f>
        <v>0</v>
      </c>
      <c r="S16" s="10"/>
    </row>
    <row r="17" spans="2:23">
      <c r="R17" s="26">
        <f>SUM(R2:R16)</f>
        <v>343.36316947909029</v>
      </c>
      <c r="S17" s="22">
        <f>SUM(S2:S16)</f>
        <v>414517</v>
      </c>
      <c r="T17" s="106" t="s">
        <v>11</v>
      </c>
      <c r="U17" s="106"/>
    </row>
    <row r="18" spans="2:23">
      <c r="M18" s="103" t="s">
        <v>86</v>
      </c>
      <c r="Q18" s="27"/>
      <c r="R18" s="27"/>
      <c r="S18" s="25"/>
      <c r="U18" s="110" t="s">
        <v>92</v>
      </c>
      <c r="V18" s="110"/>
      <c r="W18" s="110"/>
    </row>
    <row r="19" spans="2:23">
      <c r="B19" s="29"/>
      <c r="C19" s="28"/>
      <c r="D19" s="28"/>
      <c r="E19" s="28"/>
      <c r="F19" s="28"/>
      <c r="G19" s="28"/>
      <c r="H19" s="28"/>
      <c r="K19" s="28"/>
      <c r="L19" s="28"/>
      <c r="M19" s="28"/>
      <c r="N19" s="28"/>
      <c r="R19" s="26">
        <v>1302.3800000000001</v>
      </c>
      <c r="S19" s="22">
        <v>38132</v>
      </c>
      <c r="T19" s="47">
        <v>46061</v>
      </c>
      <c r="U19" s="20" t="s">
        <v>90</v>
      </c>
    </row>
    <row r="20" spans="2:23">
      <c r="B20" s="29"/>
      <c r="C20" s="28"/>
      <c r="D20" s="28"/>
      <c r="E20" s="28"/>
      <c r="F20" s="28"/>
      <c r="G20" s="28"/>
      <c r="H20" s="28"/>
      <c r="K20" s="28"/>
      <c r="L20" s="28"/>
      <c r="M20" s="28"/>
      <c r="N20" s="28"/>
      <c r="R20" s="26">
        <v>540.26</v>
      </c>
      <c r="S20" s="22">
        <v>14569</v>
      </c>
      <c r="T20" s="47">
        <v>46061</v>
      </c>
      <c r="U20" s="20" t="s">
        <v>91</v>
      </c>
    </row>
    <row r="21" spans="2:23">
      <c r="B21" s="29"/>
      <c r="C21" s="28"/>
      <c r="D21" s="28"/>
      <c r="E21" s="28"/>
      <c r="F21" s="28"/>
      <c r="G21" s="28"/>
      <c r="H21" s="28"/>
      <c r="K21" s="28"/>
      <c r="L21" s="28"/>
      <c r="M21" s="28"/>
      <c r="N21" s="28"/>
      <c r="R21" s="26">
        <v>51.33</v>
      </c>
      <c r="S21" s="22">
        <v>1211</v>
      </c>
      <c r="T21" s="47">
        <v>46061</v>
      </c>
      <c r="U21" s="20" t="s">
        <v>89</v>
      </c>
    </row>
    <row r="22" spans="2:23">
      <c r="B22" s="29"/>
      <c r="C22" s="28"/>
      <c r="D22" s="28"/>
      <c r="E22" s="28"/>
      <c r="F22" s="28"/>
      <c r="G22" s="28"/>
      <c r="H22" s="28"/>
      <c r="K22" s="28"/>
      <c r="L22" s="28"/>
      <c r="M22" s="28"/>
      <c r="N22" s="28"/>
      <c r="R22" s="26">
        <v>773.71</v>
      </c>
      <c r="S22" s="22">
        <v>4272</v>
      </c>
      <c r="T22" s="47">
        <v>46061</v>
      </c>
      <c r="U22" s="20" t="s">
        <v>88</v>
      </c>
    </row>
    <row r="23" spans="2:23">
      <c r="B23" s="104"/>
      <c r="C23" s="104"/>
      <c r="D23" s="104"/>
      <c r="E23" s="104"/>
      <c r="F23" s="104"/>
      <c r="G23" s="28"/>
      <c r="H23" s="104"/>
      <c r="I23" s="104"/>
      <c r="J23" s="104"/>
      <c r="K23" s="104"/>
      <c r="L23" s="104"/>
      <c r="M23" s="28"/>
      <c r="N23" s="104"/>
      <c r="O23" s="104"/>
      <c r="P23" s="104"/>
      <c r="Q23" s="27"/>
      <c r="R23" s="27"/>
      <c r="S23" s="25"/>
    </row>
    <row r="24" spans="2:23">
      <c r="B24" s="104"/>
      <c r="C24" s="104"/>
      <c r="D24" s="104"/>
      <c r="E24" s="104"/>
      <c r="F24" s="104"/>
      <c r="G24" s="28"/>
      <c r="H24" s="104"/>
      <c r="I24" s="104"/>
      <c r="J24" s="104"/>
      <c r="K24" s="104"/>
      <c r="L24" s="104"/>
      <c r="M24" s="28"/>
      <c r="N24" s="104"/>
      <c r="O24" s="104"/>
      <c r="P24" s="104"/>
      <c r="Q24" s="27"/>
      <c r="R24" s="27"/>
      <c r="S24" s="25"/>
      <c r="U24" s="110" t="s">
        <v>100</v>
      </c>
      <c r="V24" s="110"/>
      <c r="W24" s="110"/>
    </row>
    <row r="25" spans="2:23">
      <c r="B25" s="104"/>
      <c r="C25" s="104"/>
      <c r="D25" s="104"/>
      <c r="E25" s="104"/>
      <c r="F25" s="104"/>
      <c r="G25" s="28"/>
      <c r="H25" s="104"/>
      <c r="I25" s="104"/>
      <c r="J25" s="104"/>
      <c r="K25" s="104"/>
      <c r="L25" s="104"/>
      <c r="M25" s="28"/>
      <c r="N25" s="104"/>
      <c r="O25" s="104"/>
      <c r="P25" s="104"/>
      <c r="Q25" s="27"/>
      <c r="R25" s="26">
        <v>1867.74</v>
      </c>
      <c r="S25" s="22">
        <v>21445</v>
      </c>
      <c r="T25" s="47">
        <v>46064</v>
      </c>
      <c r="U25" s="20" t="s">
        <v>98</v>
      </c>
    </row>
    <row r="26" spans="2:23">
      <c r="B26" s="104"/>
      <c r="C26" s="104"/>
      <c r="D26" s="104"/>
      <c r="E26" s="104"/>
      <c r="F26" s="104"/>
      <c r="G26" s="28"/>
      <c r="H26" s="104"/>
      <c r="I26" s="104"/>
      <c r="J26" s="104"/>
      <c r="K26" s="104"/>
      <c r="L26" s="104"/>
      <c r="M26" s="28"/>
      <c r="N26" s="104"/>
      <c r="O26" s="104"/>
      <c r="P26" s="104"/>
      <c r="Q26" s="27"/>
      <c r="R26" s="26">
        <v>1245.1600000000001</v>
      </c>
      <c r="S26" s="22">
        <v>14297</v>
      </c>
      <c r="T26" s="47">
        <v>46064</v>
      </c>
      <c r="U26" s="20" t="s">
        <v>99</v>
      </c>
    </row>
    <row r="27" spans="2:23">
      <c r="B27" s="104"/>
      <c r="C27" s="104"/>
      <c r="D27" s="104"/>
      <c r="E27" s="104"/>
      <c r="F27" s="104"/>
      <c r="G27" s="28"/>
      <c r="H27" s="104"/>
      <c r="I27" s="104"/>
      <c r="J27" s="104"/>
      <c r="K27" s="104"/>
      <c r="L27" s="104"/>
      <c r="M27" s="28"/>
      <c r="N27" s="104"/>
      <c r="O27" s="104"/>
      <c r="P27" s="104"/>
      <c r="Q27" s="27"/>
      <c r="R27" s="26">
        <v>2406.04</v>
      </c>
      <c r="S27" s="22">
        <v>24178</v>
      </c>
      <c r="T27" s="47">
        <v>46064</v>
      </c>
      <c r="U27" s="20" t="s">
        <v>97</v>
      </c>
    </row>
    <row r="28" spans="2:23">
      <c r="B28" s="104"/>
      <c r="C28" s="104"/>
      <c r="D28" s="104"/>
      <c r="E28" s="104"/>
      <c r="F28" s="104"/>
      <c r="G28" s="28"/>
      <c r="H28" s="104"/>
      <c r="I28" s="104"/>
      <c r="J28" s="104"/>
      <c r="K28" s="104"/>
      <c r="L28" s="104"/>
      <c r="M28" s="28"/>
      <c r="N28" s="104"/>
      <c r="O28" s="104"/>
      <c r="P28" s="104"/>
      <c r="Q28" s="27"/>
      <c r="R28" s="105">
        <v>1729.03</v>
      </c>
      <c r="S28" s="86">
        <v>23688</v>
      </c>
      <c r="T28" s="47">
        <v>46065</v>
      </c>
      <c r="U28" s="20" t="s">
        <v>118</v>
      </c>
    </row>
    <row r="29" spans="2:23">
      <c r="G29" s="28"/>
      <c r="M29" s="28"/>
      <c r="R29" s="105">
        <v>2752.28</v>
      </c>
      <c r="S29" s="86">
        <v>28426</v>
      </c>
      <c r="T29" s="47">
        <v>46065</v>
      </c>
      <c r="U29" s="20" t="s">
        <v>119</v>
      </c>
    </row>
    <row r="30" spans="2:23">
      <c r="G30" s="28"/>
      <c r="M30" s="28"/>
      <c r="R30" s="105"/>
      <c r="S30" s="105"/>
    </row>
    <row r="31" spans="2:23">
      <c r="I31" s="20"/>
      <c r="O31" s="20"/>
      <c r="U31" s="110" t="s">
        <v>100</v>
      </c>
      <c r="V31" s="110"/>
      <c r="W31" s="110"/>
    </row>
    <row r="32" spans="2:23">
      <c r="R32" s="26">
        <v>135.04</v>
      </c>
      <c r="S32" s="22">
        <v>27927</v>
      </c>
      <c r="T32" s="47">
        <v>46060</v>
      </c>
      <c r="U32" s="20" t="s">
        <v>121</v>
      </c>
    </row>
    <row r="33" spans="1:23">
      <c r="R33" s="26">
        <v>7.58</v>
      </c>
      <c r="S33" s="22">
        <v>9911</v>
      </c>
      <c r="T33" s="47">
        <v>45613</v>
      </c>
      <c r="U33" s="20" t="s">
        <v>70</v>
      </c>
    </row>
    <row r="34" spans="1:23">
      <c r="R34" s="26">
        <v>4</v>
      </c>
      <c r="S34" s="22">
        <v>721</v>
      </c>
      <c r="T34" s="47">
        <v>45613</v>
      </c>
      <c r="U34" s="20" t="s">
        <v>71</v>
      </c>
    </row>
    <row r="36" spans="1:23" ht="15.75">
      <c r="A36" s="107" t="s">
        <v>93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</row>
    <row r="37" spans="1:23" ht="15.75">
      <c r="I37" s="109" t="s">
        <v>81</v>
      </c>
      <c r="J37" s="109"/>
      <c r="K37" s="109"/>
      <c r="L37" s="109"/>
      <c r="M37" s="109"/>
      <c r="N37" s="109"/>
      <c r="O37" s="20"/>
    </row>
    <row r="38" spans="1:23">
      <c r="I38" s="20"/>
      <c r="O38" s="20"/>
      <c r="U38" s="110" t="s">
        <v>101</v>
      </c>
      <c r="V38" s="110"/>
      <c r="W38" s="110"/>
    </row>
    <row r="39" spans="1:23">
      <c r="R39" s="26">
        <v>128.14673514306679</v>
      </c>
      <c r="S39" s="22">
        <v>17095</v>
      </c>
      <c r="T39" s="47">
        <v>46060</v>
      </c>
      <c r="U39" s="20" t="s">
        <v>28</v>
      </c>
    </row>
    <row r="40" spans="1:23">
      <c r="R40" s="26">
        <v>240.65</v>
      </c>
      <c r="S40" s="22">
        <v>4123</v>
      </c>
      <c r="T40" s="47">
        <v>46064</v>
      </c>
      <c r="U40" s="20" t="s">
        <v>115</v>
      </c>
    </row>
    <row r="41" spans="1:23">
      <c r="J41" s="24"/>
      <c r="P41" s="24"/>
      <c r="R41" s="26">
        <v>360.92</v>
      </c>
      <c r="S41" s="22">
        <v>10776</v>
      </c>
      <c r="T41" s="47">
        <v>46061</v>
      </c>
      <c r="U41" s="20" t="s">
        <v>114</v>
      </c>
    </row>
    <row r="42" spans="1:23">
      <c r="R42" s="26">
        <v>2044.28</v>
      </c>
      <c r="S42" s="22">
        <v>32291</v>
      </c>
      <c r="T42" s="47">
        <v>46061</v>
      </c>
      <c r="U42" s="20" t="s">
        <v>102</v>
      </c>
    </row>
    <row r="43" spans="1:23">
      <c r="R43" s="26">
        <v>902.69</v>
      </c>
      <c r="S43" s="22">
        <v>28773</v>
      </c>
      <c r="T43" s="47">
        <v>46061</v>
      </c>
      <c r="U43" s="20" t="s">
        <v>103</v>
      </c>
    </row>
    <row r="44" spans="1:23">
      <c r="R44" s="26">
        <v>54.48</v>
      </c>
      <c r="S44" s="22">
        <v>1658</v>
      </c>
      <c r="T44" s="47">
        <v>46064</v>
      </c>
      <c r="U44" s="20" t="s">
        <v>104</v>
      </c>
    </row>
    <row r="45" spans="1:23">
      <c r="R45" s="26">
        <v>995.17</v>
      </c>
      <c r="S45" s="22">
        <v>3733</v>
      </c>
      <c r="T45" s="47">
        <v>46061</v>
      </c>
      <c r="U45" s="20" t="s">
        <v>105</v>
      </c>
    </row>
    <row r="46" spans="1:23">
      <c r="R46" s="26">
        <v>516.66</v>
      </c>
      <c r="S46" s="22">
        <v>11552</v>
      </c>
      <c r="T46" s="47">
        <v>46061</v>
      </c>
      <c r="U46" s="20" t="s">
        <v>106</v>
      </c>
    </row>
    <row r="47" spans="1:23">
      <c r="R47" s="26">
        <v>70.84</v>
      </c>
      <c r="S47" s="22">
        <v>1852</v>
      </c>
      <c r="T47" s="47">
        <v>46065</v>
      </c>
      <c r="U47" s="20" t="s">
        <v>107</v>
      </c>
    </row>
    <row r="48" spans="1:23">
      <c r="R48" s="26">
        <v>63.83</v>
      </c>
      <c r="S48" s="22">
        <v>1683</v>
      </c>
      <c r="T48" s="47">
        <v>46065</v>
      </c>
      <c r="U48" s="20" t="s">
        <v>112</v>
      </c>
    </row>
    <row r="49" spans="18:21">
      <c r="R49" s="26">
        <v>42.55</v>
      </c>
      <c r="S49" s="22">
        <v>444</v>
      </c>
      <c r="T49" s="47">
        <v>46065</v>
      </c>
      <c r="U49" s="20" t="s">
        <v>117</v>
      </c>
    </row>
    <row r="50" spans="18:21">
      <c r="R50" s="26">
        <v>35.25</v>
      </c>
      <c r="S50" s="22">
        <v>886</v>
      </c>
      <c r="T50" s="47">
        <v>46065</v>
      </c>
      <c r="U50" s="20" t="s">
        <v>113</v>
      </c>
    </row>
    <row r="51" spans="18:21">
      <c r="R51" s="26">
        <v>23.5</v>
      </c>
      <c r="S51" s="22">
        <v>591</v>
      </c>
      <c r="T51" s="47">
        <v>46065</v>
      </c>
      <c r="U51" s="20" t="s">
        <v>116</v>
      </c>
    </row>
    <row r="52" spans="18:21">
      <c r="R52" s="26">
        <v>6619.03</v>
      </c>
      <c r="S52" s="22">
        <v>67047</v>
      </c>
      <c r="T52" s="47">
        <v>46085</v>
      </c>
      <c r="U52" s="20" t="s">
        <v>108</v>
      </c>
    </row>
    <row r="53" spans="18:21">
      <c r="R53" s="26">
        <v>2037.22</v>
      </c>
      <c r="S53" s="22">
        <v>29642</v>
      </c>
      <c r="T53" s="47">
        <v>46085</v>
      </c>
      <c r="U53" s="20" t="s">
        <v>120</v>
      </c>
    </row>
    <row r="54" spans="18:21">
      <c r="R54" s="26">
        <v>115.72</v>
      </c>
      <c r="S54" s="22">
        <v>560</v>
      </c>
      <c r="T54" s="47">
        <v>46063</v>
      </c>
      <c r="U54" s="20" t="s">
        <v>109</v>
      </c>
    </row>
    <row r="55" spans="18:21">
      <c r="R55" s="26">
        <v>64.38</v>
      </c>
      <c r="S55" s="22">
        <v>291</v>
      </c>
      <c r="T55" s="47">
        <v>46064</v>
      </c>
      <c r="U55" s="20" t="s">
        <v>110</v>
      </c>
    </row>
    <row r="56" spans="18:21">
      <c r="R56" s="26">
        <v>815.07</v>
      </c>
      <c r="S56" s="22">
        <v>2882</v>
      </c>
      <c r="T56" s="47">
        <v>46064</v>
      </c>
      <c r="U56" s="20" t="s">
        <v>111</v>
      </c>
    </row>
  </sheetData>
  <mergeCells count="6">
    <mergeCell ref="I37:N37"/>
    <mergeCell ref="U18:W18"/>
    <mergeCell ref="A36:W36"/>
    <mergeCell ref="U24:W24"/>
    <mergeCell ref="U38:W38"/>
    <mergeCell ref="U31:W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62"/>
  <sheetViews>
    <sheetView workbookViewId="0">
      <pane ySplit="1" topLeftCell="A2" activePane="bottomLeft" state="frozen"/>
      <selection pane="bottomLeft" activeCell="P48" sqref="P48"/>
    </sheetView>
  </sheetViews>
  <sheetFormatPr defaultRowHeight="11.25"/>
  <cols>
    <col min="1" max="1" width="3.44140625" style="20" bestFit="1" customWidth="1"/>
    <col min="2" max="2" width="5" style="20" bestFit="1" customWidth="1"/>
    <col min="3" max="3" width="6.88671875" style="20" customWidth="1"/>
    <col min="4" max="4" width="8" style="20" bestFit="1" customWidth="1"/>
    <col min="5" max="5" width="7.33203125" style="20" customWidth="1"/>
    <col min="6" max="6" width="6.33203125" style="20" bestFit="1" customWidth="1"/>
    <col min="7" max="8" width="5.6640625" style="20" bestFit="1" customWidth="1"/>
    <col min="9" max="10" width="6.33203125" style="20" bestFit="1" customWidth="1"/>
    <col min="11" max="11" width="5.6640625" style="20" bestFit="1" customWidth="1"/>
    <col min="12" max="14" width="6.33203125" style="20" bestFit="1" customWidth="1"/>
    <col min="15" max="15" width="6.5546875" style="20" bestFit="1" customWidth="1"/>
    <col min="16" max="16" width="7.6640625" style="20" bestFit="1" customWidth="1"/>
    <col min="17" max="17" width="6.5546875" style="20" bestFit="1" customWidth="1"/>
    <col min="18" max="18" width="4.6640625" style="20" customWidth="1"/>
    <col min="19" max="19" width="5.5546875" style="20" bestFit="1" customWidth="1"/>
    <col min="20" max="20" width="8" style="20" bestFit="1" customWidth="1"/>
    <col min="21" max="22" width="6.5546875" style="20" bestFit="1" customWidth="1"/>
    <col min="23" max="23" width="8" style="20" bestFit="1" customWidth="1"/>
    <col min="24" max="27" width="8.88671875" style="20"/>
    <col min="28" max="28" width="9.33203125" style="20" bestFit="1" customWidth="1"/>
    <col min="29" max="16384" width="8.88671875" style="20"/>
  </cols>
  <sheetData>
    <row r="1" spans="1:19" ht="12" thickBot="1">
      <c r="A1" s="68"/>
      <c r="B1" s="69" t="s">
        <v>40</v>
      </c>
      <c r="C1" s="70" t="s">
        <v>41</v>
      </c>
      <c r="D1" s="69" t="s">
        <v>42</v>
      </c>
      <c r="E1" s="71" t="s">
        <v>43</v>
      </c>
      <c r="F1" s="69" t="s">
        <v>44</v>
      </c>
      <c r="G1" s="70" t="s">
        <v>45</v>
      </c>
      <c r="H1" s="69" t="s">
        <v>46</v>
      </c>
      <c r="I1" s="71" t="s">
        <v>47</v>
      </c>
      <c r="J1" s="69" t="s">
        <v>48</v>
      </c>
      <c r="K1" s="70" t="s">
        <v>49</v>
      </c>
      <c r="L1" s="69" t="s">
        <v>50</v>
      </c>
      <c r="M1" s="71" t="s">
        <v>51</v>
      </c>
      <c r="N1" s="72" t="s">
        <v>52</v>
      </c>
      <c r="O1" s="73" t="s">
        <v>53</v>
      </c>
      <c r="P1" s="72" t="s">
        <v>54</v>
      </c>
      <c r="Q1" s="73" t="s">
        <v>53</v>
      </c>
    </row>
    <row r="2" spans="1:19">
      <c r="A2" s="44">
        <v>1969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5"/>
      <c r="M2" s="15"/>
      <c r="N2" s="74">
        <f t="shared" ref="N2:N21" si="0">SUM(B2:M2)</f>
        <v>0</v>
      </c>
      <c r="O2" s="75"/>
      <c r="P2" s="74"/>
      <c r="Q2" s="75"/>
      <c r="S2" s="26"/>
    </row>
    <row r="3" spans="1:19">
      <c r="A3" s="44">
        <v>1970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15"/>
      <c r="M3" s="15"/>
      <c r="N3" s="74">
        <f t="shared" si="0"/>
        <v>0</v>
      </c>
      <c r="O3" s="75"/>
      <c r="P3" s="74"/>
      <c r="Q3" s="75"/>
      <c r="S3" s="26"/>
    </row>
    <row r="4" spans="1:19">
      <c r="A4" s="44">
        <v>1971</v>
      </c>
      <c r="B4" s="87"/>
      <c r="C4" s="87"/>
      <c r="D4" s="87"/>
      <c r="E4" s="87"/>
      <c r="F4" s="87"/>
      <c r="G4" s="87"/>
      <c r="H4" s="87">
        <v>0.35</v>
      </c>
      <c r="I4" s="87"/>
      <c r="J4" s="87"/>
      <c r="K4" s="87"/>
      <c r="L4" s="15"/>
      <c r="M4" s="15"/>
      <c r="N4" s="74">
        <f t="shared" si="0"/>
        <v>0.35</v>
      </c>
      <c r="O4" s="75">
        <v>1467</v>
      </c>
      <c r="P4" s="74"/>
      <c r="Q4" s="75"/>
      <c r="S4" s="26"/>
    </row>
    <row r="5" spans="1:19">
      <c r="A5" s="44">
        <v>1972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15"/>
      <c r="M5" s="15"/>
      <c r="N5" s="74">
        <f t="shared" si="0"/>
        <v>0</v>
      </c>
      <c r="O5" s="75"/>
      <c r="P5" s="74"/>
      <c r="Q5" s="75"/>
      <c r="S5" s="26"/>
    </row>
    <row r="6" spans="1:19">
      <c r="A6" s="44">
        <v>1973</v>
      </c>
      <c r="B6" s="87"/>
      <c r="C6" s="87"/>
      <c r="D6" s="87"/>
      <c r="E6" s="87"/>
      <c r="F6" s="87">
        <v>0.35</v>
      </c>
      <c r="G6" s="87"/>
      <c r="H6" s="87"/>
      <c r="I6" s="87"/>
      <c r="J6" s="87"/>
      <c r="K6" s="87"/>
      <c r="L6" s="15"/>
      <c r="M6" s="15"/>
      <c r="N6" s="74">
        <f t="shared" si="0"/>
        <v>0.35</v>
      </c>
      <c r="O6" s="75">
        <v>1025</v>
      </c>
      <c r="P6" s="74"/>
      <c r="Q6" s="75"/>
      <c r="S6" s="26"/>
    </row>
    <row r="7" spans="1:19">
      <c r="A7" s="44">
        <v>1974</v>
      </c>
      <c r="B7" s="87"/>
      <c r="C7" s="87"/>
      <c r="D7" s="87"/>
      <c r="E7" s="87"/>
      <c r="F7" s="87"/>
      <c r="G7" s="87">
        <v>0.7</v>
      </c>
      <c r="H7" s="87"/>
      <c r="I7" s="87"/>
      <c r="J7" s="87"/>
      <c r="K7" s="87"/>
      <c r="L7" s="15"/>
      <c r="M7" s="15">
        <v>0.35</v>
      </c>
      <c r="N7" s="74">
        <f t="shared" si="0"/>
        <v>1.0499999999999998</v>
      </c>
      <c r="O7" s="75">
        <v>2730</v>
      </c>
      <c r="P7" s="74"/>
      <c r="Q7" s="75"/>
      <c r="S7" s="26"/>
    </row>
    <row r="8" spans="1:19">
      <c r="A8" s="44">
        <v>1975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15"/>
      <c r="M8" s="15"/>
      <c r="N8" s="74">
        <f t="shared" si="0"/>
        <v>0</v>
      </c>
      <c r="O8" s="75"/>
      <c r="P8" s="74"/>
      <c r="Q8" s="75"/>
      <c r="S8" s="26"/>
    </row>
    <row r="9" spans="1:19">
      <c r="A9" s="44">
        <v>1976</v>
      </c>
      <c r="B9" s="87"/>
      <c r="C9" s="87"/>
      <c r="D9" s="87"/>
      <c r="E9" s="87"/>
      <c r="F9" s="87"/>
      <c r="G9" s="87"/>
      <c r="H9" s="87"/>
      <c r="I9" s="87"/>
      <c r="J9" s="87"/>
      <c r="K9" s="87">
        <v>1.41</v>
      </c>
      <c r="L9" s="15"/>
      <c r="M9" s="15"/>
      <c r="N9" s="74">
        <f t="shared" si="0"/>
        <v>1.41</v>
      </c>
      <c r="O9" s="75">
        <v>2887</v>
      </c>
      <c r="P9" s="74"/>
      <c r="Q9" s="75"/>
      <c r="S9" s="26"/>
    </row>
    <row r="10" spans="1:19">
      <c r="A10" s="44">
        <v>1977</v>
      </c>
      <c r="B10" s="87"/>
      <c r="C10" s="87"/>
      <c r="D10" s="87"/>
      <c r="E10" s="87"/>
      <c r="F10" s="87"/>
      <c r="G10" s="87"/>
      <c r="H10" s="87"/>
      <c r="I10" s="87">
        <v>1.41</v>
      </c>
      <c r="J10" s="87"/>
      <c r="K10" s="87"/>
      <c r="L10" s="15"/>
      <c r="M10" s="15"/>
      <c r="N10" s="74">
        <f t="shared" si="0"/>
        <v>1.41</v>
      </c>
      <c r="O10" s="75">
        <v>2562</v>
      </c>
      <c r="P10" s="74"/>
      <c r="Q10" s="75"/>
      <c r="S10" s="26"/>
    </row>
    <row r="11" spans="1:19">
      <c r="A11" s="44">
        <v>1978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15"/>
      <c r="M11" s="15"/>
      <c r="N11" s="74">
        <f t="shared" si="0"/>
        <v>0</v>
      </c>
      <c r="O11" s="75"/>
      <c r="P11" s="74"/>
      <c r="Q11" s="75"/>
      <c r="S11" s="26"/>
    </row>
    <row r="12" spans="1:19">
      <c r="A12" s="44">
        <v>1979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15"/>
      <c r="M12" s="15"/>
      <c r="N12" s="74">
        <f t="shared" si="0"/>
        <v>0</v>
      </c>
      <c r="O12" s="75"/>
      <c r="P12" s="74"/>
      <c r="Q12" s="75"/>
      <c r="S12" s="26"/>
    </row>
    <row r="13" spans="1:19">
      <c r="A13" s="44">
        <v>1980</v>
      </c>
      <c r="B13" s="87"/>
      <c r="C13" s="87">
        <v>1.41</v>
      </c>
      <c r="D13" s="87"/>
      <c r="E13" s="87"/>
      <c r="F13" s="87"/>
      <c r="G13" s="87"/>
      <c r="H13" s="87"/>
      <c r="I13" s="87"/>
      <c r="J13" s="87"/>
      <c r="K13" s="87"/>
      <c r="L13" s="15"/>
      <c r="M13" s="15"/>
      <c r="N13" s="74">
        <f t="shared" si="0"/>
        <v>1.41</v>
      </c>
      <c r="O13" s="75">
        <v>1628</v>
      </c>
      <c r="P13" s="74"/>
      <c r="Q13" s="75"/>
      <c r="S13" s="26"/>
    </row>
    <row r="14" spans="1:19">
      <c r="A14" s="44">
        <v>1981</v>
      </c>
      <c r="B14" s="87"/>
      <c r="C14" s="87"/>
      <c r="D14" s="87">
        <v>1.41</v>
      </c>
      <c r="E14" s="87"/>
      <c r="F14" s="87"/>
      <c r="G14" s="87"/>
      <c r="H14" s="87"/>
      <c r="I14" s="87"/>
      <c r="J14" s="87"/>
      <c r="K14" s="87"/>
      <c r="L14" s="15"/>
      <c r="M14" s="15"/>
      <c r="N14" s="74">
        <f t="shared" si="0"/>
        <v>1.41</v>
      </c>
      <c r="O14" s="75">
        <v>1321</v>
      </c>
      <c r="P14" s="74"/>
      <c r="Q14" s="75"/>
      <c r="S14" s="26"/>
    </row>
    <row r="15" spans="1:19">
      <c r="A15" s="44">
        <v>1982</v>
      </c>
      <c r="B15" s="87"/>
      <c r="C15" s="87"/>
      <c r="D15" s="87"/>
      <c r="E15" s="87"/>
      <c r="F15" s="87"/>
      <c r="G15" s="87"/>
      <c r="H15" s="87"/>
      <c r="I15" s="87">
        <v>1.41</v>
      </c>
      <c r="J15" s="87"/>
      <c r="K15" s="87"/>
      <c r="L15" s="15">
        <v>2.11</v>
      </c>
      <c r="M15" s="15"/>
      <c r="N15" s="74">
        <f t="shared" si="0"/>
        <v>3.5199999999999996</v>
      </c>
      <c r="O15" s="75">
        <v>2678</v>
      </c>
      <c r="P15" s="74"/>
      <c r="Q15" s="75"/>
      <c r="S15" s="26"/>
    </row>
    <row r="16" spans="1:19">
      <c r="A16" s="44">
        <v>1983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15"/>
      <c r="M16" s="15"/>
      <c r="N16" s="74">
        <f t="shared" si="0"/>
        <v>0</v>
      </c>
      <c r="O16" s="75"/>
      <c r="P16" s="74"/>
      <c r="Q16" s="75"/>
      <c r="S16" s="26"/>
    </row>
    <row r="17" spans="1:28">
      <c r="A17" s="44">
        <v>1984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15"/>
      <c r="M17" s="15"/>
      <c r="N17" s="74">
        <f t="shared" si="0"/>
        <v>0</v>
      </c>
      <c r="O17" s="75"/>
      <c r="P17" s="74"/>
      <c r="Q17" s="75"/>
      <c r="S17" s="26"/>
    </row>
    <row r="18" spans="1:28">
      <c r="A18" s="44">
        <v>1985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15"/>
      <c r="M18" s="15"/>
      <c r="N18" s="74">
        <f t="shared" si="0"/>
        <v>0</v>
      </c>
      <c r="O18" s="75"/>
      <c r="P18" s="74"/>
      <c r="Q18" s="75"/>
      <c r="S18" s="26"/>
    </row>
    <row r="19" spans="1:28">
      <c r="A19" s="44">
        <v>1986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15"/>
      <c r="M19" s="15"/>
      <c r="N19" s="74">
        <f t="shared" si="0"/>
        <v>0</v>
      </c>
      <c r="O19" s="75"/>
      <c r="P19" s="74"/>
      <c r="Q19" s="75"/>
      <c r="S19" s="26"/>
    </row>
    <row r="20" spans="1:28">
      <c r="A20" s="44">
        <v>1987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15"/>
      <c r="M20" s="15"/>
      <c r="N20" s="74">
        <f t="shared" si="0"/>
        <v>0</v>
      </c>
      <c r="O20" s="75"/>
      <c r="P20" s="74"/>
      <c r="Q20" s="75"/>
      <c r="S20" s="26"/>
    </row>
    <row r="21" spans="1:28">
      <c r="A21" s="44">
        <v>1988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15"/>
      <c r="M21" s="15"/>
      <c r="N21" s="74">
        <f t="shared" si="0"/>
        <v>0</v>
      </c>
      <c r="O21" s="75"/>
      <c r="P21" s="74"/>
      <c r="Q21" s="75"/>
      <c r="S21" s="26"/>
    </row>
    <row r="22" spans="1:28">
      <c r="A22" s="44">
        <v>1989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15"/>
      <c r="M22" s="15"/>
      <c r="N22" s="74">
        <f t="shared" ref="N22:N31" si="1">SUM(B22:M22)</f>
        <v>0</v>
      </c>
      <c r="O22" s="75"/>
      <c r="P22" s="74"/>
      <c r="Q22" s="75"/>
      <c r="U22" s="22"/>
      <c r="V22" s="76"/>
      <c r="W22" s="77"/>
      <c r="X22" s="78"/>
      <c r="Y22" s="77"/>
      <c r="Z22" s="77"/>
      <c r="AA22" s="77"/>
      <c r="AB22" s="77"/>
    </row>
    <row r="23" spans="1:28">
      <c r="A23" s="44">
        <v>1990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74">
        <f t="shared" si="1"/>
        <v>0</v>
      </c>
      <c r="O23" s="75"/>
      <c r="P23" s="74"/>
      <c r="Q23" s="75"/>
      <c r="U23" s="22"/>
      <c r="V23" s="79"/>
      <c r="W23" s="80"/>
      <c r="X23" s="81"/>
      <c r="Y23" s="22"/>
      <c r="Z23" s="22"/>
      <c r="AB23" s="22"/>
    </row>
    <row r="24" spans="1:28">
      <c r="A24" s="44">
        <v>1991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4">
        <f t="shared" si="1"/>
        <v>0</v>
      </c>
      <c r="O24" s="75"/>
      <c r="P24" s="74"/>
      <c r="Q24" s="75"/>
      <c r="U24" s="22"/>
      <c r="V24" s="79"/>
      <c r="W24" s="81"/>
      <c r="X24" s="81"/>
      <c r="Y24" s="22"/>
      <c r="Z24" s="22"/>
      <c r="AA24" s="22"/>
      <c r="AB24" s="22"/>
    </row>
    <row r="25" spans="1:28">
      <c r="A25" s="44">
        <v>1992</v>
      </c>
      <c r="B25" s="15"/>
      <c r="C25" s="15"/>
      <c r="D25" s="15"/>
      <c r="E25" s="15"/>
      <c r="F25" s="15"/>
      <c r="G25" s="15"/>
      <c r="H25" s="15">
        <v>18.489999999999998</v>
      </c>
      <c r="I25" s="15"/>
      <c r="J25" s="15"/>
      <c r="K25" s="15"/>
      <c r="L25" s="15"/>
      <c r="M25" s="15"/>
      <c r="N25" s="74">
        <f t="shared" si="1"/>
        <v>18.489999999999998</v>
      </c>
      <c r="O25" s="75">
        <v>1378</v>
      </c>
      <c r="P25" s="74"/>
      <c r="Q25" s="75"/>
      <c r="U25" s="22"/>
      <c r="V25" s="79"/>
      <c r="W25" s="81"/>
      <c r="X25" s="81"/>
      <c r="Y25" s="22"/>
      <c r="Z25" s="22"/>
      <c r="AA25" s="22"/>
      <c r="AB25" s="22"/>
    </row>
    <row r="26" spans="1:28">
      <c r="A26" s="44">
        <v>1993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4">
        <f t="shared" si="1"/>
        <v>0</v>
      </c>
      <c r="O26" s="75"/>
      <c r="P26" s="74"/>
      <c r="Q26" s="75"/>
      <c r="U26" s="22"/>
      <c r="V26" s="26"/>
      <c r="W26" s="23"/>
      <c r="X26" s="22"/>
      <c r="Y26" s="22"/>
      <c r="Z26" s="22"/>
      <c r="AA26" s="22"/>
      <c r="AB26" s="22"/>
    </row>
    <row r="27" spans="1:28">
      <c r="A27" s="44">
        <v>1994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4">
        <f t="shared" si="1"/>
        <v>0</v>
      </c>
      <c r="O27" s="75"/>
      <c r="P27" s="74"/>
      <c r="Q27" s="75"/>
    </row>
    <row r="28" spans="1:28">
      <c r="A28" s="44">
        <v>1995</v>
      </c>
      <c r="B28" s="15"/>
      <c r="C28" s="15"/>
      <c r="D28" s="15"/>
      <c r="E28" s="15"/>
      <c r="F28" s="15"/>
      <c r="G28" s="15"/>
      <c r="H28" s="15"/>
      <c r="I28" s="15"/>
      <c r="J28" s="15"/>
      <c r="K28" s="15">
        <v>52.82</v>
      </c>
      <c r="L28" s="15">
        <v>52.82</v>
      </c>
      <c r="M28" s="15"/>
      <c r="N28" s="74">
        <f t="shared" si="1"/>
        <v>105.64</v>
      </c>
      <c r="O28" s="75">
        <v>2803</v>
      </c>
      <c r="P28" s="74"/>
      <c r="Q28" s="75"/>
    </row>
    <row r="29" spans="1:28">
      <c r="A29" s="44">
        <v>1996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4">
        <f t="shared" si="1"/>
        <v>0</v>
      </c>
      <c r="O29" s="75"/>
      <c r="P29" s="74"/>
      <c r="Q29" s="75"/>
    </row>
    <row r="30" spans="1:28">
      <c r="A30" s="44">
        <v>1997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4">
        <f t="shared" si="1"/>
        <v>0</v>
      </c>
      <c r="O30" s="75"/>
      <c r="P30" s="74"/>
      <c r="Q30" s="75"/>
    </row>
    <row r="31" spans="1:28">
      <c r="A31" s="44">
        <v>1998</v>
      </c>
      <c r="B31" s="15"/>
      <c r="C31" s="15"/>
      <c r="D31" s="15"/>
      <c r="E31" s="15"/>
      <c r="F31" s="15"/>
      <c r="G31" s="15"/>
      <c r="H31" s="15"/>
      <c r="I31" s="15"/>
      <c r="J31" s="88"/>
      <c r="K31" s="88"/>
      <c r="L31" s="88"/>
      <c r="M31" s="88"/>
      <c r="N31" s="74">
        <f t="shared" si="1"/>
        <v>0</v>
      </c>
      <c r="O31" s="75"/>
      <c r="P31" s="74"/>
      <c r="Q31" s="75"/>
    </row>
    <row r="32" spans="1:28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5">
        <f>SUM(N2:N31)</f>
        <v>135.04</v>
      </c>
      <c r="O32" s="10">
        <f>SUM(O2:O31)</f>
        <v>20479</v>
      </c>
      <c r="P32" s="15">
        <f>SUM(P2:P31)</f>
        <v>0</v>
      </c>
      <c r="Q32" s="10">
        <f>SUM(Q2:Q31)</f>
        <v>0</v>
      </c>
    </row>
    <row r="33" spans="1:17">
      <c r="O33" s="94">
        <v>24927</v>
      </c>
      <c r="P33" s="82" t="s">
        <v>55</v>
      </c>
      <c r="Q33" s="41"/>
    </row>
    <row r="34" spans="1:17">
      <c r="C34" s="21"/>
      <c r="D34" s="21"/>
      <c r="E34" s="21"/>
      <c r="L34" s="83"/>
      <c r="O34" s="43">
        <v>45660</v>
      </c>
      <c r="Q34" s="41"/>
    </row>
    <row r="35" spans="1:17">
      <c r="A35" s="111" t="s">
        <v>72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83" t="s">
        <v>56</v>
      </c>
      <c r="P35" s="84"/>
      <c r="Q35" s="84"/>
    </row>
    <row r="36" spans="1:17">
      <c r="A36" s="85"/>
      <c r="B36" s="85"/>
      <c r="C36" s="85"/>
      <c r="D36" s="85"/>
      <c r="E36" s="85"/>
      <c r="F36" s="83"/>
      <c r="O36" s="20">
        <v>20479</v>
      </c>
    </row>
    <row r="37" spans="1:17">
      <c r="A37" s="85"/>
      <c r="B37" s="85"/>
      <c r="C37" s="85"/>
      <c r="D37" s="85"/>
      <c r="E37" s="85"/>
      <c r="F37" s="85"/>
      <c r="O37" s="43">
        <v>45660</v>
      </c>
    </row>
    <row r="38" spans="1:17">
      <c r="A38" s="85">
        <v>1971</v>
      </c>
      <c r="B38" s="85" t="s">
        <v>65</v>
      </c>
      <c r="C38" s="85">
        <v>573</v>
      </c>
      <c r="D38" s="86">
        <v>120</v>
      </c>
      <c r="E38" s="17">
        <f t="shared" ref="E38:E55" si="2">D38/340.75</f>
        <v>0.35216434336023478</v>
      </c>
      <c r="F38" s="85"/>
    </row>
    <row r="39" spans="1:17">
      <c r="A39" s="85">
        <v>1973</v>
      </c>
      <c r="B39" s="85" t="s">
        <v>64</v>
      </c>
      <c r="C39" s="85">
        <v>1243</v>
      </c>
      <c r="D39" s="86">
        <v>120</v>
      </c>
      <c r="E39" s="17">
        <f t="shared" si="2"/>
        <v>0.35216434336023478</v>
      </c>
      <c r="F39" s="85"/>
    </row>
    <row r="40" spans="1:17">
      <c r="A40" s="92">
        <v>1974</v>
      </c>
      <c r="B40" s="85" t="s">
        <v>62</v>
      </c>
      <c r="C40" s="85">
        <v>1633</v>
      </c>
      <c r="D40" s="86">
        <v>240</v>
      </c>
      <c r="E40" s="17">
        <f t="shared" si="2"/>
        <v>0.70432868672046955</v>
      </c>
      <c r="F40" s="85"/>
    </row>
    <row r="41" spans="1:17">
      <c r="A41" s="92"/>
      <c r="B41" s="85" t="s">
        <v>63</v>
      </c>
      <c r="C41" s="85">
        <v>1866</v>
      </c>
      <c r="D41" s="86">
        <v>120</v>
      </c>
      <c r="E41" s="17">
        <f t="shared" si="2"/>
        <v>0.35216434336023478</v>
      </c>
      <c r="F41" s="85"/>
    </row>
    <row r="42" spans="1:17">
      <c r="A42" s="85">
        <v>1976</v>
      </c>
      <c r="B42" s="85" t="s">
        <v>61</v>
      </c>
      <c r="C42" s="85">
        <v>2481</v>
      </c>
      <c r="D42" s="86">
        <v>480</v>
      </c>
      <c r="E42" s="17">
        <f t="shared" si="2"/>
        <v>1.4086573734409391</v>
      </c>
      <c r="F42" s="85"/>
    </row>
    <row r="43" spans="1:17">
      <c r="A43" s="85">
        <v>1977</v>
      </c>
      <c r="B43" s="85" t="s">
        <v>60</v>
      </c>
      <c r="C43" s="85">
        <v>2856</v>
      </c>
      <c r="D43" s="86">
        <v>480</v>
      </c>
      <c r="E43" s="17">
        <f t="shared" si="2"/>
        <v>1.4086573734409391</v>
      </c>
      <c r="F43" s="85"/>
    </row>
    <row r="44" spans="1:17">
      <c r="A44" s="85">
        <v>1980</v>
      </c>
      <c r="B44" s="85" t="s">
        <v>59</v>
      </c>
      <c r="C44" s="85">
        <v>4601</v>
      </c>
      <c r="D44" s="86">
        <v>480</v>
      </c>
      <c r="E44" s="17">
        <f t="shared" si="2"/>
        <v>1.4086573734409391</v>
      </c>
      <c r="F44" s="85"/>
    </row>
    <row r="45" spans="1:17">
      <c r="A45" s="85">
        <v>1981</v>
      </c>
      <c r="B45" s="91" t="s">
        <v>58</v>
      </c>
      <c r="C45" s="85">
        <v>5260</v>
      </c>
      <c r="D45" s="86">
        <v>480</v>
      </c>
      <c r="E45" s="17">
        <f t="shared" si="2"/>
        <v>1.4086573734409391</v>
      </c>
      <c r="F45" s="85"/>
    </row>
    <row r="46" spans="1:17">
      <c r="A46" s="93">
        <v>1982</v>
      </c>
      <c r="B46" s="90" t="s">
        <v>57</v>
      </c>
      <c r="C46" s="20">
        <v>5842</v>
      </c>
      <c r="D46" s="22">
        <v>480</v>
      </c>
      <c r="E46" s="17">
        <f t="shared" si="2"/>
        <v>1.4086573734409391</v>
      </c>
    </row>
    <row r="47" spans="1:17">
      <c r="A47" s="93"/>
      <c r="B47" s="20" t="s">
        <v>66</v>
      </c>
      <c r="C47" s="20">
        <v>5963</v>
      </c>
      <c r="D47" s="22">
        <v>720</v>
      </c>
      <c r="E47" s="17">
        <f t="shared" si="2"/>
        <v>2.1129860601614086</v>
      </c>
    </row>
    <row r="48" spans="1:17">
      <c r="A48" s="20">
        <v>1992</v>
      </c>
      <c r="B48" s="20" t="s">
        <v>67</v>
      </c>
      <c r="C48" s="20">
        <v>10489</v>
      </c>
      <c r="D48" s="22">
        <v>6300</v>
      </c>
      <c r="E48" s="17">
        <f t="shared" si="2"/>
        <v>18.488628026412325</v>
      </c>
    </row>
    <row r="49" spans="1:5">
      <c r="A49" s="93">
        <v>1995</v>
      </c>
      <c r="B49" s="20" t="s">
        <v>68</v>
      </c>
      <c r="C49" s="20">
        <v>12456</v>
      </c>
      <c r="D49" s="22">
        <v>18000</v>
      </c>
      <c r="E49" s="17">
        <f t="shared" si="2"/>
        <v>52.824651504035216</v>
      </c>
    </row>
    <row r="50" spans="1:5">
      <c r="A50" s="93"/>
      <c r="B50" s="90" t="s">
        <v>69</v>
      </c>
      <c r="C50" s="20">
        <v>12508</v>
      </c>
      <c r="D50" s="22">
        <v>18000</v>
      </c>
      <c r="E50" s="17">
        <f t="shared" si="2"/>
        <v>52.824651504035216</v>
      </c>
    </row>
    <row r="51" spans="1:5">
      <c r="D51" s="22"/>
      <c r="E51" s="17">
        <f t="shared" si="2"/>
        <v>0</v>
      </c>
    </row>
    <row r="52" spans="1:5">
      <c r="D52" s="22"/>
      <c r="E52" s="17">
        <f t="shared" si="2"/>
        <v>0</v>
      </c>
    </row>
    <row r="53" spans="1:5">
      <c r="D53" s="22"/>
      <c r="E53" s="17">
        <f t="shared" si="2"/>
        <v>0</v>
      </c>
    </row>
    <row r="54" spans="1:5">
      <c r="D54" s="22"/>
      <c r="E54" s="17">
        <f t="shared" si="2"/>
        <v>0</v>
      </c>
    </row>
    <row r="55" spans="1:5">
      <c r="D55" s="22"/>
      <c r="E55" s="17">
        <f t="shared" si="2"/>
        <v>0</v>
      </c>
    </row>
    <row r="56" spans="1:5">
      <c r="D56" s="22"/>
    </row>
    <row r="57" spans="1:5">
      <c r="D57" s="22"/>
    </row>
    <row r="58" spans="1:5">
      <c r="D58" s="22"/>
    </row>
    <row r="59" spans="1:5">
      <c r="D59" s="22"/>
    </row>
    <row r="60" spans="1:5">
      <c r="D60" s="22"/>
    </row>
    <row r="61" spans="1:5">
      <c r="D61" s="22"/>
    </row>
    <row r="62" spans="1:5">
      <c r="D62" s="22"/>
    </row>
  </sheetData>
  <mergeCells count="1">
    <mergeCell ref="A35:N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25"/>
  <sheetViews>
    <sheetView workbookViewId="0">
      <pane ySplit="1" topLeftCell="A91" activePane="bottomLeft" state="frozen"/>
      <selection pane="bottomLeft" activeCell="E132" sqref="E132"/>
    </sheetView>
  </sheetViews>
  <sheetFormatPr defaultRowHeight="11.25"/>
  <cols>
    <col min="1" max="1" width="6.33203125" style="22" bestFit="1" customWidth="1"/>
    <col min="2" max="2" width="7.109375" style="47" customWidth="1"/>
    <col min="3" max="6" width="8.5546875" style="22" customWidth="1"/>
    <col min="7" max="7" width="9.44140625" style="22" bestFit="1" customWidth="1"/>
    <col min="8" max="10" width="8.5546875" style="26" customWidth="1"/>
    <col min="11" max="11" width="8.5546875" style="22" customWidth="1"/>
    <col min="12" max="12" width="8.5546875" style="26" customWidth="1"/>
    <col min="13" max="13" width="9.109375" style="20" bestFit="1" customWidth="1"/>
    <col min="14" max="14" width="8.88671875" style="20"/>
    <col min="15" max="15" width="8.88671875" style="26"/>
    <col min="16" max="16" width="8.88671875" style="22"/>
    <col min="17" max="17" width="9.88671875" style="20" bestFit="1" customWidth="1"/>
    <col min="18" max="18" width="11.88671875" style="26" bestFit="1" customWidth="1"/>
    <col min="19" max="19" width="11.88671875" style="22" customWidth="1"/>
    <col min="20" max="20" width="8.88671875" style="20"/>
    <col min="21" max="21" width="9.5546875" style="20" bestFit="1" customWidth="1"/>
    <col min="22" max="16384" width="8.88671875" style="20"/>
  </cols>
  <sheetData>
    <row r="1" spans="1:24" s="64" customFormat="1" ht="33.75">
      <c r="A1" s="58" t="s">
        <v>3</v>
      </c>
      <c r="B1" s="59" t="s">
        <v>32</v>
      </c>
      <c r="C1" s="60" t="s">
        <v>18</v>
      </c>
      <c r="D1" s="61" t="s">
        <v>6</v>
      </c>
      <c r="E1" s="61" t="s">
        <v>37</v>
      </c>
      <c r="F1" s="61" t="s">
        <v>6</v>
      </c>
      <c r="G1" s="60" t="s">
        <v>30</v>
      </c>
      <c r="H1" s="61" t="s">
        <v>6</v>
      </c>
      <c r="I1" s="61" t="s">
        <v>38</v>
      </c>
      <c r="J1" s="61" t="s">
        <v>6</v>
      </c>
      <c r="K1" s="60" t="s">
        <v>19</v>
      </c>
      <c r="L1" s="61" t="s">
        <v>20</v>
      </c>
      <c r="M1" s="62" t="s">
        <v>31</v>
      </c>
      <c r="N1" s="62" t="s">
        <v>33</v>
      </c>
      <c r="O1" s="61" t="s">
        <v>6</v>
      </c>
      <c r="P1" s="60" t="s">
        <v>9</v>
      </c>
      <c r="Q1" s="63" t="s">
        <v>34</v>
      </c>
      <c r="R1" s="61" t="s">
        <v>35</v>
      </c>
      <c r="S1" s="60" t="s">
        <v>39</v>
      </c>
      <c r="T1" s="62" t="s">
        <v>36</v>
      </c>
      <c r="W1" s="64" t="s">
        <v>20</v>
      </c>
    </row>
    <row r="2" spans="1:24">
      <c r="A2" s="12">
        <v>128</v>
      </c>
      <c r="B2" s="45">
        <v>25630</v>
      </c>
      <c r="C2" s="12"/>
      <c r="D2" s="12"/>
      <c r="E2" s="12"/>
      <c r="F2" s="12"/>
      <c r="G2" s="12">
        <v>1</v>
      </c>
      <c r="H2" s="13"/>
      <c r="I2" s="13"/>
      <c r="J2" s="13"/>
      <c r="K2" s="12"/>
      <c r="L2" s="13"/>
      <c r="M2" s="44">
        <v>1</v>
      </c>
      <c r="N2" s="12">
        <f t="shared" ref="N2:N33" si="0">G2-M2</f>
        <v>0</v>
      </c>
      <c r="O2" s="13">
        <f>N2/340.75</f>
        <v>0</v>
      </c>
      <c r="P2" s="12">
        <v>1640</v>
      </c>
      <c r="Q2" s="45"/>
      <c r="R2" s="13">
        <v>0</v>
      </c>
      <c r="S2" s="12"/>
      <c r="T2" s="12">
        <v>0</v>
      </c>
    </row>
    <row r="3" spans="1:24">
      <c r="A3" s="12">
        <v>256</v>
      </c>
      <c r="B3" s="45">
        <v>25758</v>
      </c>
      <c r="C3" s="12"/>
      <c r="D3" s="12"/>
      <c r="E3" s="12"/>
      <c r="F3" s="12"/>
      <c r="G3" s="12">
        <v>1</v>
      </c>
      <c r="H3" s="13"/>
      <c r="I3" s="13"/>
      <c r="J3" s="13"/>
      <c r="K3" s="12"/>
      <c r="L3" s="13"/>
      <c r="M3" s="44">
        <v>1</v>
      </c>
      <c r="N3" s="12">
        <f t="shared" si="0"/>
        <v>0</v>
      </c>
      <c r="O3" s="13">
        <f t="shared" ref="O3:O66" si="1">N3/340.75</f>
        <v>0</v>
      </c>
      <c r="P3" s="12"/>
      <c r="Q3" s="45"/>
      <c r="R3" s="13"/>
      <c r="S3" s="12"/>
      <c r="T3" s="12"/>
    </row>
    <row r="4" spans="1:24">
      <c r="A4" s="12">
        <v>482</v>
      </c>
      <c r="B4" s="45">
        <v>26033</v>
      </c>
      <c r="C4" s="12"/>
      <c r="D4" s="12"/>
      <c r="E4" s="12"/>
      <c r="F4" s="12"/>
      <c r="G4" s="12">
        <v>1</v>
      </c>
      <c r="H4" s="13"/>
      <c r="I4" s="13"/>
      <c r="J4" s="13"/>
      <c r="K4" s="12"/>
      <c r="L4" s="13"/>
      <c r="M4" s="44">
        <v>1</v>
      </c>
      <c r="N4" s="12">
        <f t="shared" si="0"/>
        <v>0</v>
      </c>
      <c r="O4" s="13">
        <f t="shared" si="1"/>
        <v>0</v>
      </c>
      <c r="P4" s="12"/>
      <c r="Q4" s="45"/>
      <c r="R4" s="13"/>
      <c r="S4" s="12"/>
      <c r="T4" s="12"/>
    </row>
    <row r="5" spans="1:24">
      <c r="A5" s="12">
        <v>678</v>
      </c>
      <c r="B5" s="45">
        <v>26249</v>
      </c>
      <c r="C5" s="12"/>
      <c r="D5" s="12"/>
      <c r="E5" s="12"/>
      <c r="F5" s="12"/>
      <c r="G5" s="12">
        <v>1</v>
      </c>
      <c r="H5" s="13"/>
      <c r="I5" s="13"/>
      <c r="J5" s="13"/>
      <c r="K5" s="12"/>
      <c r="L5" s="13"/>
      <c r="M5" s="44">
        <v>1</v>
      </c>
      <c r="N5" s="12">
        <f t="shared" si="0"/>
        <v>0</v>
      </c>
      <c r="O5" s="13">
        <f t="shared" si="1"/>
        <v>0</v>
      </c>
      <c r="P5" s="12">
        <v>1594</v>
      </c>
      <c r="Q5" s="45"/>
      <c r="R5" s="13">
        <v>0</v>
      </c>
      <c r="S5" s="12"/>
      <c r="T5" s="12">
        <v>0</v>
      </c>
      <c r="W5" s="30" t="s">
        <v>12</v>
      </c>
      <c r="X5" s="21"/>
    </row>
    <row r="6" spans="1:24">
      <c r="A6" s="12">
        <v>811</v>
      </c>
      <c r="B6" s="45">
        <v>26414</v>
      </c>
      <c r="C6" s="12"/>
      <c r="D6" s="12"/>
      <c r="E6" s="12"/>
      <c r="F6" s="12"/>
      <c r="G6" s="12">
        <v>1</v>
      </c>
      <c r="H6" s="13"/>
      <c r="I6" s="13"/>
      <c r="J6" s="13"/>
      <c r="K6" s="12">
        <v>10000</v>
      </c>
      <c r="L6" s="13"/>
      <c r="M6" s="44">
        <v>1</v>
      </c>
      <c r="N6" s="12">
        <f t="shared" si="0"/>
        <v>0</v>
      </c>
      <c r="O6" s="13">
        <f t="shared" si="1"/>
        <v>0</v>
      </c>
      <c r="P6" s="12"/>
      <c r="Q6" s="45"/>
      <c r="R6" s="13"/>
      <c r="S6" s="12"/>
      <c r="T6" s="12"/>
      <c r="W6" s="31" t="s">
        <v>13</v>
      </c>
      <c r="X6" s="21"/>
    </row>
    <row r="7" spans="1:24">
      <c r="A7" s="12">
        <v>873</v>
      </c>
      <c r="B7" s="45">
        <v>26460</v>
      </c>
      <c r="C7" s="12"/>
      <c r="D7" s="12"/>
      <c r="E7" s="12"/>
      <c r="F7" s="12"/>
      <c r="G7" s="12">
        <v>1</v>
      </c>
      <c r="H7" s="13"/>
      <c r="I7" s="13"/>
      <c r="J7" s="13"/>
      <c r="K7" s="12">
        <v>10000</v>
      </c>
      <c r="L7" s="13"/>
      <c r="M7" s="44">
        <v>1</v>
      </c>
      <c r="N7" s="12">
        <f t="shared" si="0"/>
        <v>0</v>
      </c>
      <c r="O7" s="13">
        <f t="shared" si="1"/>
        <v>0</v>
      </c>
      <c r="P7" s="12">
        <v>1004</v>
      </c>
      <c r="Q7" s="45"/>
      <c r="R7" s="13">
        <v>0</v>
      </c>
      <c r="S7" s="12"/>
      <c r="T7" s="12">
        <v>0</v>
      </c>
      <c r="X7" s="21"/>
    </row>
    <row r="8" spans="1:24">
      <c r="A8" s="12">
        <v>890</v>
      </c>
      <c r="B8" s="45">
        <v>26472</v>
      </c>
      <c r="C8" s="12"/>
      <c r="D8" s="12"/>
      <c r="E8" s="12"/>
      <c r="F8" s="12"/>
      <c r="G8" s="12">
        <v>1</v>
      </c>
      <c r="H8" s="13"/>
      <c r="I8" s="13"/>
      <c r="J8" s="13"/>
      <c r="K8" s="12">
        <v>25000</v>
      </c>
      <c r="L8" s="13"/>
      <c r="M8" s="44">
        <v>1</v>
      </c>
      <c r="N8" s="12">
        <f t="shared" si="0"/>
        <v>0</v>
      </c>
      <c r="O8" s="13">
        <f t="shared" si="1"/>
        <v>0</v>
      </c>
      <c r="P8" s="12">
        <v>12026</v>
      </c>
      <c r="Q8" s="45"/>
      <c r="R8" s="13"/>
      <c r="S8" s="12"/>
      <c r="T8" s="12"/>
      <c r="W8" s="30" t="s">
        <v>14</v>
      </c>
      <c r="X8" s="21"/>
    </row>
    <row r="9" spans="1:24">
      <c r="A9" s="12">
        <v>900</v>
      </c>
      <c r="B9" s="45">
        <v>26483</v>
      </c>
      <c r="C9" s="12"/>
      <c r="D9" s="12"/>
      <c r="E9" s="12"/>
      <c r="F9" s="12"/>
      <c r="G9" s="12">
        <v>1</v>
      </c>
      <c r="H9" s="13"/>
      <c r="I9" s="13"/>
      <c r="J9" s="13"/>
      <c r="K9" s="12">
        <v>25000</v>
      </c>
      <c r="L9" s="13"/>
      <c r="M9" s="44">
        <v>1</v>
      </c>
      <c r="N9" s="12">
        <f t="shared" si="0"/>
        <v>0</v>
      </c>
      <c r="O9" s="13">
        <f t="shared" si="1"/>
        <v>0</v>
      </c>
      <c r="P9" s="12"/>
      <c r="Q9" s="45"/>
      <c r="R9" s="13"/>
      <c r="S9" s="12"/>
      <c r="T9" s="12"/>
      <c r="W9" s="31" t="s">
        <v>15</v>
      </c>
      <c r="X9" s="21"/>
    </row>
    <row r="10" spans="1:24">
      <c r="A10" s="12">
        <v>957</v>
      </c>
      <c r="B10" s="45">
        <v>26518</v>
      </c>
      <c r="C10" s="12"/>
      <c r="D10" s="12"/>
      <c r="E10" s="12"/>
      <c r="F10" s="12"/>
      <c r="G10" s="12">
        <v>1</v>
      </c>
      <c r="H10" s="13"/>
      <c r="I10" s="13"/>
      <c r="J10" s="13"/>
      <c r="K10" s="12">
        <v>50000</v>
      </c>
      <c r="L10" s="13"/>
      <c r="M10" s="44">
        <v>1</v>
      </c>
      <c r="N10" s="12">
        <f t="shared" si="0"/>
        <v>0</v>
      </c>
      <c r="O10" s="13">
        <f t="shared" si="1"/>
        <v>0</v>
      </c>
      <c r="P10" s="12">
        <v>983</v>
      </c>
      <c r="Q10" s="45"/>
      <c r="R10" s="13"/>
      <c r="S10" s="12"/>
      <c r="T10" s="12"/>
      <c r="X10" s="21"/>
    </row>
    <row r="11" spans="1:24">
      <c r="A11" s="12">
        <v>958</v>
      </c>
      <c r="B11" s="45">
        <v>26525</v>
      </c>
      <c r="C11" s="12">
        <v>270000</v>
      </c>
      <c r="D11" s="12"/>
      <c r="E11" s="12"/>
      <c r="F11" s="12"/>
      <c r="G11" s="12">
        <v>211</v>
      </c>
      <c r="H11" s="13"/>
      <c r="I11" s="13"/>
      <c r="J11" s="13"/>
      <c r="K11" s="12">
        <v>50000</v>
      </c>
      <c r="L11" s="56"/>
      <c r="M11" s="55"/>
      <c r="N11" s="12">
        <f t="shared" si="0"/>
        <v>211</v>
      </c>
      <c r="O11" s="13">
        <f t="shared" si="1"/>
        <v>0.61922230374174614</v>
      </c>
      <c r="P11" s="12">
        <v>1504</v>
      </c>
      <c r="Q11" s="45"/>
      <c r="R11" s="13"/>
      <c r="S11" s="12"/>
      <c r="T11" s="12"/>
      <c r="W11" s="30" t="s">
        <v>16</v>
      </c>
      <c r="X11" s="21"/>
    </row>
    <row r="12" spans="1:24">
      <c r="A12" s="12">
        <v>971</v>
      </c>
      <c r="B12" s="45">
        <v>26533</v>
      </c>
      <c r="C12" s="12">
        <v>159000</v>
      </c>
      <c r="D12" s="12"/>
      <c r="E12" s="12"/>
      <c r="F12" s="12"/>
      <c r="G12" s="12"/>
      <c r="H12" s="13"/>
      <c r="I12" s="13"/>
      <c r="J12" s="13"/>
      <c r="K12" s="12">
        <v>65000</v>
      </c>
      <c r="L12" s="56"/>
      <c r="M12" s="55"/>
      <c r="N12" s="12">
        <f t="shared" si="0"/>
        <v>0</v>
      </c>
      <c r="O12" s="13">
        <f t="shared" si="1"/>
        <v>0</v>
      </c>
      <c r="P12" s="12">
        <v>1352</v>
      </c>
      <c r="Q12" s="45"/>
      <c r="R12" s="13"/>
      <c r="S12" s="12"/>
      <c r="T12" s="12"/>
      <c r="W12" s="31" t="s">
        <v>17</v>
      </c>
      <c r="X12" s="21"/>
    </row>
    <row r="13" spans="1:24">
      <c r="A13" s="12">
        <v>973</v>
      </c>
      <c r="B13" s="45">
        <v>26534</v>
      </c>
      <c r="C13" s="12">
        <v>185000</v>
      </c>
      <c r="D13" s="12"/>
      <c r="E13" s="12"/>
      <c r="F13" s="12"/>
      <c r="G13" s="12"/>
      <c r="H13" s="13"/>
      <c r="I13" s="13"/>
      <c r="J13" s="13"/>
      <c r="K13" s="12">
        <v>70000</v>
      </c>
      <c r="L13" s="56"/>
      <c r="M13" s="55"/>
      <c r="N13" s="12">
        <f t="shared" si="0"/>
        <v>0</v>
      </c>
      <c r="O13" s="13">
        <f t="shared" si="1"/>
        <v>0</v>
      </c>
      <c r="P13" s="12">
        <v>1374</v>
      </c>
      <c r="Q13" s="45"/>
      <c r="R13" s="13"/>
      <c r="S13" s="12"/>
      <c r="T13" s="12"/>
      <c r="X13" s="21"/>
    </row>
    <row r="14" spans="1:24">
      <c r="A14" s="12">
        <v>1013</v>
      </c>
      <c r="B14" s="45">
        <v>26558</v>
      </c>
      <c r="C14" s="12"/>
      <c r="D14" s="12"/>
      <c r="E14" s="12"/>
      <c r="F14" s="12"/>
      <c r="G14" s="12">
        <v>1</v>
      </c>
      <c r="H14" s="13"/>
      <c r="I14" s="13"/>
      <c r="J14" s="13"/>
      <c r="K14" s="12"/>
      <c r="L14" s="13"/>
      <c r="M14" s="44">
        <v>1</v>
      </c>
      <c r="N14" s="12">
        <f t="shared" si="0"/>
        <v>0</v>
      </c>
      <c r="O14" s="13">
        <f t="shared" si="1"/>
        <v>0</v>
      </c>
      <c r="P14" s="12">
        <v>1047</v>
      </c>
      <c r="Q14" s="45"/>
      <c r="R14" s="13"/>
      <c r="S14" s="12"/>
      <c r="T14" s="12"/>
      <c r="X14" s="21"/>
    </row>
    <row r="15" spans="1:24">
      <c r="A15" s="12">
        <v>1040</v>
      </c>
      <c r="B15" s="45">
        <v>26590</v>
      </c>
      <c r="C15" s="12"/>
      <c r="D15" s="12"/>
      <c r="E15" s="12"/>
      <c r="F15" s="12"/>
      <c r="G15" s="12">
        <v>1</v>
      </c>
      <c r="H15" s="13"/>
      <c r="I15" s="13"/>
      <c r="J15" s="13"/>
      <c r="K15" s="12"/>
      <c r="L15" s="13"/>
      <c r="M15" s="44">
        <v>1</v>
      </c>
      <c r="N15" s="12">
        <f t="shared" si="0"/>
        <v>0</v>
      </c>
      <c r="O15" s="13">
        <f t="shared" si="1"/>
        <v>0</v>
      </c>
      <c r="P15" s="12">
        <v>1116</v>
      </c>
      <c r="Q15" s="45"/>
      <c r="R15" s="13"/>
      <c r="S15" s="12"/>
      <c r="T15" s="12"/>
    </row>
    <row r="16" spans="1:24">
      <c r="A16" s="12">
        <v>1051</v>
      </c>
      <c r="B16" s="45">
        <v>26597</v>
      </c>
      <c r="C16" s="12">
        <v>625000</v>
      </c>
      <c r="D16" s="13">
        <f t="shared" ref="D16" si="2">C16/340.75</f>
        <v>1834.1892883345561</v>
      </c>
      <c r="E16" s="54"/>
      <c r="F16" s="54"/>
      <c r="G16" s="12">
        <v>900</v>
      </c>
      <c r="H16" s="13">
        <f>G16/340.75</f>
        <v>2.6412325752017609</v>
      </c>
      <c r="I16" s="13"/>
      <c r="J16" s="13"/>
      <c r="K16" s="12">
        <v>25000</v>
      </c>
      <c r="L16" s="56"/>
      <c r="M16" s="55"/>
      <c r="N16" s="12">
        <f t="shared" si="0"/>
        <v>900</v>
      </c>
      <c r="O16" s="13">
        <f t="shared" si="1"/>
        <v>2.6412325752017609</v>
      </c>
      <c r="P16" s="12">
        <v>2212</v>
      </c>
      <c r="Q16" s="45">
        <v>27764</v>
      </c>
      <c r="R16" s="13">
        <v>2.64</v>
      </c>
      <c r="S16" s="12">
        <v>8529</v>
      </c>
      <c r="T16" s="12"/>
    </row>
    <row r="17" spans="1:20">
      <c r="A17" s="12">
        <v>1095</v>
      </c>
      <c r="B17" s="45">
        <v>26656</v>
      </c>
      <c r="C17" s="12">
        <v>46560</v>
      </c>
      <c r="D17" s="12"/>
      <c r="E17" s="12"/>
      <c r="F17" s="12"/>
      <c r="G17" s="12"/>
      <c r="H17" s="13"/>
      <c r="I17" s="13"/>
      <c r="J17" s="13"/>
      <c r="K17" s="12">
        <v>21560</v>
      </c>
      <c r="L17" s="56"/>
      <c r="M17" s="55"/>
      <c r="N17" s="12">
        <f t="shared" si="0"/>
        <v>0</v>
      </c>
      <c r="O17" s="13">
        <f t="shared" si="1"/>
        <v>0</v>
      </c>
      <c r="P17" s="12">
        <v>1209</v>
      </c>
      <c r="Q17" s="45"/>
      <c r="R17" s="13"/>
      <c r="S17" s="12"/>
      <c r="T17" s="12"/>
    </row>
    <row r="18" spans="1:20">
      <c r="A18" s="12"/>
      <c r="B18" s="45"/>
      <c r="C18" s="12"/>
      <c r="D18" s="12"/>
      <c r="E18" s="12"/>
      <c r="F18" s="12"/>
      <c r="G18" s="12"/>
      <c r="H18" s="13"/>
      <c r="I18" s="13"/>
      <c r="J18" s="13"/>
      <c r="K18" s="12"/>
      <c r="L18" s="13"/>
      <c r="M18" s="44"/>
      <c r="N18" s="12">
        <f t="shared" si="0"/>
        <v>0</v>
      </c>
      <c r="O18" s="13">
        <f t="shared" si="1"/>
        <v>0</v>
      </c>
      <c r="P18" s="12"/>
      <c r="Q18" s="45"/>
      <c r="R18" s="13"/>
      <c r="S18" s="12"/>
      <c r="T18" s="12"/>
    </row>
    <row r="19" spans="1:20">
      <c r="A19" s="12"/>
      <c r="B19" s="45"/>
      <c r="C19" s="12"/>
      <c r="D19" s="12"/>
      <c r="E19" s="12"/>
      <c r="F19" s="12"/>
      <c r="G19" s="12"/>
      <c r="H19" s="13"/>
      <c r="I19" s="13"/>
      <c r="J19" s="13"/>
      <c r="K19" s="12"/>
      <c r="L19" s="13"/>
      <c r="M19" s="44"/>
      <c r="N19" s="12">
        <f t="shared" si="0"/>
        <v>0</v>
      </c>
      <c r="O19" s="13">
        <f t="shared" si="1"/>
        <v>0</v>
      </c>
      <c r="P19" s="12"/>
      <c r="Q19" s="45"/>
      <c r="R19" s="13"/>
      <c r="S19" s="12"/>
      <c r="T19" s="12"/>
    </row>
    <row r="20" spans="1:20">
      <c r="A20" s="12"/>
      <c r="B20" s="45"/>
      <c r="C20" s="12"/>
      <c r="D20" s="12"/>
      <c r="E20" s="12"/>
      <c r="F20" s="12"/>
      <c r="G20" s="12"/>
      <c r="H20" s="13"/>
      <c r="I20" s="13"/>
      <c r="J20" s="13"/>
      <c r="K20" s="12"/>
      <c r="L20" s="13"/>
      <c r="M20" s="44"/>
      <c r="N20" s="12">
        <f t="shared" si="0"/>
        <v>0</v>
      </c>
      <c r="O20" s="13">
        <f t="shared" si="1"/>
        <v>0</v>
      </c>
      <c r="P20" s="12"/>
      <c r="Q20" s="45"/>
      <c r="R20" s="13"/>
      <c r="S20" s="12"/>
      <c r="T20" s="12"/>
    </row>
    <row r="21" spans="1:20">
      <c r="A21" s="12"/>
      <c r="B21" s="45"/>
      <c r="C21" s="12"/>
      <c r="D21" s="12"/>
      <c r="E21" s="12"/>
      <c r="F21" s="12"/>
      <c r="G21" s="12"/>
      <c r="H21" s="13"/>
      <c r="I21" s="13"/>
      <c r="J21" s="13"/>
      <c r="K21" s="12"/>
      <c r="L21" s="13"/>
      <c r="M21" s="44"/>
      <c r="N21" s="12">
        <f t="shared" si="0"/>
        <v>0</v>
      </c>
      <c r="O21" s="13">
        <f t="shared" si="1"/>
        <v>0</v>
      </c>
      <c r="P21" s="12"/>
      <c r="Q21" s="45"/>
      <c r="R21" s="13"/>
      <c r="S21" s="12"/>
      <c r="T21" s="12"/>
    </row>
    <row r="22" spans="1:20">
      <c r="A22" s="12"/>
      <c r="B22" s="45"/>
      <c r="C22" s="12"/>
      <c r="D22" s="12"/>
      <c r="E22" s="12"/>
      <c r="F22" s="12"/>
      <c r="G22" s="12"/>
      <c r="H22" s="13"/>
      <c r="I22" s="13"/>
      <c r="J22" s="13"/>
      <c r="K22" s="12"/>
      <c r="L22" s="13"/>
      <c r="M22" s="44"/>
      <c r="N22" s="12">
        <f t="shared" si="0"/>
        <v>0</v>
      </c>
      <c r="O22" s="13">
        <f t="shared" si="1"/>
        <v>0</v>
      </c>
      <c r="P22" s="12"/>
      <c r="Q22" s="45"/>
      <c r="R22" s="13"/>
      <c r="S22" s="12"/>
      <c r="T22" s="12"/>
    </row>
    <row r="23" spans="1:20">
      <c r="A23" s="12"/>
      <c r="B23" s="45"/>
      <c r="C23" s="12"/>
      <c r="D23" s="12"/>
      <c r="E23" s="12"/>
      <c r="F23" s="12"/>
      <c r="G23" s="12"/>
      <c r="H23" s="13"/>
      <c r="I23" s="13"/>
      <c r="J23" s="13"/>
      <c r="K23" s="12"/>
      <c r="L23" s="13"/>
      <c r="M23" s="44"/>
      <c r="N23" s="12">
        <f t="shared" si="0"/>
        <v>0</v>
      </c>
      <c r="O23" s="13">
        <f t="shared" si="1"/>
        <v>0</v>
      </c>
      <c r="P23" s="12"/>
      <c r="Q23" s="45"/>
      <c r="R23" s="13"/>
      <c r="S23" s="12"/>
      <c r="T23" s="12"/>
    </row>
    <row r="24" spans="1:20">
      <c r="A24" s="12">
        <v>1706</v>
      </c>
      <c r="B24" s="46">
        <v>29221</v>
      </c>
      <c r="C24" s="52"/>
      <c r="D24" s="52"/>
      <c r="E24" s="52"/>
      <c r="F24" s="52"/>
      <c r="G24" s="12"/>
      <c r="H24" s="13"/>
      <c r="I24" s="13"/>
      <c r="J24" s="13"/>
      <c r="K24" s="12"/>
      <c r="L24" s="13"/>
      <c r="M24" s="44"/>
      <c r="N24" s="12">
        <f t="shared" si="0"/>
        <v>0</v>
      </c>
      <c r="O24" s="13">
        <f t="shared" si="1"/>
        <v>0</v>
      </c>
      <c r="P24" s="12"/>
      <c r="Q24" s="45"/>
      <c r="R24" s="13"/>
      <c r="S24" s="12"/>
      <c r="T24" s="12"/>
    </row>
    <row r="25" spans="1:20">
      <c r="A25" s="12">
        <v>1841</v>
      </c>
      <c r="B25" s="48">
        <v>29221</v>
      </c>
      <c r="C25" s="53"/>
      <c r="D25" s="53"/>
      <c r="E25" s="53"/>
      <c r="F25" s="53"/>
      <c r="G25" s="12"/>
      <c r="H25" s="13"/>
      <c r="I25" s="13"/>
      <c r="J25" s="13"/>
      <c r="K25" s="12"/>
      <c r="L25" s="13"/>
      <c r="M25" s="44"/>
      <c r="N25" s="12">
        <f t="shared" si="0"/>
        <v>0</v>
      </c>
      <c r="O25" s="13">
        <f t="shared" si="1"/>
        <v>0</v>
      </c>
      <c r="P25" s="12"/>
      <c r="Q25" s="45"/>
      <c r="R25" s="13"/>
      <c r="S25" s="12"/>
      <c r="T25" s="12"/>
    </row>
    <row r="26" spans="1:20">
      <c r="A26" s="12">
        <v>2926</v>
      </c>
      <c r="B26" s="48"/>
      <c r="C26" s="53"/>
      <c r="D26" s="53"/>
      <c r="E26" s="53"/>
      <c r="F26" s="53"/>
      <c r="G26" s="12"/>
      <c r="H26" s="13"/>
      <c r="I26" s="13"/>
      <c r="J26" s="13"/>
      <c r="K26" s="12"/>
      <c r="L26" s="13"/>
      <c r="M26" s="44"/>
      <c r="N26" s="12">
        <f t="shared" si="0"/>
        <v>0</v>
      </c>
      <c r="O26" s="13">
        <f t="shared" si="1"/>
        <v>0</v>
      </c>
      <c r="P26" s="12"/>
      <c r="Q26" s="45"/>
      <c r="R26" s="13"/>
      <c r="S26" s="12"/>
      <c r="T26" s="12"/>
    </row>
    <row r="27" spans="1:20">
      <c r="A27" s="12">
        <v>2926</v>
      </c>
      <c r="B27" s="48"/>
      <c r="C27" s="53"/>
      <c r="D27" s="53"/>
      <c r="E27" s="53"/>
      <c r="F27" s="53"/>
      <c r="G27" s="12"/>
      <c r="H27" s="13"/>
      <c r="I27" s="13"/>
      <c r="J27" s="13"/>
      <c r="K27" s="12"/>
      <c r="L27" s="13"/>
      <c r="M27" s="44"/>
      <c r="N27" s="12">
        <f t="shared" si="0"/>
        <v>0</v>
      </c>
      <c r="O27" s="13">
        <f t="shared" si="1"/>
        <v>0</v>
      </c>
      <c r="P27" s="12"/>
      <c r="Q27" s="45"/>
      <c r="R27" s="13"/>
      <c r="S27" s="12"/>
      <c r="T27" s="12"/>
    </row>
    <row r="28" spans="1:20">
      <c r="A28" s="12">
        <v>4297</v>
      </c>
      <c r="B28" s="48"/>
      <c r="C28" s="53"/>
      <c r="D28" s="53"/>
      <c r="E28" s="53"/>
      <c r="F28" s="53"/>
      <c r="G28" s="12"/>
      <c r="H28" s="13"/>
      <c r="I28" s="13"/>
      <c r="J28" s="13"/>
      <c r="K28" s="12"/>
      <c r="L28" s="13"/>
      <c r="M28" s="44"/>
      <c r="N28" s="12">
        <f t="shared" si="0"/>
        <v>0</v>
      </c>
      <c r="O28" s="13">
        <f t="shared" si="1"/>
        <v>0</v>
      </c>
      <c r="P28" s="12"/>
      <c r="Q28" s="45"/>
      <c r="R28" s="13"/>
      <c r="S28" s="12"/>
      <c r="T28" s="12"/>
    </row>
    <row r="29" spans="1:20">
      <c r="A29" s="12">
        <v>4376</v>
      </c>
      <c r="B29" s="48"/>
      <c r="C29" s="53"/>
      <c r="D29" s="53"/>
      <c r="E29" s="53"/>
      <c r="F29" s="53"/>
      <c r="G29" s="12"/>
      <c r="H29" s="13"/>
      <c r="I29" s="13"/>
      <c r="J29" s="13"/>
      <c r="K29" s="12"/>
      <c r="L29" s="13"/>
      <c r="M29" s="44"/>
      <c r="N29" s="12">
        <f t="shared" si="0"/>
        <v>0</v>
      </c>
      <c r="O29" s="13">
        <f t="shared" si="1"/>
        <v>0</v>
      </c>
      <c r="P29" s="12"/>
      <c r="Q29" s="45"/>
      <c r="R29" s="13"/>
      <c r="S29" s="12"/>
      <c r="T29" s="12"/>
    </row>
    <row r="30" spans="1:20">
      <c r="A30" s="12">
        <v>4663</v>
      </c>
      <c r="B30" s="48"/>
      <c r="C30" s="53"/>
      <c r="D30" s="53"/>
      <c r="E30" s="53"/>
      <c r="F30" s="53"/>
      <c r="G30" s="12"/>
      <c r="H30" s="13"/>
      <c r="I30" s="13"/>
      <c r="J30" s="13"/>
      <c r="K30" s="12"/>
      <c r="L30" s="13"/>
      <c r="M30" s="44"/>
      <c r="N30" s="12">
        <f t="shared" si="0"/>
        <v>0</v>
      </c>
      <c r="O30" s="13">
        <f t="shared" si="1"/>
        <v>0</v>
      </c>
      <c r="P30" s="12"/>
      <c r="Q30" s="45"/>
      <c r="R30" s="13"/>
      <c r="S30" s="12"/>
      <c r="T30" s="12"/>
    </row>
    <row r="31" spans="1:20">
      <c r="A31" s="42">
        <v>4670</v>
      </c>
      <c r="B31" s="48"/>
      <c r="C31" s="53"/>
      <c r="D31" s="53"/>
      <c r="E31" s="53"/>
      <c r="F31" s="53"/>
      <c r="G31" s="12"/>
      <c r="H31" s="13"/>
      <c r="I31" s="13"/>
      <c r="J31" s="13"/>
      <c r="K31" s="12"/>
      <c r="L31" s="13"/>
      <c r="M31" s="44"/>
      <c r="N31" s="12">
        <f t="shared" si="0"/>
        <v>0</v>
      </c>
      <c r="O31" s="13">
        <f t="shared" si="1"/>
        <v>0</v>
      </c>
      <c r="P31" s="12"/>
      <c r="Q31" s="45"/>
      <c r="R31" s="13"/>
      <c r="S31" s="12"/>
      <c r="T31" s="12"/>
    </row>
    <row r="32" spans="1:20">
      <c r="A32" s="12">
        <v>4723</v>
      </c>
      <c r="B32" s="48"/>
      <c r="C32" s="53"/>
      <c r="D32" s="53"/>
      <c r="E32" s="53"/>
      <c r="F32" s="53"/>
      <c r="G32" s="12"/>
      <c r="H32" s="13"/>
      <c r="I32" s="13"/>
      <c r="J32" s="13"/>
      <c r="K32" s="12"/>
      <c r="L32" s="13"/>
      <c r="M32" s="44"/>
      <c r="N32" s="12">
        <f t="shared" si="0"/>
        <v>0</v>
      </c>
      <c r="O32" s="13">
        <f t="shared" si="1"/>
        <v>0</v>
      </c>
      <c r="P32" s="12"/>
      <c r="Q32" s="45"/>
      <c r="R32" s="13"/>
      <c r="S32" s="12"/>
      <c r="T32" s="12"/>
    </row>
    <row r="33" spans="1:20">
      <c r="A33" s="12">
        <v>4729</v>
      </c>
      <c r="B33" s="48"/>
      <c r="C33" s="53"/>
      <c r="D33" s="53"/>
      <c r="E33" s="53"/>
      <c r="F33" s="53"/>
      <c r="G33" s="12"/>
      <c r="H33" s="13"/>
      <c r="I33" s="13"/>
      <c r="J33" s="13"/>
      <c r="K33" s="12"/>
      <c r="L33" s="13"/>
      <c r="M33" s="44"/>
      <c r="N33" s="12">
        <f t="shared" si="0"/>
        <v>0</v>
      </c>
      <c r="O33" s="13">
        <f t="shared" si="1"/>
        <v>0</v>
      </c>
      <c r="P33" s="12"/>
      <c r="Q33" s="45"/>
      <c r="R33" s="13"/>
      <c r="S33" s="12"/>
      <c r="T33" s="12"/>
    </row>
    <row r="34" spans="1:20">
      <c r="A34" s="12">
        <v>4733</v>
      </c>
      <c r="B34" s="48"/>
      <c r="C34" s="53"/>
      <c r="D34" s="53"/>
      <c r="E34" s="53"/>
      <c r="F34" s="53"/>
      <c r="G34" s="12"/>
      <c r="H34" s="13"/>
      <c r="I34" s="13"/>
      <c r="J34" s="13"/>
      <c r="K34" s="12"/>
      <c r="L34" s="13"/>
      <c r="M34" s="44"/>
      <c r="N34" s="12">
        <f t="shared" ref="N34:N65" si="3">G34-M34</f>
        <v>0</v>
      </c>
      <c r="O34" s="13">
        <f t="shared" si="1"/>
        <v>0</v>
      </c>
      <c r="P34" s="12"/>
      <c r="Q34" s="45"/>
      <c r="R34" s="13"/>
      <c r="S34" s="12"/>
      <c r="T34" s="12"/>
    </row>
    <row r="35" spans="1:20">
      <c r="A35" s="42">
        <v>4737</v>
      </c>
      <c r="B35" s="48"/>
      <c r="C35" s="53"/>
      <c r="D35" s="53"/>
      <c r="E35" s="53"/>
      <c r="F35" s="53"/>
      <c r="G35" s="12"/>
      <c r="H35" s="13"/>
      <c r="I35" s="13"/>
      <c r="J35" s="13"/>
      <c r="K35" s="12"/>
      <c r="L35" s="13"/>
      <c r="M35" s="44"/>
      <c r="N35" s="12">
        <f t="shared" si="3"/>
        <v>0</v>
      </c>
      <c r="O35" s="13">
        <f t="shared" si="1"/>
        <v>0</v>
      </c>
      <c r="P35" s="12"/>
      <c r="Q35" s="45"/>
      <c r="R35" s="13"/>
      <c r="S35" s="12"/>
      <c r="T35" s="12"/>
    </row>
    <row r="36" spans="1:20">
      <c r="A36" s="12">
        <v>4852</v>
      </c>
      <c r="B36" s="48"/>
      <c r="C36" s="53"/>
      <c r="D36" s="53"/>
      <c r="E36" s="53"/>
      <c r="F36" s="53"/>
      <c r="G36" s="12"/>
      <c r="H36" s="13"/>
      <c r="I36" s="13"/>
      <c r="J36" s="13"/>
      <c r="K36" s="12"/>
      <c r="L36" s="13"/>
      <c r="M36" s="44"/>
      <c r="N36" s="12">
        <f t="shared" si="3"/>
        <v>0</v>
      </c>
      <c r="O36" s="13">
        <f t="shared" si="1"/>
        <v>0</v>
      </c>
      <c r="P36" s="12"/>
      <c r="Q36" s="45"/>
      <c r="R36" s="13"/>
      <c r="S36" s="12"/>
      <c r="T36" s="12"/>
    </row>
    <row r="37" spans="1:20">
      <c r="A37" s="42">
        <v>4860</v>
      </c>
      <c r="B37" s="48"/>
      <c r="C37" s="53"/>
      <c r="D37" s="53"/>
      <c r="E37" s="53"/>
      <c r="F37" s="53"/>
      <c r="G37" s="12"/>
      <c r="H37" s="13"/>
      <c r="I37" s="13"/>
      <c r="J37" s="13"/>
      <c r="K37" s="12"/>
      <c r="L37" s="13"/>
      <c r="M37" s="44"/>
      <c r="N37" s="12">
        <f t="shared" si="3"/>
        <v>0</v>
      </c>
      <c r="O37" s="13">
        <f t="shared" si="1"/>
        <v>0</v>
      </c>
      <c r="P37" s="12"/>
      <c r="Q37" s="45"/>
      <c r="R37" s="13"/>
      <c r="S37" s="12"/>
      <c r="T37" s="12"/>
    </row>
    <row r="38" spans="1:20">
      <c r="A38" s="12">
        <v>4995</v>
      </c>
      <c r="B38" s="48"/>
      <c r="C38" s="53"/>
      <c r="D38" s="53"/>
      <c r="E38" s="53"/>
      <c r="F38" s="53"/>
      <c r="G38" s="12"/>
      <c r="H38" s="13"/>
      <c r="I38" s="13"/>
      <c r="J38" s="13"/>
      <c r="K38" s="12"/>
      <c r="L38" s="13"/>
      <c r="M38" s="44"/>
      <c r="N38" s="12">
        <f t="shared" si="3"/>
        <v>0</v>
      </c>
      <c r="O38" s="13">
        <f t="shared" si="1"/>
        <v>0</v>
      </c>
      <c r="P38" s="12"/>
      <c r="Q38" s="45"/>
      <c r="R38" s="13"/>
      <c r="S38" s="12"/>
      <c r="T38" s="12"/>
    </row>
    <row r="39" spans="1:20">
      <c r="A39" s="12">
        <v>5097</v>
      </c>
      <c r="B39" s="48"/>
      <c r="C39" s="53"/>
      <c r="D39" s="53"/>
      <c r="E39" s="53"/>
      <c r="F39" s="53"/>
      <c r="G39" s="12"/>
      <c r="H39" s="13"/>
      <c r="I39" s="13"/>
      <c r="J39" s="13"/>
      <c r="K39" s="12"/>
      <c r="L39" s="13"/>
      <c r="M39" s="44"/>
      <c r="N39" s="12">
        <f t="shared" si="3"/>
        <v>0</v>
      </c>
      <c r="O39" s="13">
        <f t="shared" si="1"/>
        <v>0</v>
      </c>
      <c r="P39" s="12"/>
      <c r="Q39" s="45"/>
      <c r="R39" s="13"/>
      <c r="S39" s="12"/>
      <c r="T39" s="12"/>
    </row>
    <row r="40" spans="1:20">
      <c r="A40" s="42">
        <v>5165</v>
      </c>
      <c r="B40" s="48"/>
      <c r="C40" s="53"/>
      <c r="D40" s="53"/>
      <c r="E40" s="53"/>
      <c r="F40" s="53"/>
      <c r="G40" s="12"/>
      <c r="H40" s="13"/>
      <c r="I40" s="13"/>
      <c r="J40" s="13"/>
      <c r="K40" s="12"/>
      <c r="L40" s="13"/>
      <c r="M40" s="44"/>
      <c r="N40" s="12">
        <f t="shared" si="3"/>
        <v>0</v>
      </c>
      <c r="O40" s="13">
        <f t="shared" si="1"/>
        <v>0</v>
      </c>
      <c r="P40" s="12"/>
      <c r="Q40" s="45"/>
      <c r="R40" s="13"/>
      <c r="S40" s="12"/>
      <c r="T40" s="12"/>
    </row>
    <row r="41" spans="1:20">
      <c r="A41" s="22">
        <v>3938</v>
      </c>
      <c r="B41" s="50">
        <v>29587</v>
      </c>
      <c r="C41" s="54"/>
      <c r="D41" s="54"/>
      <c r="E41" s="54"/>
      <c r="F41" s="54"/>
      <c r="G41" s="12"/>
      <c r="H41" s="13"/>
      <c r="I41" s="13"/>
      <c r="J41" s="13"/>
      <c r="K41" s="12"/>
      <c r="L41" s="13"/>
      <c r="M41" s="44"/>
      <c r="N41" s="12">
        <f t="shared" si="3"/>
        <v>0</v>
      </c>
      <c r="O41" s="13">
        <f t="shared" si="1"/>
        <v>0</v>
      </c>
      <c r="P41" s="12"/>
      <c r="Q41" s="45"/>
      <c r="R41" s="13"/>
      <c r="S41" s="12"/>
      <c r="T41" s="12"/>
    </row>
    <row r="42" spans="1:20">
      <c r="A42" s="22">
        <v>3939</v>
      </c>
      <c r="B42" s="50"/>
      <c r="C42" s="54"/>
      <c r="D42" s="54"/>
      <c r="E42" s="54"/>
      <c r="F42" s="54"/>
      <c r="G42" s="12"/>
      <c r="H42" s="13"/>
      <c r="I42" s="13"/>
      <c r="J42" s="13"/>
      <c r="K42" s="12"/>
      <c r="L42" s="13"/>
      <c r="M42" s="44"/>
      <c r="N42" s="12">
        <f t="shared" si="3"/>
        <v>0</v>
      </c>
      <c r="O42" s="13">
        <f t="shared" si="1"/>
        <v>0</v>
      </c>
      <c r="P42" s="12"/>
      <c r="Q42" s="45"/>
      <c r="R42" s="13"/>
      <c r="S42" s="12"/>
      <c r="T42" s="12"/>
    </row>
    <row r="43" spans="1:20">
      <c r="A43" s="22">
        <v>4135</v>
      </c>
      <c r="B43" s="50"/>
      <c r="C43" s="54"/>
      <c r="D43" s="54"/>
      <c r="E43" s="54"/>
      <c r="F43" s="54"/>
      <c r="G43" s="12"/>
      <c r="H43" s="13"/>
      <c r="I43" s="13"/>
      <c r="J43" s="13"/>
      <c r="K43" s="12"/>
      <c r="L43" s="13"/>
      <c r="M43" s="44"/>
      <c r="N43" s="12">
        <f t="shared" si="3"/>
        <v>0</v>
      </c>
      <c r="O43" s="13">
        <f t="shared" si="1"/>
        <v>0</v>
      </c>
      <c r="P43" s="12"/>
      <c r="Q43" s="45"/>
      <c r="R43" s="13"/>
      <c r="S43" s="12"/>
      <c r="T43" s="12"/>
    </row>
    <row r="44" spans="1:20">
      <c r="A44" s="22">
        <v>4369</v>
      </c>
      <c r="B44" s="50"/>
      <c r="C44" s="54"/>
      <c r="D44" s="54"/>
      <c r="E44" s="54"/>
      <c r="F44" s="54"/>
      <c r="G44" s="12"/>
      <c r="H44" s="13"/>
      <c r="I44" s="13"/>
      <c r="J44" s="13"/>
      <c r="K44" s="12"/>
      <c r="L44" s="13"/>
      <c r="M44" s="44"/>
      <c r="N44" s="12">
        <f t="shared" si="3"/>
        <v>0</v>
      </c>
      <c r="O44" s="13">
        <f t="shared" si="1"/>
        <v>0</v>
      </c>
      <c r="P44" s="12"/>
      <c r="Q44" s="45"/>
      <c r="R44" s="13"/>
      <c r="S44" s="12"/>
      <c r="T44" s="12"/>
    </row>
    <row r="45" spans="1:20">
      <c r="A45" s="22">
        <v>4423</v>
      </c>
      <c r="B45" s="50"/>
      <c r="C45" s="54"/>
      <c r="D45" s="54"/>
      <c r="E45" s="54"/>
      <c r="F45" s="54"/>
      <c r="G45" s="12"/>
      <c r="H45" s="13"/>
      <c r="I45" s="13"/>
      <c r="J45" s="13"/>
      <c r="K45" s="12"/>
      <c r="L45" s="13"/>
      <c r="M45" s="44"/>
      <c r="N45" s="12">
        <f t="shared" si="3"/>
        <v>0</v>
      </c>
      <c r="O45" s="13">
        <f t="shared" si="1"/>
        <v>0</v>
      </c>
      <c r="P45" s="12"/>
      <c r="Q45" s="45"/>
      <c r="R45" s="13"/>
      <c r="S45" s="12"/>
      <c r="T45" s="12"/>
    </row>
    <row r="46" spans="1:20">
      <c r="A46" s="49">
        <v>4792</v>
      </c>
      <c r="B46" s="50"/>
      <c r="C46" s="54"/>
      <c r="D46" s="54"/>
      <c r="E46" s="54"/>
      <c r="F46" s="54"/>
      <c r="G46" s="12"/>
      <c r="H46" s="13"/>
      <c r="I46" s="13"/>
      <c r="J46" s="13"/>
      <c r="K46" s="12"/>
      <c r="L46" s="13"/>
      <c r="M46" s="44"/>
      <c r="N46" s="12">
        <f t="shared" si="3"/>
        <v>0</v>
      </c>
      <c r="O46" s="13">
        <f t="shared" si="1"/>
        <v>0</v>
      </c>
      <c r="P46" s="12"/>
      <c r="Q46" s="45"/>
      <c r="R46" s="13"/>
      <c r="S46" s="12"/>
      <c r="T46" s="12"/>
    </row>
    <row r="47" spans="1:20">
      <c r="A47" s="49">
        <v>4808</v>
      </c>
      <c r="B47" s="50"/>
      <c r="C47" s="54"/>
      <c r="D47" s="54"/>
      <c r="E47" s="54"/>
      <c r="F47" s="54"/>
      <c r="G47" s="12"/>
      <c r="H47" s="13"/>
      <c r="I47" s="13"/>
      <c r="J47" s="13"/>
      <c r="K47" s="12"/>
      <c r="L47" s="13"/>
      <c r="M47" s="44"/>
      <c r="N47" s="12">
        <f t="shared" si="3"/>
        <v>0</v>
      </c>
      <c r="O47" s="13">
        <f t="shared" si="1"/>
        <v>0</v>
      </c>
      <c r="P47" s="12"/>
      <c r="Q47" s="45"/>
      <c r="R47" s="13"/>
      <c r="S47" s="12"/>
      <c r="T47" s="12"/>
    </row>
    <row r="48" spans="1:20">
      <c r="A48" s="49">
        <v>4913</v>
      </c>
      <c r="B48" s="50"/>
      <c r="C48" s="54"/>
      <c r="D48" s="54"/>
      <c r="E48" s="54"/>
      <c r="F48" s="54"/>
      <c r="G48" s="12"/>
      <c r="H48" s="13"/>
      <c r="I48" s="13"/>
      <c r="J48" s="13"/>
      <c r="K48" s="12"/>
      <c r="L48" s="13"/>
      <c r="M48" s="44"/>
      <c r="N48" s="12">
        <f t="shared" si="3"/>
        <v>0</v>
      </c>
      <c r="O48" s="13">
        <f t="shared" si="1"/>
        <v>0</v>
      </c>
      <c r="P48" s="12"/>
      <c r="Q48" s="45"/>
      <c r="R48" s="13"/>
      <c r="S48" s="12"/>
      <c r="T48" s="12"/>
    </row>
    <row r="49" spans="1:20">
      <c r="A49" s="49">
        <v>4916</v>
      </c>
      <c r="B49" s="50"/>
      <c r="C49" s="54"/>
      <c r="D49" s="54"/>
      <c r="E49" s="54"/>
      <c r="F49" s="54"/>
      <c r="G49" s="12"/>
      <c r="H49" s="13"/>
      <c r="I49" s="13"/>
      <c r="J49" s="13"/>
      <c r="K49" s="12"/>
      <c r="L49" s="13"/>
      <c r="M49" s="44"/>
      <c r="N49" s="12">
        <f t="shared" si="3"/>
        <v>0</v>
      </c>
      <c r="O49" s="13">
        <f t="shared" si="1"/>
        <v>0</v>
      </c>
      <c r="P49" s="12"/>
      <c r="Q49" s="45"/>
      <c r="R49" s="13"/>
      <c r="S49" s="12"/>
      <c r="T49" s="12"/>
    </row>
    <row r="50" spans="1:20">
      <c r="A50" s="49">
        <v>4975</v>
      </c>
      <c r="B50" s="50"/>
      <c r="C50" s="54"/>
      <c r="D50" s="54"/>
      <c r="E50" s="54"/>
      <c r="F50" s="54"/>
      <c r="G50" s="12"/>
      <c r="H50" s="13"/>
      <c r="I50" s="13"/>
      <c r="J50" s="13"/>
      <c r="K50" s="12"/>
      <c r="L50" s="13"/>
      <c r="M50" s="44"/>
      <c r="N50" s="12">
        <f t="shared" si="3"/>
        <v>0</v>
      </c>
      <c r="O50" s="13">
        <f t="shared" si="1"/>
        <v>0</v>
      </c>
      <c r="P50" s="12"/>
      <c r="Q50" s="45"/>
      <c r="R50" s="13"/>
      <c r="S50" s="12"/>
      <c r="T50" s="12"/>
    </row>
    <row r="51" spans="1:20">
      <c r="A51" s="49">
        <v>5052</v>
      </c>
      <c r="B51" s="50"/>
      <c r="C51" s="54"/>
      <c r="D51" s="54"/>
      <c r="E51" s="54"/>
      <c r="F51" s="54"/>
      <c r="G51" s="12"/>
      <c r="H51" s="13"/>
      <c r="I51" s="13"/>
      <c r="J51" s="13"/>
      <c r="K51" s="12"/>
      <c r="L51" s="13"/>
      <c r="M51" s="44"/>
      <c r="N51" s="12">
        <f t="shared" si="3"/>
        <v>0</v>
      </c>
      <c r="O51" s="13">
        <f t="shared" si="1"/>
        <v>0</v>
      </c>
      <c r="P51" s="12"/>
      <c r="Q51" s="45"/>
      <c r="R51" s="13"/>
      <c r="S51" s="12"/>
      <c r="T51" s="12"/>
    </row>
    <row r="52" spans="1:20">
      <c r="A52" s="49">
        <v>5053</v>
      </c>
      <c r="B52" s="50"/>
      <c r="C52" s="54"/>
      <c r="D52" s="54"/>
      <c r="E52" s="54"/>
      <c r="F52" s="54"/>
      <c r="G52" s="12"/>
      <c r="H52" s="13"/>
      <c r="I52" s="13"/>
      <c r="J52" s="13"/>
      <c r="K52" s="12"/>
      <c r="L52" s="13"/>
      <c r="M52" s="44"/>
      <c r="N52" s="12">
        <f t="shared" si="3"/>
        <v>0</v>
      </c>
      <c r="O52" s="13">
        <f t="shared" si="1"/>
        <v>0</v>
      </c>
      <c r="P52" s="12"/>
      <c r="Q52" s="45"/>
      <c r="R52" s="13"/>
      <c r="S52" s="12"/>
      <c r="T52" s="12"/>
    </row>
    <row r="53" spans="1:20">
      <c r="A53" s="49">
        <v>5200</v>
      </c>
      <c r="B53" s="50"/>
      <c r="C53" s="54"/>
      <c r="D53" s="54"/>
      <c r="E53" s="54"/>
      <c r="F53" s="54"/>
      <c r="G53" s="12"/>
      <c r="H53" s="13"/>
      <c r="I53" s="13"/>
      <c r="J53" s="13"/>
      <c r="K53" s="12"/>
      <c r="L53" s="13"/>
      <c r="M53" s="44"/>
      <c r="N53" s="12">
        <f t="shared" si="3"/>
        <v>0</v>
      </c>
      <c r="O53" s="13">
        <f t="shared" si="1"/>
        <v>0</v>
      </c>
      <c r="P53" s="12"/>
      <c r="Q53" s="45"/>
      <c r="R53" s="13"/>
      <c r="S53" s="12"/>
      <c r="T53" s="12"/>
    </row>
    <row r="54" spans="1:20">
      <c r="A54" s="49">
        <v>5249</v>
      </c>
      <c r="B54" s="50"/>
      <c r="C54" s="54"/>
      <c r="D54" s="54"/>
      <c r="E54" s="54"/>
      <c r="F54" s="54"/>
      <c r="G54" s="12"/>
      <c r="H54" s="13"/>
      <c r="I54" s="13"/>
      <c r="J54" s="13"/>
      <c r="K54" s="12"/>
      <c r="L54" s="13"/>
      <c r="M54" s="44"/>
      <c r="N54" s="12">
        <f t="shared" si="3"/>
        <v>0</v>
      </c>
      <c r="O54" s="13">
        <f t="shared" si="1"/>
        <v>0</v>
      </c>
      <c r="P54" s="12"/>
      <c r="Q54" s="45"/>
      <c r="R54" s="13"/>
      <c r="S54" s="12"/>
      <c r="T54" s="12"/>
    </row>
    <row r="55" spans="1:20">
      <c r="A55" s="49">
        <v>5261</v>
      </c>
      <c r="B55" s="50"/>
      <c r="C55" s="54"/>
      <c r="D55" s="54"/>
      <c r="E55" s="54"/>
      <c r="F55" s="54"/>
      <c r="G55" s="12"/>
      <c r="H55" s="13"/>
      <c r="I55" s="13"/>
      <c r="J55" s="13"/>
      <c r="K55" s="12"/>
      <c r="L55" s="13"/>
      <c r="M55" s="44"/>
      <c r="N55" s="12">
        <f t="shared" si="3"/>
        <v>0</v>
      </c>
      <c r="O55" s="13">
        <f t="shared" si="1"/>
        <v>0</v>
      </c>
      <c r="P55" s="12"/>
      <c r="Q55" s="45"/>
      <c r="R55" s="13"/>
      <c r="S55" s="12"/>
      <c r="T55" s="12"/>
    </row>
    <row r="56" spans="1:20">
      <c r="A56" s="22">
        <v>5268</v>
      </c>
      <c r="B56" s="50"/>
      <c r="C56" s="54"/>
      <c r="D56" s="54"/>
      <c r="E56" s="54"/>
      <c r="F56" s="54"/>
      <c r="G56" s="12"/>
      <c r="H56" s="13"/>
      <c r="I56" s="13"/>
      <c r="J56" s="13"/>
      <c r="K56" s="12"/>
      <c r="L56" s="13"/>
      <c r="M56" s="44"/>
      <c r="N56" s="12">
        <f t="shared" si="3"/>
        <v>0</v>
      </c>
      <c r="O56" s="13">
        <f t="shared" si="1"/>
        <v>0</v>
      </c>
      <c r="P56" s="12"/>
      <c r="Q56" s="45"/>
      <c r="R56" s="13"/>
      <c r="S56" s="12"/>
      <c r="T56" s="12"/>
    </row>
    <row r="57" spans="1:20">
      <c r="A57" s="49">
        <v>5328</v>
      </c>
      <c r="B57" s="50"/>
      <c r="C57" s="54"/>
      <c r="D57" s="54"/>
      <c r="E57" s="54"/>
      <c r="F57" s="54"/>
      <c r="G57" s="12"/>
      <c r="H57" s="13"/>
      <c r="I57" s="13"/>
      <c r="J57" s="13"/>
      <c r="K57" s="12"/>
      <c r="L57" s="13"/>
      <c r="M57" s="44"/>
      <c r="N57" s="12">
        <f t="shared" si="3"/>
        <v>0</v>
      </c>
      <c r="O57" s="13">
        <f t="shared" si="1"/>
        <v>0</v>
      </c>
      <c r="P57" s="12"/>
      <c r="Q57" s="45"/>
      <c r="R57" s="13"/>
      <c r="S57" s="12"/>
      <c r="T57" s="12"/>
    </row>
    <row r="58" spans="1:20">
      <c r="A58" s="22">
        <v>5353</v>
      </c>
      <c r="B58" s="50"/>
      <c r="C58" s="54"/>
      <c r="D58" s="54"/>
      <c r="E58" s="54"/>
      <c r="F58" s="54"/>
      <c r="G58" s="12"/>
      <c r="H58" s="13"/>
      <c r="I58" s="13"/>
      <c r="J58" s="13"/>
      <c r="K58" s="12"/>
      <c r="L58" s="13"/>
      <c r="M58" s="44"/>
      <c r="N58" s="12">
        <f t="shared" si="3"/>
        <v>0</v>
      </c>
      <c r="O58" s="13">
        <f t="shared" si="1"/>
        <v>0</v>
      </c>
      <c r="P58" s="12"/>
      <c r="Q58" s="45"/>
      <c r="R58" s="13"/>
      <c r="S58" s="12"/>
      <c r="T58" s="12"/>
    </row>
    <row r="59" spans="1:20">
      <c r="A59" s="22">
        <v>5354</v>
      </c>
      <c r="B59" s="50"/>
      <c r="C59" s="54"/>
      <c r="D59" s="54"/>
      <c r="E59" s="54"/>
      <c r="F59" s="54"/>
      <c r="G59" s="12"/>
      <c r="H59" s="13"/>
      <c r="I59" s="13"/>
      <c r="J59" s="13"/>
      <c r="K59" s="12"/>
      <c r="L59" s="13"/>
      <c r="M59" s="44"/>
      <c r="N59" s="12">
        <f t="shared" si="3"/>
        <v>0</v>
      </c>
      <c r="O59" s="13">
        <f t="shared" si="1"/>
        <v>0</v>
      </c>
      <c r="P59" s="12"/>
      <c r="Q59" s="45"/>
      <c r="R59" s="13"/>
      <c r="S59" s="12"/>
      <c r="T59" s="12"/>
    </row>
    <row r="60" spans="1:20">
      <c r="A60" s="49">
        <v>5363</v>
      </c>
      <c r="B60" s="50"/>
      <c r="C60" s="54"/>
      <c r="D60" s="54"/>
      <c r="E60" s="54"/>
      <c r="F60" s="54"/>
      <c r="G60" s="12"/>
      <c r="H60" s="13"/>
      <c r="I60" s="13"/>
      <c r="J60" s="13"/>
      <c r="K60" s="12"/>
      <c r="L60" s="13"/>
      <c r="M60" s="44"/>
      <c r="N60" s="12">
        <f t="shared" si="3"/>
        <v>0</v>
      </c>
      <c r="O60" s="13">
        <f t="shared" si="1"/>
        <v>0</v>
      </c>
      <c r="P60" s="12"/>
      <c r="Q60" s="45"/>
      <c r="R60" s="13"/>
      <c r="S60" s="12"/>
      <c r="T60" s="12"/>
    </row>
    <row r="61" spans="1:20">
      <c r="A61" s="22">
        <v>5375</v>
      </c>
      <c r="B61" s="50"/>
      <c r="C61" s="54"/>
      <c r="D61" s="54"/>
      <c r="E61" s="54"/>
      <c r="F61" s="54"/>
      <c r="G61" s="12"/>
      <c r="H61" s="13"/>
      <c r="I61" s="13"/>
      <c r="J61" s="13"/>
      <c r="K61" s="12"/>
      <c r="L61" s="13"/>
      <c r="M61" s="44"/>
      <c r="N61" s="12">
        <f t="shared" si="3"/>
        <v>0</v>
      </c>
      <c r="O61" s="13">
        <f t="shared" si="1"/>
        <v>0</v>
      </c>
      <c r="P61" s="12"/>
      <c r="Q61" s="45"/>
      <c r="R61" s="13"/>
      <c r="S61" s="12"/>
      <c r="T61" s="12"/>
    </row>
    <row r="62" spans="1:20">
      <c r="A62" s="22">
        <v>5385</v>
      </c>
      <c r="B62" s="50"/>
      <c r="C62" s="54"/>
      <c r="D62" s="54"/>
      <c r="E62" s="54"/>
      <c r="F62" s="54"/>
      <c r="G62" s="12"/>
      <c r="H62" s="13"/>
      <c r="I62" s="13"/>
      <c r="J62" s="13"/>
      <c r="K62" s="12"/>
      <c r="L62" s="13"/>
      <c r="M62" s="44"/>
      <c r="N62" s="12">
        <f t="shared" si="3"/>
        <v>0</v>
      </c>
      <c r="O62" s="13">
        <f t="shared" si="1"/>
        <v>0</v>
      </c>
      <c r="P62" s="12"/>
      <c r="Q62" s="45"/>
      <c r="R62" s="13"/>
      <c r="S62" s="12"/>
      <c r="T62" s="12"/>
    </row>
    <row r="63" spans="1:20">
      <c r="A63" s="49">
        <v>5411</v>
      </c>
      <c r="B63" s="50"/>
      <c r="C63" s="54"/>
      <c r="D63" s="54"/>
      <c r="E63" s="54"/>
      <c r="F63" s="54"/>
      <c r="G63" s="12"/>
      <c r="H63" s="13"/>
      <c r="I63" s="13"/>
      <c r="J63" s="13"/>
      <c r="K63" s="12"/>
      <c r="L63" s="13"/>
      <c r="M63" s="44"/>
      <c r="N63" s="12">
        <f t="shared" si="3"/>
        <v>0</v>
      </c>
      <c r="O63" s="13">
        <f t="shared" si="1"/>
        <v>0</v>
      </c>
      <c r="P63" s="12"/>
      <c r="Q63" s="45"/>
      <c r="R63" s="13"/>
      <c r="S63" s="12"/>
      <c r="T63" s="12"/>
    </row>
    <row r="64" spans="1:20">
      <c r="A64" s="49">
        <v>5421</v>
      </c>
      <c r="B64" s="50"/>
      <c r="C64" s="54"/>
      <c r="D64" s="54"/>
      <c r="E64" s="54"/>
      <c r="F64" s="54"/>
      <c r="G64" s="12"/>
      <c r="H64" s="13"/>
      <c r="I64" s="13"/>
      <c r="J64" s="13"/>
      <c r="K64" s="12"/>
      <c r="L64" s="13"/>
      <c r="M64" s="44"/>
      <c r="N64" s="12">
        <f t="shared" si="3"/>
        <v>0</v>
      </c>
      <c r="O64" s="13">
        <f t="shared" si="1"/>
        <v>0</v>
      </c>
      <c r="P64" s="12"/>
      <c r="Q64" s="45"/>
      <c r="R64" s="13"/>
      <c r="S64" s="12"/>
      <c r="T64" s="12"/>
    </row>
    <row r="65" spans="1:20">
      <c r="A65" s="49">
        <v>5447</v>
      </c>
      <c r="B65" s="50"/>
      <c r="C65" s="54"/>
      <c r="D65" s="54"/>
      <c r="E65" s="54"/>
      <c r="F65" s="54"/>
      <c r="G65" s="12"/>
      <c r="H65" s="13"/>
      <c r="I65" s="13"/>
      <c r="J65" s="13"/>
      <c r="K65" s="12"/>
      <c r="L65" s="13"/>
      <c r="M65" s="44"/>
      <c r="N65" s="12">
        <f t="shared" si="3"/>
        <v>0</v>
      </c>
      <c r="O65" s="13">
        <f t="shared" si="1"/>
        <v>0</v>
      </c>
      <c r="P65" s="12"/>
      <c r="Q65" s="45"/>
      <c r="R65" s="13"/>
      <c r="S65" s="12"/>
      <c r="T65" s="12"/>
    </row>
    <row r="66" spans="1:20">
      <c r="A66" s="49">
        <v>5448</v>
      </c>
      <c r="B66" s="50"/>
      <c r="C66" s="54"/>
      <c r="D66" s="54"/>
      <c r="E66" s="54"/>
      <c r="F66" s="54"/>
      <c r="G66" s="12"/>
      <c r="H66" s="13"/>
      <c r="I66" s="13"/>
      <c r="J66" s="13"/>
      <c r="K66" s="12"/>
      <c r="L66" s="13"/>
      <c r="M66" s="44"/>
      <c r="N66" s="12">
        <f t="shared" ref="N66:N97" si="4">G66-M66</f>
        <v>0</v>
      </c>
      <c r="O66" s="13">
        <f t="shared" si="1"/>
        <v>0</v>
      </c>
      <c r="P66" s="12"/>
      <c r="Q66" s="45"/>
      <c r="R66" s="13"/>
      <c r="S66" s="12"/>
      <c r="T66" s="12"/>
    </row>
    <row r="67" spans="1:20">
      <c r="A67" s="49">
        <v>5464</v>
      </c>
      <c r="B67" s="50"/>
      <c r="C67" s="54"/>
      <c r="D67" s="54"/>
      <c r="E67" s="54"/>
      <c r="F67" s="54"/>
      <c r="G67" s="12"/>
      <c r="H67" s="13"/>
      <c r="I67" s="13"/>
      <c r="J67" s="13"/>
      <c r="K67" s="12"/>
      <c r="L67" s="13"/>
      <c r="M67" s="44"/>
      <c r="N67" s="12">
        <f t="shared" si="4"/>
        <v>0</v>
      </c>
      <c r="O67" s="13">
        <f t="shared" ref="O67:O115" si="5">N67/340.75</f>
        <v>0</v>
      </c>
      <c r="P67" s="12"/>
      <c r="Q67" s="45"/>
      <c r="R67" s="13"/>
      <c r="S67" s="12"/>
      <c r="T67" s="12"/>
    </row>
    <row r="68" spans="1:20">
      <c r="A68" s="49">
        <v>5495</v>
      </c>
      <c r="B68" s="50"/>
      <c r="C68" s="54"/>
      <c r="D68" s="54"/>
      <c r="E68" s="54"/>
      <c r="F68" s="54"/>
      <c r="G68" s="12"/>
      <c r="H68" s="13"/>
      <c r="I68" s="13"/>
      <c r="J68" s="13"/>
      <c r="K68" s="12"/>
      <c r="L68" s="13"/>
      <c r="M68" s="44"/>
      <c r="N68" s="12">
        <f t="shared" si="4"/>
        <v>0</v>
      </c>
      <c r="O68" s="13">
        <f t="shared" si="5"/>
        <v>0</v>
      </c>
      <c r="P68" s="12"/>
      <c r="Q68" s="45"/>
      <c r="R68" s="13"/>
      <c r="S68" s="12"/>
      <c r="T68" s="12"/>
    </row>
    <row r="69" spans="1:20">
      <c r="A69" s="22">
        <v>4394</v>
      </c>
      <c r="B69" s="45"/>
      <c r="C69" s="12"/>
      <c r="D69" s="12"/>
      <c r="E69" s="12"/>
      <c r="F69" s="12"/>
      <c r="G69" s="12"/>
      <c r="H69" s="13"/>
      <c r="I69" s="13"/>
      <c r="J69" s="13"/>
      <c r="K69" s="12"/>
      <c r="L69" s="13"/>
      <c r="M69" s="44"/>
      <c r="N69" s="12">
        <f t="shared" si="4"/>
        <v>0</v>
      </c>
      <c r="O69" s="13">
        <f t="shared" si="5"/>
        <v>0</v>
      </c>
      <c r="P69" s="12"/>
      <c r="Q69" s="45"/>
      <c r="R69" s="13"/>
      <c r="S69" s="12"/>
      <c r="T69" s="12"/>
    </row>
    <row r="70" spans="1:20">
      <c r="A70" s="22">
        <v>4477</v>
      </c>
      <c r="B70" s="45"/>
      <c r="C70" s="12"/>
      <c r="D70" s="12"/>
      <c r="E70" s="12"/>
      <c r="F70" s="12"/>
      <c r="G70" s="12"/>
      <c r="H70" s="13"/>
      <c r="I70" s="13"/>
      <c r="J70" s="13"/>
      <c r="K70" s="12"/>
      <c r="L70" s="13"/>
      <c r="M70" s="44"/>
      <c r="N70" s="12">
        <f t="shared" si="4"/>
        <v>0</v>
      </c>
      <c r="O70" s="13">
        <f t="shared" si="5"/>
        <v>0</v>
      </c>
      <c r="P70" s="12"/>
      <c r="Q70" s="45"/>
      <c r="R70" s="13"/>
      <c r="S70" s="12"/>
      <c r="T70" s="12"/>
    </row>
    <row r="71" spans="1:20">
      <c r="A71" s="49">
        <v>4919</v>
      </c>
      <c r="B71" s="45"/>
      <c r="C71" s="12"/>
      <c r="D71" s="12"/>
      <c r="E71" s="12"/>
      <c r="F71" s="12"/>
      <c r="G71" s="12"/>
      <c r="H71" s="13"/>
      <c r="I71" s="13"/>
      <c r="J71" s="13"/>
      <c r="K71" s="12"/>
      <c r="L71" s="13"/>
      <c r="M71" s="44"/>
      <c r="N71" s="12">
        <f t="shared" si="4"/>
        <v>0</v>
      </c>
      <c r="O71" s="13">
        <f t="shared" si="5"/>
        <v>0</v>
      </c>
      <c r="P71" s="12"/>
      <c r="Q71" s="45"/>
      <c r="R71" s="13"/>
      <c r="S71" s="12"/>
      <c r="T71" s="12"/>
    </row>
    <row r="72" spans="1:20">
      <c r="A72" s="49">
        <v>5466</v>
      </c>
      <c r="B72" s="45"/>
      <c r="C72" s="12"/>
      <c r="D72" s="12"/>
      <c r="E72" s="12"/>
      <c r="F72" s="12"/>
      <c r="G72" s="12"/>
      <c r="H72" s="13"/>
      <c r="I72" s="13"/>
      <c r="J72" s="13"/>
      <c r="K72" s="12"/>
      <c r="L72" s="13"/>
      <c r="M72" s="44"/>
      <c r="N72" s="12">
        <f t="shared" si="4"/>
        <v>0</v>
      </c>
      <c r="O72" s="13">
        <f t="shared" si="5"/>
        <v>0</v>
      </c>
      <c r="P72" s="12"/>
      <c r="Q72" s="45"/>
      <c r="R72" s="13"/>
      <c r="S72" s="12"/>
      <c r="T72" s="12"/>
    </row>
    <row r="73" spans="1:20">
      <c r="A73" s="49">
        <v>5477</v>
      </c>
      <c r="B73" s="45"/>
      <c r="C73" s="12"/>
      <c r="D73" s="12"/>
      <c r="E73" s="12"/>
      <c r="F73" s="12"/>
      <c r="G73" s="12"/>
      <c r="H73" s="13"/>
      <c r="I73" s="13"/>
      <c r="J73" s="13"/>
      <c r="K73" s="12"/>
      <c r="L73" s="13"/>
      <c r="M73" s="44"/>
      <c r="N73" s="12">
        <f t="shared" si="4"/>
        <v>0</v>
      </c>
      <c r="O73" s="13">
        <f t="shared" si="5"/>
        <v>0</v>
      </c>
      <c r="P73" s="12"/>
      <c r="Q73" s="45"/>
      <c r="R73" s="13"/>
      <c r="S73" s="12"/>
      <c r="T73" s="12"/>
    </row>
    <row r="74" spans="1:20">
      <c r="A74" s="49">
        <v>5591</v>
      </c>
      <c r="B74" s="45"/>
      <c r="C74" s="12"/>
      <c r="D74" s="12"/>
      <c r="E74" s="12"/>
      <c r="F74" s="12"/>
      <c r="G74" s="12"/>
      <c r="H74" s="13"/>
      <c r="I74" s="13"/>
      <c r="J74" s="13"/>
      <c r="K74" s="12"/>
      <c r="L74" s="13"/>
      <c r="M74" s="44"/>
      <c r="N74" s="12">
        <f t="shared" si="4"/>
        <v>0</v>
      </c>
      <c r="O74" s="13">
        <f t="shared" si="5"/>
        <v>0</v>
      </c>
      <c r="P74" s="12"/>
      <c r="Q74" s="45"/>
      <c r="R74" s="13"/>
      <c r="S74" s="12"/>
      <c r="T74" s="12"/>
    </row>
    <row r="75" spans="1:20">
      <c r="A75" s="22">
        <v>5609</v>
      </c>
      <c r="B75" s="45"/>
      <c r="C75" s="12"/>
      <c r="D75" s="12"/>
      <c r="E75" s="12"/>
      <c r="F75" s="12"/>
      <c r="G75" s="12"/>
      <c r="H75" s="13"/>
      <c r="I75" s="13"/>
      <c r="J75" s="13"/>
      <c r="K75" s="12"/>
      <c r="L75" s="13"/>
      <c r="M75" s="44"/>
      <c r="N75" s="12">
        <f t="shared" si="4"/>
        <v>0</v>
      </c>
      <c r="O75" s="13">
        <f t="shared" si="5"/>
        <v>0</v>
      </c>
      <c r="P75" s="12"/>
      <c r="Q75" s="45"/>
      <c r="R75" s="13"/>
      <c r="S75" s="12"/>
      <c r="T75" s="12"/>
    </row>
    <row r="76" spans="1:20">
      <c r="A76" s="51">
        <v>5639</v>
      </c>
      <c r="B76" s="45"/>
      <c r="C76" s="12"/>
      <c r="D76" s="12"/>
      <c r="E76" s="12"/>
      <c r="F76" s="12"/>
      <c r="G76" s="12"/>
      <c r="H76" s="13"/>
      <c r="I76" s="13"/>
      <c r="J76" s="13"/>
      <c r="K76" s="12"/>
      <c r="L76" s="13"/>
      <c r="M76" s="44"/>
      <c r="N76" s="12">
        <f t="shared" si="4"/>
        <v>0</v>
      </c>
      <c r="O76" s="13">
        <f t="shared" si="5"/>
        <v>0</v>
      </c>
      <c r="P76" s="12"/>
      <c r="Q76" s="45"/>
      <c r="R76" s="13"/>
      <c r="S76" s="12"/>
      <c r="T76" s="12"/>
    </row>
    <row r="77" spans="1:20">
      <c r="A77" s="49">
        <v>5640</v>
      </c>
      <c r="B77" s="45"/>
      <c r="C77" s="12"/>
      <c r="D77" s="12"/>
      <c r="E77" s="12"/>
      <c r="F77" s="12"/>
      <c r="G77" s="12"/>
      <c r="H77" s="13"/>
      <c r="I77" s="13"/>
      <c r="J77" s="13"/>
      <c r="K77" s="12"/>
      <c r="L77" s="13"/>
      <c r="M77" s="44"/>
      <c r="N77" s="12">
        <f t="shared" si="4"/>
        <v>0</v>
      </c>
      <c r="O77" s="13">
        <f t="shared" si="5"/>
        <v>0</v>
      </c>
      <c r="P77" s="12"/>
      <c r="Q77" s="45"/>
      <c r="R77" s="13"/>
      <c r="S77" s="12"/>
      <c r="T77" s="12"/>
    </row>
    <row r="78" spans="1:20">
      <c r="A78" s="49">
        <v>5731</v>
      </c>
      <c r="B78" s="45"/>
      <c r="C78" s="12"/>
      <c r="D78" s="12"/>
      <c r="E78" s="12"/>
      <c r="F78" s="12"/>
      <c r="G78" s="12"/>
      <c r="H78" s="13"/>
      <c r="I78" s="13"/>
      <c r="J78" s="13"/>
      <c r="K78" s="12"/>
      <c r="L78" s="13"/>
      <c r="M78" s="44"/>
      <c r="N78" s="12">
        <f t="shared" si="4"/>
        <v>0</v>
      </c>
      <c r="O78" s="13">
        <f t="shared" si="5"/>
        <v>0</v>
      </c>
      <c r="P78" s="12"/>
      <c r="Q78" s="45"/>
      <c r="R78" s="13"/>
      <c r="S78" s="12"/>
      <c r="T78" s="12"/>
    </row>
    <row r="79" spans="1:20">
      <c r="A79" s="22">
        <v>5734</v>
      </c>
      <c r="B79" s="45"/>
      <c r="C79" s="12"/>
      <c r="D79" s="12"/>
      <c r="E79" s="12"/>
      <c r="F79" s="12"/>
      <c r="G79" s="12"/>
      <c r="H79" s="13"/>
      <c r="I79" s="13"/>
      <c r="J79" s="13"/>
      <c r="K79" s="12"/>
      <c r="L79" s="13"/>
      <c r="M79" s="44"/>
      <c r="N79" s="12">
        <f t="shared" si="4"/>
        <v>0</v>
      </c>
      <c r="O79" s="13">
        <f t="shared" si="5"/>
        <v>0</v>
      </c>
      <c r="P79" s="12"/>
      <c r="Q79" s="45"/>
      <c r="R79" s="13"/>
      <c r="S79" s="12"/>
      <c r="T79" s="12"/>
    </row>
    <row r="80" spans="1:20">
      <c r="A80" s="22">
        <v>5735</v>
      </c>
      <c r="B80" s="45"/>
      <c r="C80" s="12"/>
      <c r="D80" s="12"/>
      <c r="E80" s="12"/>
      <c r="F80" s="12"/>
      <c r="G80" s="12"/>
      <c r="H80" s="13"/>
      <c r="I80" s="13"/>
      <c r="J80" s="13"/>
      <c r="K80" s="12"/>
      <c r="L80" s="13"/>
      <c r="M80" s="44"/>
      <c r="N80" s="12">
        <f t="shared" si="4"/>
        <v>0</v>
      </c>
      <c r="O80" s="13">
        <f t="shared" si="5"/>
        <v>0</v>
      </c>
      <c r="P80" s="12"/>
      <c r="Q80" s="45"/>
      <c r="R80" s="13"/>
      <c r="S80" s="12"/>
      <c r="T80" s="12"/>
    </row>
    <row r="81" spans="1:20">
      <c r="A81" s="22">
        <v>5736</v>
      </c>
      <c r="B81" s="45"/>
      <c r="C81" s="12"/>
      <c r="D81" s="12"/>
      <c r="E81" s="12"/>
      <c r="F81" s="12"/>
      <c r="G81" s="12"/>
      <c r="H81" s="13"/>
      <c r="I81" s="13"/>
      <c r="J81" s="13"/>
      <c r="K81" s="12"/>
      <c r="L81" s="13"/>
      <c r="M81" s="44"/>
      <c r="N81" s="12">
        <f t="shared" si="4"/>
        <v>0</v>
      </c>
      <c r="O81" s="13">
        <f t="shared" si="5"/>
        <v>0</v>
      </c>
      <c r="P81" s="12"/>
      <c r="Q81" s="45"/>
      <c r="R81" s="13"/>
      <c r="S81" s="12"/>
      <c r="T81" s="12"/>
    </row>
    <row r="82" spans="1:20">
      <c r="A82" s="22">
        <v>5787</v>
      </c>
      <c r="B82" s="45"/>
      <c r="C82" s="12"/>
      <c r="D82" s="12"/>
      <c r="E82" s="12"/>
      <c r="F82" s="12"/>
      <c r="G82" s="12"/>
      <c r="H82" s="13"/>
      <c r="I82" s="13"/>
      <c r="J82" s="13"/>
      <c r="K82" s="12"/>
      <c r="L82" s="13"/>
      <c r="M82" s="44"/>
      <c r="N82" s="12">
        <f t="shared" si="4"/>
        <v>0</v>
      </c>
      <c r="O82" s="13">
        <f t="shared" si="5"/>
        <v>0</v>
      </c>
      <c r="P82" s="12"/>
      <c r="Q82" s="45"/>
      <c r="R82" s="13"/>
      <c r="S82" s="12"/>
      <c r="T82" s="12"/>
    </row>
    <row r="83" spans="1:20">
      <c r="A83" s="49">
        <v>5826</v>
      </c>
      <c r="B83" s="45"/>
      <c r="C83" s="12"/>
      <c r="D83" s="12"/>
      <c r="E83" s="12"/>
      <c r="F83" s="12"/>
      <c r="G83" s="12"/>
      <c r="H83" s="13"/>
      <c r="I83" s="13"/>
      <c r="J83" s="13"/>
      <c r="K83" s="12"/>
      <c r="L83" s="13"/>
      <c r="M83" s="44"/>
      <c r="N83" s="12">
        <f t="shared" si="4"/>
        <v>0</v>
      </c>
      <c r="O83" s="13">
        <f t="shared" si="5"/>
        <v>0</v>
      </c>
      <c r="P83" s="12"/>
      <c r="Q83" s="45"/>
      <c r="R83" s="13"/>
      <c r="S83" s="12"/>
      <c r="T83" s="12"/>
    </row>
    <row r="84" spans="1:20">
      <c r="A84" s="49">
        <v>5857</v>
      </c>
      <c r="B84" s="45"/>
      <c r="C84" s="12"/>
      <c r="D84" s="12"/>
      <c r="E84" s="12"/>
      <c r="F84" s="12"/>
      <c r="G84" s="12"/>
      <c r="H84" s="13"/>
      <c r="I84" s="13"/>
      <c r="J84" s="13"/>
      <c r="K84" s="12"/>
      <c r="L84" s="13"/>
      <c r="M84" s="44"/>
      <c r="N84" s="12">
        <f t="shared" si="4"/>
        <v>0</v>
      </c>
      <c r="O84" s="13">
        <f t="shared" si="5"/>
        <v>0</v>
      </c>
      <c r="P84" s="12"/>
      <c r="Q84" s="45"/>
      <c r="R84" s="13"/>
      <c r="S84" s="12"/>
      <c r="T84" s="12"/>
    </row>
    <row r="85" spans="1:20">
      <c r="A85" s="49">
        <v>5878</v>
      </c>
      <c r="B85" s="45"/>
      <c r="C85" s="12"/>
      <c r="D85" s="12"/>
      <c r="E85" s="12"/>
      <c r="F85" s="12"/>
      <c r="G85" s="12"/>
      <c r="H85" s="13"/>
      <c r="I85" s="13"/>
      <c r="J85" s="13"/>
      <c r="K85" s="12"/>
      <c r="L85" s="13"/>
      <c r="M85" s="44"/>
      <c r="N85" s="12">
        <f t="shared" si="4"/>
        <v>0</v>
      </c>
      <c r="O85" s="13">
        <f t="shared" si="5"/>
        <v>0</v>
      </c>
      <c r="P85" s="12"/>
      <c r="Q85" s="45"/>
      <c r="R85" s="13"/>
      <c r="S85" s="12"/>
      <c r="T85" s="12"/>
    </row>
    <row r="86" spans="1:20">
      <c r="A86" s="49">
        <v>5890</v>
      </c>
      <c r="B86" s="45"/>
      <c r="C86" s="12"/>
      <c r="D86" s="12"/>
      <c r="E86" s="12"/>
      <c r="F86" s="12"/>
      <c r="G86" s="12"/>
      <c r="H86" s="13"/>
      <c r="I86" s="13"/>
      <c r="J86" s="13"/>
      <c r="K86" s="12"/>
      <c r="L86" s="13"/>
      <c r="M86" s="44"/>
      <c r="N86" s="12">
        <f t="shared" si="4"/>
        <v>0</v>
      </c>
      <c r="O86" s="13">
        <f t="shared" si="5"/>
        <v>0</v>
      </c>
      <c r="P86" s="12"/>
      <c r="Q86" s="45"/>
      <c r="R86" s="13"/>
      <c r="S86" s="12"/>
      <c r="T86" s="12"/>
    </row>
    <row r="87" spans="1:20">
      <c r="A87" s="49">
        <v>5921</v>
      </c>
      <c r="B87" s="45"/>
      <c r="C87" s="12"/>
      <c r="D87" s="12"/>
      <c r="E87" s="12"/>
      <c r="F87" s="12"/>
      <c r="G87" s="12"/>
      <c r="H87" s="13"/>
      <c r="I87" s="13"/>
      <c r="J87" s="13"/>
      <c r="K87" s="12"/>
      <c r="L87" s="13"/>
      <c r="M87" s="44"/>
      <c r="N87" s="12">
        <f t="shared" si="4"/>
        <v>0</v>
      </c>
      <c r="O87" s="13">
        <f t="shared" si="5"/>
        <v>0</v>
      </c>
      <c r="P87" s="12"/>
      <c r="Q87" s="45"/>
      <c r="R87" s="13"/>
      <c r="S87" s="12"/>
      <c r="T87" s="12"/>
    </row>
    <row r="88" spans="1:20">
      <c r="A88" s="49">
        <v>5970</v>
      </c>
      <c r="B88" s="45"/>
      <c r="C88" s="12"/>
      <c r="D88" s="12"/>
      <c r="E88" s="12"/>
      <c r="F88" s="12"/>
      <c r="G88" s="12"/>
      <c r="H88" s="13"/>
      <c r="I88" s="13"/>
      <c r="J88" s="13"/>
      <c r="K88" s="12"/>
      <c r="L88" s="13"/>
      <c r="M88" s="44"/>
      <c r="N88" s="12">
        <f t="shared" si="4"/>
        <v>0</v>
      </c>
      <c r="O88" s="13">
        <f t="shared" si="5"/>
        <v>0</v>
      </c>
      <c r="P88" s="12"/>
      <c r="Q88" s="45"/>
      <c r="R88" s="13"/>
      <c r="S88" s="12"/>
      <c r="T88" s="12"/>
    </row>
    <row r="89" spans="1:20">
      <c r="A89" s="49">
        <v>5975</v>
      </c>
      <c r="B89" s="45"/>
      <c r="C89" s="12"/>
      <c r="D89" s="12"/>
      <c r="E89" s="12"/>
      <c r="F89" s="12"/>
      <c r="G89" s="12"/>
      <c r="H89" s="13"/>
      <c r="I89" s="13"/>
      <c r="J89" s="13"/>
      <c r="K89" s="12"/>
      <c r="L89" s="13"/>
      <c r="M89" s="44"/>
      <c r="N89" s="12">
        <f t="shared" si="4"/>
        <v>0</v>
      </c>
      <c r="O89" s="13">
        <f t="shared" si="5"/>
        <v>0</v>
      </c>
      <c r="P89" s="12"/>
      <c r="Q89" s="45"/>
      <c r="R89" s="13"/>
      <c r="S89" s="12"/>
      <c r="T89" s="12"/>
    </row>
    <row r="90" spans="1:20">
      <c r="A90" s="12"/>
      <c r="B90" s="45"/>
      <c r="C90" s="12"/>
      <c r="D90" s="12"/>
      <c r="E90" s="12"/>
      <c r="F90" s="12"/>
      <c r="G90" s="12"/>
      <c r="H90" s="13"/>
      <c r="I90" s="13"/>
      <c r="J90" s="13"/>
      <c r="K90" s="12"/>
      <c r="L90" s="13"/>
      <c r="M90" s="44"/>
      <c r="N90" s="12">
        <f t="shared" si="4"/>
        <v>0</v>
      </c>
      <c r="O90" s="13">
        <f t="shared" si="5"/>
        <v>0</v>
      </c>
      <c r="P90" s="12"/>
      <c r="Q90" s="45"/>
      <c r="R90" s="13"/>
      <c r="S90" s="12"/>
      <c r="T90" s="12"/>
    </row>
    <row r="91" spans="1:20">
      <c r="A91" s="12"/>
      <c r="B91" s="45"/>
      <c r="C91" s="12"/>
      <c r="D91" s="12"/>
      <c r="E91" s="12"/>
      <c r="F91" s="12"/>
      <c r="G91" s="12"/>
      <c r="H91" s="13"/>
      <c r="I91" s="13"/>
      <c r="J91" s="13"/>
      <c r="K91" s="12"/>
      <c r="L91" s="13"/>
      <c r="M91" s="44"/>
      <c r="N91" s="12">
        <f t="shared" si="4"/>
        <v>0</v>
      </c>
      <c r="O91" s="13">
        <f t="shared" si="5"/>
        <v>0</v>
      </c>
      <c r="P91" s="12"/>
      <c r="Q91" s="45"/>
      <c r="R91" s="13"/>
      <c r="S91" s="12"/>
      <c r="T91" s="12"/>
    </row>
    <row r="92" spans="1:20">
      <c r="A92" s="12"/>
      <c r="B92" s="45"/>
      <c r="C92" s="12"/>
      <c r="D92" s="12"/>
      <c r="E92" s="12"/>
      <c r="F92" s="12"/>
      <c r="G92" s="12"/>
      <c r="H92" s="13"/>
      <c r="I92" s="13"/>
      <c r="J92" s="13"/>
      <c r="K92" s="12"/>
      <c r="L92" s="13"/>
      <c r="M92" s="44"/>
      <c r="N92" s="12">
        <f t="shared" si="4"/>
        <v>0</v>
      </c>
      <c r="O92" s="13">
        <f t="shared" si="5"/>
        <v>0</v>
      </c>
      <c r="P92" s="12"/>
      <c r="Q92" s="45"/>
      <c r="R92" s="13"/>
      <c r="S92" s="12"/>
      <c r="T92" s="12"/>
    </row>
    <row r="93" spans="1:20">
      <c r="A93" s="12"/>
      <c r="B93" s="45"/>
      <c r="C93" s="12"/>
      <c r="D93" s="12"/>
      <c r="E93" s="12"/>
      <c r="F93" s="12"/>
      <c r="G93" s="12"/>
      <c r="H93" s="13"/>
      <c r="I93" s="13"/>
      <c r="J93" s="13"/>
      <c r="K93" s="12"/>
      <c r="L93" s="13"/>
      <c r="M93" s="44"/>
      <c r="N93" s="12">
        <f t="shared" si="4"/>
        <v>0</v>
      </c>
      <c r="O93" s="13">
        <f t="shared" si="5"/>
        <v>0</v>
      </c>
      <c r="P93" s="12"/>
      <c r="Q93" s="45"/>
      <c r="R93" s="13"/>
      <c r="S93" s="12"/>
      <c r="T93" s="12"/>
    </row>
    <row r="94" spans="1:20">
      <c r="A94" s="12"/>
      <c r="B94" s="45"/>
      <c r="C94" s="12"/>
      <c r="D94" s="12"/>
      <c r="E94" s="12"/>
      <c r="F94" s="12"/>
      <c r="G94" s="12"/>
      <c r="H94" s="13"/>
      <c r="I94" s="13"/>
      <c r="J94" s="13"/>
      <c r="K94" s="12"/>
      <c r="L94" s="13"/>
      <c r="M94" s="44"/>
      <c r="N94" s="12">
        <f t="shared" si="4"/>
        <v>0</v>
      </c>
      <c r="O94" s="13">
        <f t="shared" si="5"/>
        <v>0</v>
      </c>
      <c r="P94" s="12"/>
      <c r="Q94" s="45"/>
      <c r="R94" s="13"/>
      <c r="S94" s="12"/>
      <c r="T94" s="12"/>
    </row>
    <row r="95" spans="1:20">
      <c r="A95" s="12"/>
      <c r="B95" s="45"/>
      <c r="C95" s="12"/>
      <c r="D95" s="12"/>
      <c r="E95" s="12"/>
      <c r="F95" s="12"/>
      <c r="G95" s="12"/>
      <c r="H95" s="13"/>
      <c r="I95" s="13"/>
      <c r="J95" s="13"/>
      <c r="K95" s="12"/>
      <c r="L95" s="13"/>
      <c r="M95" s="44"/>
      <c r="N95" s="12">
        <f t="shared" si="4"/>
        <v>0</v>
      </c>
      <c r="O95" s="13">
        <f t="shared" si="5"/>
        <v>0</v>
      </c>
      <c r="P95" s="12"/>
      <c r="Q95" s="45"/>
      <c r="R95" s="13"/>
      <c r="S95" s="12"/>
      <c r="T95" s="12"/>
    </row>
    <row r="96" spans="1:20">
      <c r="A96" s="12"/>
      <c r="B96" s="45"/>
      <c r="C96" s="12"/>
      <c r="D96" s="12"/>
      <c r="E96" s="12"/>
      <c r="F96" s="12"/>
      <c r="G96" s="12"/>
      <c r="H96" s="13"/>
      <c r="I96" s="13"/>
      <c r="J96" s="13"/>
      <c r="K96" s="12"/>
      <c r="L96" s="13"/>
      <c r="M96" s="44"/>
      <c r="N96" s="12">
        <f t="shared" si="4"/>
        <v>0</v>
      </c>
      <c r="O96" s="13">
        <f t="shared" si="5"/>
        <v>0</v>
      </c>
      <c r="P96" s="12"/>
      <c r="Q96" s="45"/>
      <c r="R96" s="13"/>
      <c r="S96" s="12"/>
      <c r="T96" s="12"/>
    </row>
    <row r="97" spans="1:27">
      <c r="A97" s="12"/>
      <c r="B97" s="45"/>
      <c r="C97" s="12"/>
      <c r="D97" s="12"/>
      <c r="E97" s="12"/>
      <c r="F97" s="12"/>
      <c r="G97" s="12"/>
      <c r="H97" s="13"/>
      <c r="I97" s="13"/>
      <c r="J97" s="13"/>
      <c r="K97" s="12"/>
      <c r="L97" s="13"/>
      <c r="M97" s="44"/>
      <c r="N97" s="12">
        <f t="shared" si="4"/>
        <v>0</v>
      </c>
      <c r="O97" s="13">
        <f t="shared" si="5"/>
        <v>0</v>
      </c>
      <c r="P97" s="12"/>
      <c r="Q97" s="45"/>
      <c r="R97" s="13"/>
      <c r="S97" s="12"/>
      <c r="T97" s="12"/>
    </row>
    <row r="98" spans="1:27">
      <c r="A98" s="12"/>
      <c r="B98" s="45"/>
      <c r="C98" s="12"/>
      <c r="D98" s="12"/>
      <c r="E98" s="12"/>
      <c r="F98" s="12"/>
      <c r="G98" s="12"/>
      <c r="H98" s="13"/>
      <c r="I98" s="13"/>
      <c r="J98" s="13"/>
      <c r="K98" s="12"/>
      <c r="L98" s="13"/>
      <c r="M98" s="44"/>
      <c r="N98" s="12">
        <f t="shared" ref="N98:N99" si="6">G98-M98</f>
        <v>0</v>
      </c>
      <c r="O98" s="13">
        <f t="shared" si="5"/>
        <v>0</v>
      </c>
      <c r="P98" s="12"/>
      <c r="Q98" s="45"/>
      <c r="R98" s="13"/>
      <c r="S98" s="12"/>
      <c r="T98" s="12"/>
    </row>
    <row r="99" spans="1:27">
      <c r="A99" s="12"/>
      <c r="B99" s="45"/>
      <c r="C99" s="12"/>
      <c r="D99" s="12"/>
      <c r="E99" s="12"/>
      <c r="F99" s="12"/>
      <c r="G99" s="12"/>
      <c r="H99" s="13"/>
      <c r="I99" s="13"/>
      <c r="J99" s="13"/>
      <c r="K99" s="12"/>
      <c r="L99" s="13"/>
      <c r="M99" s="44"/>
      <c r="N99" s="12">
        <f t="shared" si="6"/>
        <v>0</v>
      </c>
      <c r="O99" s="13">
        <f t="shared" si="5"/>
        <v>0</v>
      </c>
      <c r="P99" s="12"/>
      <c r="Q99" s="45"/>
      <c r="R99" s="13"/>
      <c r="S99" s="12"/>
      <c r="T99" s="12"/>
    </row>
    <row r="100" spans="1:27">
      <c r="A100" s="12">
        <v>7961</v>
      </c>
      <c r="B100" s="45">
        <v>31954</v>
      </c>
      <c r="C100" s="12">
        <v>2000000</v>
      </c>
      <c r="D100" s="13">
        <f t="shared" ref="D100" si="7">C100/340.75</f>
        <v>5869.40572267058</v>
      </c>
      <c r="E100" s="54">
        <f>(400+1800+(C100-60000)*1.15%)</f>
        <v>24510</v>
      </c>
      <c r="F100" s="56">
        <f>E100/340.75</f>
        <v>71.929567131327957</v>
      </c>
      <c r="G100" s="12">
        <v>1881</v>
      </c>
      <c r="H100" s="13">
        <f>G100/340.75</f>
        <v>5.5201760821716803</v>
      </c>
      <c r="I100" s="54">
        <f>E100*9%</f>
        <v>2205.9</v>
      </c>
      <c r="J100" s="56">
        <f>I100/340.75</f>
        <v>6.4736610418195157</v>
      </c>
      <c r="K100" s="12">
        <v>10000</v>
      </c>
      <c r="L100" s="12">
        <f>(400+1800)</f>
        <v>2200</v>
      </c>
      <c r="M100" s="65">
        <f>L100*9%</f>
        <v>198</v>
      </c>
      <c r="N100" s="12">
        <f>G100-M100</f>
        <v>1683</v>
      </c>
      <c r="O100" s="13">
        <f t="shared" si="5"/>
        <v>4.9391049156272926</v>
      </c>
      <c r="P100" s="12">
        <v>8380</v>
      </c>
      <c r="Q100" s="45">
        <v>32261</v>
      </c>
      <c r="R100" s="13">
        <v>4.9400000000000004</v>
      </c>
      <c r="S100" s="12">
        <v>1382</v>
      </c>
      <c r="T100" s="12"/>
      <c r="U100" s="22"/>
    </row>
    <row r="101" spans="1:27">
      <c r="A101" s="12"/>
      <c r="B101" s="45"/>
      <c r="C101" s="12"/>
      <c r="D101" s="12"/>
      <c r="E101" s="12"/>
      <c r="F101" s="12"/>
      <c r="G101" s="12"/>
      <c r="H101" s="13"/>
      <c r="I101" s="13"/>
      <c r="J101" s="13"/>
      <c r="K101" s="12"/>
      <c r="L101" s="12"/>
      <c r="M101" s="65">
        <f t="shared" ref="M101:M110" si="8">L101*9%</f>
        <v>0</v>
      </c>
      <c r="N101" s="12">
        <f t="shared" ref="N101:N110" si="9">G101-M101</f>
        <v>0</v>
      </c>
      <c r="O101" s="13">
        <f t="shared" si="5"/>
        <v>0</v>
      </c>
      <c r="P101" s="12"/>
      <c r="Q101" s="45"/>
      <c r="R101" s="13"/>
      <c r="S101" s="12"/>
      <c r="T101" s="12"/>
    </row>
    <row r="102" spans="1:27">
      <c r="A102" s="12"/>
      <c r="B102" s="45"/>
      <c r="C102" s="12"/>
      <c r="D102" s="12"/>
      <c r="E102" s="12"/>
      <c r="F102" s="12"/>
      <c r="G102" s="12"/>
      <c r="H102" s="13"/>
      <c r="I102" s="13"/>
      <c r="J102" s="13"/>
      <c r="K102" s="12"/>
      <c r="L102" s="12"/>
      <c r="M102" s="65">
        <f t="shared" si="8"/>
        <v>0</v>
      </c>
      <c r="N102" s="12">
        <f t="shared" si="9"/>
        <v>0</v>
      </c>
      <c r="O102" s="13">
        <f t="shared" si="5"/>
        <v>0</v>
      </c>
      <c r="P102" s="12"/>
      <c r="Q102" s="45"/>
      <c r="R102" s="13"/>
      <c r="S102" s="12"/>
      <c r="T102" s="12"/>
    </row>
    <row r="103" spans="1:27">
      <c r="A103" s="12"/>
      <c r="B103" s="45"/>
      <c r="C103" s="12"/>
      <c r="D103" s="12"/>
      <c r="E103" s="12"/>
      <c r="F103" s="12"/>
      <c r="G103" s="12"/>
      <c r="H103" s="13"/>
      <c r="I103" s="13"/>
      <c r="J103" s="13"/>
      <c r="K103" s="12"/>
      <c r="L103" s="12"/>
      <c r="M103" s="65">
        <f t="shared" si="8"/>
        <v>0</v>
      </c>
      <c r="N103" s="12">
        <f t="shared" si="9"/>
        <v>0</v>
      </c>
      <c r="O103" s="13">
        <f t="shared" si="5"/>
        <v>0</v>
      </c>
      <c r="P103" s="12"/>
      <c r="Q103" s="45"/>
      <c r="R103" s="13"/>
      <c r="S103" s="12"/>
      <c r="T103" s="12"/>
    </row>
    <row r="104" spans="1:27">
      <c r="A104" s="12"/>
      <c r="B104" s="45"/>
      <c r="C104" s="12"/>
      <c r="D104" s="12"/>
      <c r="E104" s="12"/>
      <c r="F104" s="12"/>
      <c r="G104" s="12"/>
      <c r="H104" s="13"/>
      <c r="I104" s="13"/>
      <c r="J104" s="13"/>
      <c r="K104" s="12"/>
      <c r="L104" s="12"/>
      <c r="M104" s="65">
        <f t="shared" si="8"/>
        <v>0</v>
      </c>
      <c r="N104" s="12">
        <f t="shared" si="9"/>
        <v>0</v>
      </c>
      <c r="O104" s="13">
        <f t="shared" si="5"/>
        <v>0</v>
      </c>
      <c r="P104" s="12"/>
      <c r="Q104" s="45"/>
      <c r="R104" s="13"/>
      <c r="S104" s="12"/>
      <c r="T104" s="12"/>
      <c r="W104" s="30" t="s">
        <v>12</v>
      </c>
    </row>
    <row r="105" spans="1:27">
      <c r="A105" s="12">
        <v>8499</v>
      </c>
      <c r="B105" s="45">
        <v>32340</v>
      </c>
      <c r="C105" s="12">
        <v>5400000</v>
      </c>
      <c r="D105" s="13">
        <f t="shared" ref="D105:D115" si="10">C105/340.75</f>
        <v>15847.395451210565</v>
      </c>
      <c r="E105" s="12">
        <f>(400+1800+(C105-60000)*1.15%)</f>
        <v>63610</v>
      </c>
      <c r="F105" s="13">
        <f t="shared" ref="F105:F110" si="11">E105/340.75</f>
        <v>186.67644900953778</v>
      </c>
      <c r="G105" s="12">
        <v>4590</v>
      </c>
      <c r="H105" s="13">
        <f>G105/340.75</f>
        <v>13.47028613352898</v>
      </c>
      <c r="I105" s="66">
        <f t="shared" ref="I105:I110" si="12">E105*9%</f>
        <v>5724.9</v>
      </c>
      <c r="J105" s="57">
        <f t="shared" ref="J105:J110" si="13">I105/340.75</f>
        <v>16.800880410858401</v>
      </c>
      <c r="K105" s="12">
        <v>300000</v>
      </c>
      <c r="L105" s="12">
        <f t="shared" ref="L105:L110" si="14">(400+1800+(K105-60000)*1.15%)</f>
        <v>4960</v>
      </c>
      <c r="M105" s="65">
        <f t="shared" si="8"/>
        <v>446.4</v>
      </c>
      <c r="N105" s="12">
        <f t="shared" si="9"/>
        <v>4143.6000000000004</v>
      </c>
      <c r="O105" s="13">
        <f t="shared" si="5"/>
        <v>12.160234776228908</v>
      </c>
      <c r="P105" s="54"/>
      <c r="Q105" s="45"/>
      <c r="R105" s="13"/>
      <c r="S105" s="12"/>
      <c r="T105" s="12"/>
      <c r="W105" s="31" t="s">
        <v>13</v>
      </c>
      <c r="AA105" s="26"/>
    </row>
    <row r="106" spans="1:27">
      <c r="A106" s="12">
        <v>8510</v>
      </c>
      <c r="B106" s="45">
        <v>32349</v>
      </c>
      <c r="C106" s="12">
        <v>200000</v>
      </c>
      <c r="D106" s="13">
        <f t="shared" si="10"/>
        <v>586.94057226705797</v>
      </c>
      <c r="E106" s="13"/>
      <c r="F106" s="13">
        <f t="shared" si="11"/>
        <v>0</v>
      </c>
      <c r="G106" s="12"/>
      <c r="H106" s="13"/>
      <c r="I106" s="10">
        <f t="shared" si="12"/>
        <v>0</v>
      </c>
      <c r="J106" s="15">
        <f t="shared" si="13"/>
        <v>0</v>
      </c>
      <c r="K106" s="12">
        <v>200000</v>
      </c>
      <c r="L106" s="12"/>
      <c r="M106" s="65">
        <f t="shared" si="8"/>
        <v>0</v>
      </c>
      <c r="N106" s="12">
        <f t="shared" si="9"/>
        <v>0</v>
      </c>
      <c r="O106" s="13">
        <f t="shared" si="5"/>
        <v>0</v>
      </c>
      <c r="P106" s="12">
        <v>8797</v>
      </c>
      <c r="Q106" s="45"/>
      <c r="R106" s="13"/>
      <c r="S106" s="12"/>
      <c r="T106" s="12"/>
    </row>
    <row r="107" spans="1:27">
      <c r="A107" s="12">
        <v>8540</v>
      </c>
      <c r="B107" s="45">
        <v>32363</v>
      </c>
      <c r="C107" s="12">
        <v>350000</v>
      </c>
      <c r="D107" s="13">
        <f t="shared" si="10"/>
        <v>1027.1460014673514</v>
      </c>
      <c r="E107" s="13"/>
      <c r="F107" s="13">
        <f t="shared" si="11"/>
        <v>0</v>
      </c>
      <c r="G107" s="12"/>
      <c r="H107" s="13">
        <f t="shared" ref="H107:H115" si="15">G107/340.75</f>
        <v>0</v>
      </c>
      <c r="I107" s="10">
        <f t="shared" si="12"/>
        <v>0</v>
      </c>
      <c r="J107" s="15">
        <f t="shared" si="13"/>
        <v>0</v>
      </c>
      <c r="K107" s="12">
        <v>350000</v>
      </c>
      <c r="L107" s="12"/>
      <c r="M107" s="65">
        <f t="shared" si="8"/>
        <v>0</v>
      </c>
      <c r="N107" s="12">
        <f t="shared" si="9"/>
        <v>0</v>
      </c>
      <c r="O107" s="13">
        <f t="shared" si="5"/>
        <v>0</v>
      </c>
      <c r="P107" s="12">
        <v>10016</v>
      </c>
      <c r="Q107" s="45"/>
      <c r="R107" s="13"/>
      <c r="S107" s="12"/>
      <c r="T107" s="12"/>
      <c r="W107" s="30" t="s">
        <v>14</v>
      </c>
    </row>
    <row r="108" spans="1:27">
      <c r="A108" s="12">
        <v>8567</v>
      </c>
      <c r="B108" s="45">
        <v>32375</v>
      </c>
      <c r="C108" s="12">
        <v>4000000</v>
      </c>
      <c r="D108" s="13">
        <f t="shared" si="10"/>
        <v>11738.81144534116</v>
      </c>
      <c r="E108" s="12">
        <f>(400+1800+(C108-60000)*1.15%)</f>
        <v>47510</v>
      </c>
      <c r="F108" s="13">
        <f t="shared" si="11"/>
        <v>139.42773294203963</v>
      </c>
      <c r="G108" s="12">
        <v>3690</v>
      </c>
      <c r="H108" s="13">
        <f t="shared" si="15"/>
        <v>10.829053558327219</v>
      </c>
      <c r="I108" s="66">
        <f t="shared" si="12"/>
        <v>4275.8999999999996</v>
      </c>
      <c r="J108" s="57">
        <f t="shared" si="13"/>
        <v>12.548495964783564</v>
      </c>
      <c r="K108" s="12">
        <v>50000</v>
      </c>
      <c r="L108" s="12">
        <f>400+1800</f>
        <v>2200</v>
      </c>
      <c r="M108" s="65">
        <f t="shared" si="8"/>
        <v>198</v>
      </c>
      <c r="N108" s="12">
        <f t="shared" si="9"/>
        <v>3492</v>
      </c>
      <c r="O108" s="13">
        <f t="shared" si="5"/>
        <v>10.247982391782832</v>
      </c>
      <c r="P108" s="10">
        <v>8863</v>
      </c>
      <c r="Q108" s="45">
        <v>32582</v>
      </c>
      <c r="R108" s="13">
        <v>1.33</v>
      </c>
      <c r="S108" s="12"/>
      <c r="T108" s="12">
        <v>254</v>
      </c>
      <c r="W108" s="31" t="s">
        <v>15</v>
      </c>
    </row>
    <row r="109" spans="1:27">
      <c r="A109" s="12">
        <v>8672</v>
      </c>
      <c r="B109" s="45">
        <v>32420</v>
      </c>
      <c r="C109" s="12">
        <v>1000000</v>
      </c>
      <c r="D109" s="13">
        <f t="shared" si="10"/>
        <v>2934.70286133529</v>
      </c>
      <c r="E109" s="13"/>
      <c r="F109" s="13">
        <f t="shared" si="11"/>
        <v>0</v>
      </c>
      <c r="G109" s="12"/>
      <c r="H109" s="13"/>
      <c r="I109" s="10">
        <f t="shared" si="12"/>
        <v>0</v>
      </c>
      <c r="J109" s="15">
        <f t="shared" si="13"/>
        <v>0</v>
      </c>
      <c r="K109" s="12">
        <v>1000000</v>
      </c>
      <c r="L109" s="12"/>
      <c r="M109" s="65">
        <f t="shared" si="8"/>
        <v>0</v>
      </c>
      <c r="N109" s="12">
        <f t="shared" si="9"/>
        <v>0</v>
      </c>
      <c r="O109" s="13">
        <f t="shared" si="5"/>
        <v>0</v>
      </c>
      <c r="P109" s="12"/>
      <c r="Q109" s="45"/>
      <c r="R109" s="13"/>
      <c r="S109" s="12"/>
      <c r="T109" s="12"/>
    </row>
    <row r="110" spans="1:27">
      <c r="A110" s="12">
        <v>8752</v>
      </c>
      <c r="B110" s="45">
        <v>32479</v>
      </c>
      <c r="C110" s="12">
        <v>10000000</v>
      </c>
      <c r="D110" s="13">
        <f t="shared" si="10"/>
        <v>29347.028613352897</v>
      </c>
      <c r="E110" s="12">
        <f>(400+1800+(C110-60000)*1.15%)</f>
        <v>116510</v>
      </c>
      <c r="F110" s="13">
        <f t="shared" si="11"/>
        <v>341.9222303741746</v>
      </c>
      <c r="G110" s="12">
        <v>10486</v>
      </c>
      <c r="H110" s="13">
        <f t="shared" si="15"/>
        <v>30.77329420396185</v>
      </c>
      <c r="I110" s="10">
        <f t="shared" si="12"/>
        <v>10485.9</v>
      </c>
      <c r="J110" s="15">
        <f t="shared" si="13"/>
        <v>30.773000733675715</v>
      </c>
      <c r="K110" s="12">
        <v>4100000</v>
      </c>
      <c r="L110" s="12">
        <f t="shared" si="14"/>
        <v>48660</v>
      </c>
      <c r="M110" s="65">
        <f t="shared" si="8"/>
        <v>4379.3999999999996</v>
      </c>
      <c r="N110" s="12">
        <f t="shared" si="9"/>
        <v>6106.6</v>
      </c>
      <c r="O110" s="13">
        <f t="shared" si="5"/>
        <v>17.921056493030083</v>
      </c>
      <c r="P110" s="10">
        <v>9104</v>
      </c>
      <c r="Q110" s="45">
        <v>32742</v>
      </c>
      <c r="R110" s="13">
        <v>2.67</v>
      </c>
      <c r="S110" s="12"/>
      <c r="T110" s="12">
        <v>467</v>
      </c>
      <c r="W110" s="30" t="s">
        <v>16</v>
      </c>
    </row>
    <row r="111" spans="1:27">
      <c r="A111" s="12"/>
      <c r="B111" s="45"/>
      <c r="C111" s="12"/>
      <c r="D111" s="13">
        <f t="shared" si="10"/>
        <v>0</v>
      </c>
      <c r="E111" s="13"/>
      <c r="F111" s="13"/>
      <c r="G111" s="12"/>
      <c r="H111" s="13">
        <f t="shared" si="15"/>
        <v>0</v>
      </c>
      <c r="I111" s="13"/>
      <c r="J111" s="13">
        <f t="shared" ref="J111:J115" si="16">I111*9%</f>
        <v>0</v>
      </c>
      <c r="K111" s="12"/>
      <c r="L111" s="13"/>
      <c r="M111" s="44"/>
      <c r="N111" s="12">
        <f t="shared" ref="N111:N115" si="17">G111-M111</f>
        <v>0</v>
      </c>
      <c r="O111" s="13">
        <f t="shared" si="5"/>
        <v>0</v>
      </c>
      <c r="P111" s="12"/>
      <c r="Q111" s="45"/>
      <c r="R111" s="13"/>
      <c r="S111" s="12"/>
      <c r="T111" s="12"/>
      <c r="W111" s="31" t="s">
        <v>17</v>
      </c>
    </row>
    <row r="112" spans="1:27">
      <c r="A112" s="12"/>
      <c r="B112" s="45"/>
      <c r="C112" s="12"/>
      <c r="D112" s="13">
        <f t="shared" si="10"/>
        <v>0</v>
      </c>
      <c r="E112" s="13"/>
      <c r="F112" s="13"/>
      <c r="G112" s="12"/>
      <c r="H112" s="13">
        <f t="shared" si="15"/>
        <v>0</v>
      </c>
      <c r="I112" s="13"/>
      <c r="J112" s="13">
        <f t="shared" si="16"/>
        <v>0</v>
      </c>
      <c r="K112" s="12"/>
      <c r="L112" s="13"/>
      <c r="M112" s="44"/>
      <c r="N112" s="12">
        <f t="shared" si="17"/>
        <v>0</v>
      </c>
      <c r="O112" s="13">
        <f t="shared" si="5"/>
        <v>0</v>
      </c>
      <c r="P112" s="12"/>
      <c r="Q112" s="45"/>
      <c r="R112" s="13"/>
      <c r="S112" s="12"/>
      <c r="T112" s="12"/>
    </row>
    <row r="113" spans="1:22">
      <c r="A113" s="12"/>
      <c r="B113" s="45"/>
      <c r="C113" s="12"/>
      <c r="D113" s="13">
        <f t="shared" si="10"/>
        <v>0</v>
      </c>
      <c r="E113" s="13"/>
      <c r="F113" s="13"/>
      <c r="G113" s="12"/>
      <c r="H113" s="13">
        <f t="shared" si="15"/>
        <v>0</v>
      </c>
      <c r="I113" s="13"/>
      <c r="J113" s="13">
        <f t="shared" si="16"/>
        <v>0</v>
      </c>
      <c r="K113" s="12"/>
      <c r="L113" s="13"/>
      <c r="M113" s="44"/>
      <c r="N113" s="12">
        <f t="shared" si="17"/>
        <v>0</v>
      </c>
      <c r="O113" s="13">
        <f t="shared" si="5"/>
        <v>0</v>
      </c>
      <c r="P113" s="12"/>
      <c r="Q113" s="45"/>
      <c r="R113" s="13"/>
      <c r="S113" s="12"/>
      <c r="T113" s="12"/>
    </row>
    <row r="114" spans="1:22">
      <c r="A114" s="12"/>
      <c r="B114" s="45"/>
      <c r="C114" s="12"/>
      <c r="D114" s="13">
        <f t="shared" si="10"/>
        <v>0</v>
      </c>
      <c r="E114" s="13"/>
      <c r="F114" s="13"/>
      <c r="G114" s="12"/>
      <c r="H114" s="13">
        <f t="shared" si="15"/>
        <v>0</v>
      </c>
      <c r="I114" s="13"/>
      <c r="J114" s="13">
        <f t="shared" si="16"/>
        <v>0</v>
      </c>
      <c r="K114" s="12"/>
      <c r="L114" s="13"/>
      <c r="M114" s="44"/>
      <c r="N114" s="12">
        <f t="shared" si="17"/>
        <v>0</v>
      </c>
      <c r="O114" s="13">
        <f t="shared" si="5"/>
        <v>0</v>
      </c>
      <c r="P114" s="12"/>
      <c r="Q114" s="45"/>
      <c r="R114" s="13"/>
      <c r="S114" s="12"/>
      <c r="T114" s="12"/>
    </row>
    <row r="115" spans="1:22">
      <c r="A115" s="12"/>
      <c r="B115" s="45"/>
      <c r="C115" s="12"/>
      <c r="D115" s="13">
        <f t="shared" si="10"/>
        <v>0</v>
      </c>
      <c r="E115" s="13"/>
      <c r="F115" s="13"/>
      <c r="G115" s="12"/>
      <c r="H115" s="13">
        <f t="shared" si="15"/>
        <v>0</v>
      </c>
      <c r="I115" s="13"/>
      <c r="J115" s="13">
        <f t="shared" si="16"/>
        <v>0</v>
      </c>
      <c r="K115" s="12"/>
      <c r="L115" s="13"/>
      <c r="M115" s="44"/>
      <c r="N115" s="12">
        <f t="shared" si="17"/>
        <v>0</v>
      </c>
      <c r="O115" s="13">
        <f t="shared" si="5"/>
        <v>0</v>
      </c>
      <c r="P115" s="12"/>
      <c r="Q115" s="45"/>
      <c r="R115" s="13"/>
      <c r="S115" s="12"/>
      <c r="T115" s="12"/>
    </row>
    <row r="116" spans="1:22">
      <c r="A116" s="12"/>
      <c r="B116" s="45"/>
      <c r="C116" s="12"/>
      <c r="D116" s="12"/>
      <c r="E116" s="12"/>
      <c r="F116" s="12"/>
      <c r="G116" s="12"/>
      <c r="H116" s="13"/>
      <c r="I116" s="13"/>
      <c r="J116" s="13"/>
      <c r="K116" s="12"/>
      <c r="L116" s="13"/>
      <c r="M116" s="44"/>
      <c r="N116" s="12">
        <f t="shared" ref="N116:N121" si="18">G116-M116</f>
        <v>0</v>
      </c>
      <c r="O116" s="13">
        <f t="shared" ref="O116:O121" si="19">N116/340.75</f>
        <v>0</v>
      </c>
      <c r="P116" s="12"/>
      <c r="Q116" s="45"/>
      <c r="R116" s="13"/>
      <c r="S116" s="12"/>
      <c r="T116" s="12"/>
    </row>
    <row r="117" spans="1:22">
      <c r="A117" s="12"/>
      <c r="B117" s="45"/>
      <c r="C117" s="12"/>
      <c r="D117" s="12"/>
      <c r="E117" s="12"/>
      <c r="F117" s="12"/>
      <c r="G117" s="12"/>
      <c r="H117" s="13"/>
      <c r="I117" s="13"/>
      <c r="J117" s="13"/>
      <c r="K117" s="12"/>
      <c r="L117" s="13"/>
      <c r="M117" s="44"/>
      <c r="N117" s="12">
        <f t="shared" si="18"/>
        <v>0</v>
      </c>
      <c r="O117" s="13">
        <f t="shared" si="19"/>
        <v>0</v>
      </c>
      <c r="P117" s="12"/>
      <c r="Q117" s="45"/>
      <c r="R117" s="13"/>
      <c r="S117" s="12"/>
      <c r="T117" s="12"/>
    </row>
    <row r="118" spans="1:22">
      <c r="A118" s="12"/>
      <c r="B118" s="45"/>
      <c r="C118" s="12"/>
      <c r="D118" s="12"/>
      <c r="E118" s="12"/>
      <c r="F118" s="12"/>
      <c r="G118" s="12"/>
      <c r="H118" s="13"/>
      <c r="I118" s="13"/>
      <c r="J118" s="13"/>
      <c r="K118" s="12"/>
      <c r="L118" s="13"/>
      <c r="M118" s="44"/>
      <c r="N118" s="12">
        <f t="shared" si="18"/>
        <v>0</v>
      </c>
      <c r="O118" s="13">
        <f t="shared" si="19"/>
        <v>0</v>
      </c>
      <c r="P118" s="12"/>
      <c r="Q118" s="45"/>
      <c r="R118" s="13"/>
      <c r="S118" s="12"/>
      <c r="T118" s="12"/>
    </row>
    <row r="119" spans="1:22">
      <c r="A119" s="12">
        <v>11744</v>
      </c>
      <c r="B119" s="45">
        <v>34555</v>
      </c>
      <c r="C119" s="12">
        <v>4000000</v>
      </c>
      <c r="D119" s="13">
        <f t="shared" ref="D119" si="20">C119/340.75</f>
        <v>11738.81144534116</v>
      </c>
      <c r="E119" s="12"/>
      <c r="F119" s="12"/>
      <c r="G119" s="12"/>
      <c r="H119" s="13"/>
      <c r="I119" s="13"/>
      <c r="J119" s="13"/>
      <c r="K119" s="12"/>
      <c r="L119" s="13"/>
      <c r="M119" s="44"/>
      <c r="N119" s="12">
        <f t="shared" si="18"/>
        <v>0</v>
      </c>
      <c r="O119" s="13">
        <f t="shared" si="19"/>
        <v>0</v>
      </c>
      <c r="P119" s="12">
        <v>4212</v>
      </c>
      <c r="Q119" s="45">
        <v>38238</v>
      </c>
      <c r="R119" s="13"/>
      <c r="S119" s="54"/>
      <c r="T119" s="12"/>
    </row>
    <row r="120" spans="1:22">
      <c r="A120" s="12"/>
      <c r="B120" s="45"/>
      <c r="C120" s="12"/>
      <c r="D120" s="12"/>
      <c r="E120" s="12"/>
      <c r="F120" s="12"/>
      <c r="G120" s="12"/>
      <c r="H120" s="13"/>
      <c r="I120" s="13"/>
      <c r="J120" s="13"/>
      <c r="K120" s="12"/>
      <c r="L120" s="13"/>
      <c r="M120" s="44"/>
      <c r="N120" s="12">
        <f t="shared" si="18"/>
        <v>0</v>
      </c>
      <c r="O120" s="13">
        <f t="shared" si="19"/>
        <v>0</v>
      </c>
      <c r="P120" s="12"/>
      <c r="Q120" s="45"/>
      <c r="R120" s="13"/>
      <c r="S120" s="12"/>
      <c r="T120" s="12"/>
    </row>
    <row r="121" spans="1:22">
      <c r="A121" s="12"/>
      <c r="B121" s="45"/>
      <c r="C121" s="12"/>
      <c r="D121" s="12"/>
      <c r="E121" s="12"/>
      <c r="F121" s="12"/>
      <c r="G121" s="12"/>
      <c r="H121" s="13"/>
      <c r="I121" s="13"/>
      <c r="J121" s="13"/>
      <c r="K121" s="12"/>
      <c r="L121" s="13"/>
      <c r="M121" s="44"/>
      <c r="N121" s="12">
        <f t="shared" si="18"/>
        <v>0</v>
      </c>
      <c r="O121" s="13">
        <f t="shared" si="19"/>
        <v>0</v>
      </c>
      <c r="P121" s="12"/>
      <c r="Q121" s="45"/>
      <c r="R121" s="13"/>
      <c r="S121" s="12"/>
      <c r="T121" s="12"/>
    </row>
    <row r="122" spans="1:22">
      <c r="S122" s="67">
        <f>SUM(S2:S121)</f>
        <v>9911</v>
      </c>
      <c r="T122" s="67">
        <f>SUM(T2:T121)</f>
        <v>721</v>
      </c>
      <c r="V122" s="43">
        <v>45613</v>
      </c>
    </row>
    <row r="123" spans="1:22">
      <c r="V123" s="21" t="s">
        <v>27</v>
      </c>
    </row>
    <row r="124" spans="1:22">
      <c r="C124" s="27" t="s">
        <v>70</v>
      </c>
    </row>
    <row r="125" spans="1:22">
      <c r="C125" s="27" t="s">
        <v>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L20" sqref="L20:M20"/>
    </sheetView>
  </sheetViews>
  <sheetFormatPr defaultRowHeight="11.25"/>
  <cols>
    <col min="1" max="1" width="6.44140625" style="22" bestFit="1" customWidth="1"/>
    <col min="2" max="2" width="6.77734375" style="23" bestFit="1" customWidth="1"/>
    <col min="3" max="3" width="19.33203125" style="22" bestFit="1" customWidth="1"/>
    <col min="4" max="4" width="8.6640625" style="22" bestFit="1" customWidth="1"/>
    <col min="5" max="5" width="10.77734375" style="26" customWidth="1"/>
    <col min="6" max="6" width="6.77734375" style="26" bestFit="1" customWidth="1"/>
    <col min="7" max="7" width="7" style="26" bestFit="1" customWidth="1"/>
    <col min="8" max="8" width="6.33203125" style="26" bestFit="1" customWidth="1"/>
    <col min="9" max="9" width="11.109375" style="26" customWidth="1"/>
    <col min="10" max="10" width="6.77734375" style="26" bestFit="1" customWidth="1"/>
    <col min="11" max="11" width="7" style="26" bestFit="1" customWidth="1"/>
    <col min="12" max="12" width="6.33203125" style="26" bestFit="1" customWidth="1"/>
    <col min="13" max="13" width="8.88671875" style="20"/>
    <col min="14" max="14" width="8.21875" style="20" bestFit="1" customWidth="1"/>
    <col min="15" max="121" width="8.88671875" style="20"/>
    <col min="122" max="122" width="7" style="20" bestFit="1" customWidth="1"/>
    <col min="123" max="123" width="7.6640625" style="20" bestFit="1" customWidth="1"/>
    <col min="124" max="124" width="7.109375" style="20" bestFit="1" customWidth="1"/>
    <col min="125" max="125" width="12.44140625" style="20" bestFit="1" customWidth="1"/>
    <col min="126" max="126" width="7" style="20" bestFit="1" customWidth="1"/>
    <col min="127" max="127" width="6.109375" style="20" bestFit="1" customWidth="1"/>
    <col min="128" max="128" width="9.109375" style="20" bestFit="1" customWidth="1"/>
    <col min="129" max="129" width="11.109375" style="20" customWidth="1"/>
    <col min="130" max="130" width="9.109375" style="20" bestFit="1" customWidth="1"/>
    <col min="131" max="131" width="11" style="20" bestFit="1" customWidth="1"/>
    <col min="132" max="132" width="13" style="20" customWidth="1"/>
    <col min="133" max="133" width="12.88671875" style="20" customWidth="1"/>
    <col min="134" max="135" width="6.109375" style="20" bestFit="1" customWidth="1"/>
    <col min="136" max="136" width="6.21875" style="20" bestFit="1" customWidth="1"/>
    <col min="137" max="138" width="6.109375" style="20" bestFit="1" customWidth="1"/>
    <col min="139" max="139" width="7.5546875" style="20" customWidth="1"/>
    <col min="140" max="140" width="10" style="20" customWidth="1"/>
    <col min="141" max="377" width="8.88671875" style="20"/>
    <col min="378" max="378" width="7" style="20" bestFit="1" customWidth="1"/>
    <col min="379" max="379" width="7.6640625" style="20" bestFit="1" customWidth="1"/>
    <col min="380" max="380" width="7.109375" style="20" bestFit="1" customWidth="1"/>
    <col min="381" max="381" width="12.44140625" style="20" bestFit="1" customWidth="1"/>
    <col min="382" max="382" width="7" style="20" bestFit="1" customWidth="1"/>
    <col min="383" max="383" width="6.109375" style="20" bestFit="1" customWidth="1"/>
    <col min="384" max="384" width="9.109375" style="20" bestFit="1" customWidth="1"/>
    <col min="385" max="385" width="11.109375" style="20" customWidth="1"/>
    <col min="386" max="386" width="9.109375" style="20" bestFit="1" customWidth="1"/>
    <col min="387" max="387" width="11" style="20" bestFit="1" customWidth="1"/>
    <col min="388" max="388" width="13" style="20" customWidth="1"/>
    <col min="389" max="389" width="12.88671875" style="20" customWidth="1"/>
    <col min="390" max="391" width="6.109375" style="20" bestFit="1" customWidth="1"/>
    <col min="392" max="392" width="6.21875" style="20" bestFit="1" customWidth="1"/>
    <col min="393" max="394" width="6.109375" style="20" bestFit="1" customWidth="1"/>
    <col min="395" max="395" width="7.5546875" style="20" customWidth="1"/>
    <col min="396" max="396" width="10" style="20" customWidth="1"/>
    <col min="397" max="633" width="8.88671875" style="20"/>
    <col min="634" max="634" width="7" style="20" bestFit="1" customWidth="1"/>
    <col min="635" max="635" width="7.6640625" style="20" bestFit="1" customWidth="1"/>
    <col min="636" max="636" width="7.109375" style="20" bestFit="1" customWidth="1"/>
    <col min="637" max="637" width="12.44140625" style="20" bestFit="1" customWidth="1"/>
    <col min="638" max="638" width="7" style="20" bestFit="1" customWidth="1"/>
    <col min="639" max="639" width="6.109375" style="20" bestFit="1" customWidth="1"/>
    <col min="640" max="640" width="9.109375" style="20" bestFit="1" customWidth="1"/>
    <col min="641" max="641" width="11.109375" style="20" customWidth="1"/>
    <col min="642" max="642" width="9.109375" style="20" bestFit="1" customWidth="1"/>
    <col min="643" max="643" width="11" style="20" bestFit="1" customWidth="1"/>
    <col min="644" max="644" width="13" style="20" customWidth="1"/>
    <col min="645" max="645" width="12.88671875" style="20" customWidth="1"/>
    <col min="646" max="647" width="6.109375" style="20" bestFit="1" customWidth="1"/>
    <col min="648" max="648" width="6.21875" style="20" bestFit="1" customWidth="1"/>
    <col min="649" max="650" width="6.109375" style="20" bestFit="1" customWidth="1"/>
    <col min="651" max="651" width="7.5546875" style="20" customWidth="1"/>
    <col min="652" max="652" width="10" style="20" customWidth="1"/>
    <col min="653" max="889" width="8.88671875" style="20"/>
    <col min="890" max="890" width="7" style="20" bestFit="1" customWidth="1"/>
    <col min="891" max="891" width="7.6640625" style="20" bestFit="1" customWidth="1"/>
    <col min="892" max="892" width="7.109375" style="20" bestFit="1" customWidth="1"/>
    <col min="893" max="893" width="12.44140625" style="20" bestFit="1" customWidth="1"/>
    <col min="894" max="894" width="7" style="20" bestFit="1" customWidth="1"/>
    <col min="895" max="895" width="6.109375" style="20" bestFit="1" customWidth="1"/>
    <col min="896" max="896" width="9.109375" style="20" bestFit="1" customWidth="1"/>
    <col min="897" max="897" width="11.109375" style="20" customWidth="1"/>
    <col min="898" max="898" width="9.109375" style="20" bestFit="1" customWidth="1"/>
    <col min="899" max="899" width="11" style="20" bestFit="1" customWidth="1"/>
    <col min="900" max="900" width="13" style="20" customWidth="1"/>
    <col min="901" max="901" width="12.88671875" style="20" customWidth="1"/>
    <col min="902" max="903" width="6.109375" style="20" bestFit="1" customWidth="1"/>
    <col min="904" max="904" width="6.21875" style="20" bestFit="1" customWidth="1"/>
    <col min="905" max="906" width="6.109375" style="20" bestFit="1" customWidth="1"/>
    <col min="907" max="907" width="7.5546875" style="20" customWidth="1"/>
    <col min="908" max="908" width="10" style="20" customWidth="1"/>
    <col min="909" max="1145" width="8.88671875" style="20"/>
    <col min="1146" max="1146" width="7" style="20" bestFit="1" customWidth="1"/>
    <col min="1147" max="1147" width="7.6640625" style="20" bestFit="1" customWidth="1"/>
    <col min="1148" max="1148" width="7.109375" style="20" bestFit="1" customWidth="1"/>
    <col min="1149" max="1149" width="12.44140625" style="20" bestFit="1" customWidth="1"/>
    <col min="1150" max="1150" width="7" style="20" bestFit="1" customWidth="1"/>
    <col min="1151" max="1151" width="6.109375" style="20" bestFit="1" customWidth="1"/>
    <col min="1152" max="1152" width="9.109375" style="20" bestFit="1" customWidth="1"/>
    <col min="1153" max="1153" width="11.109375" style="20" customWidth="1"/>
    <col min="1154" max="1154" width="9.109375" style="20" bestFit="1" customWidth="1"/>
    <col min="1155" max="1155" width="11" style="20" bestFit="1" customWidth="1"/>
    <col min="1156" max="1156" width="13" style="20" customWidth="1"/>
    <col min="1157" max="1157" width="12.88671875" style="20" customWidth="1"/>
    <col min="1158" max="1159" width="6.109375" style="20" bestFit="1" customWidth="1"/>
    <col min="1160" max="1160" width="6.21875" style="20" bestFit="1" customWidth="1"/>
    <col min="1161" max="1162" width="6.109375" style="20" bestFit="1" customWidth="1"/>
    <col min="1163" max="1163" width="7.5546875" style="20" customWidth="1"/>
    <col min="1164" max="1164" width="10" style="20" customWidth="1"/>
    <col min="1165" max="1401" width="8.88671875" style="20"/>
    <col min="1402" max="1402" width="7" style="20" bestFit="1" customWidth="1"/>
    <col min="1403" max="1403" width="7.6640625" style="20" bestFit="1" customWidth="1"/>
    <col min="1404" max="1404" width="7.109375" style="20" bestFit="1" customWidth="1"/>
    <col min="1405" max="1405" width="12.44140625" style="20" bestFit="1" customWidth="1"/>
    <col min="1406" max="1406" width="7" style="20" bestFit="1" customWidth="1"/>
    <col min="1407" max="1407" width="6.109375" style="20" bestFit="1" customWidth="1"/>
    <col min="1408" max="1408" width="9.109375" style="20" bestFit="1" customWidth="1"/>
    <col min="1409" max="1409" width="11.109375" style="20" customWidth="1"/>
    <col min="1410" max="1410" width="9.109375" style="20" bestFit="1" customWidth="1"/>
    <col min="1411" max="1411" width="11" style="20" bestFit="1" customWidth="1"/>
    <col min="1412" max="1412" width="13" style="20" customWidth="1"/>
    <col min="1413" max="1413" width="12.88671875" style="20" customWidth="1"/>
    <col min="1414" max="1415" width="6.109375" style="20" bestFit="1" customWidth="1"/>
    <col min="1416" max="1416" width="6.21875" style="20" bestFit="1" customWidth="1"/>
    <col min="1417" max="1418" width="6.109375" style="20" bestFit="1" customWidth="1"/>
    <col min="1419" max="1419" width="7.5546875" style="20" customWidth="1"/>
    <col min="1420" max="1420" width="10" style="20" customWidth="1"/>
    <col min="1421" max="1657" width="8.88671875" style="20"/>
    <col min="1658" max="1658" width="7" style="20" bestFit="1" customWidth="1"/>
    <col min="1659" max="1659" width="7.6640625" style="20" bestFit="1" customWidth="1"/>
    <col min="1660" max="1660" width="7.109375" style="20" bestFit="1" customWidth="1"/>
    <col min="1661" max="1661" width="12.44140625" style="20" bestFit="1" customWidth="1"/>
    <col min="1662" max="1662" width="7" style="20" bestFit="1" customWidth="1"/>
    <col min="1663" max="1663" width="6.109375" style="20" bestFit="1" customWidth="1"/>
    <col min="1664" max="1664" width="9.109375" style="20" bestFit="1" customWidth="1"/>
    <col min="1665" max="1665" width="11.109375" style="20" customWidth="1"/>
    <col min="1666" max="1666" width="9.109375" style="20" bestFit="1" customWidth="1"/>
    <col min="1667" max="1667" width="11" style="20" bestFit="1" customWidth="1"/>
    <col min="1668" max="1668" width="13" style="20" customWidth="1"/>
    <col min="1669" max="1669" width="12.88671875" style="20" customWidth="1"/>
    <col min="1670" max="1671" width="6.109375" style="20" bestFit="1" customWidth="1"/>
    <col min="1672" max="1672" width="6.21875" style="20" bestFit="1" customWidth="1"/>
    <col min="1673" max="1674" width="6.109375" style="20" bestFit="1" customWidth="1"/>
    <col min="1675" max="1675" width="7.5546875" style="20" customWidth="1"/>
    <col min="1676" max="1676" width="10" style="20" customWidth="1"/>
    <col min="1677" max="1913" width="8.88671875" style="20"/>
    <col min="1914" max="1914" width="7" style="20" bestFit="1" customWidth="1"/>
    <col min="1915" max="1915" width="7.6640625" style="20" bestFit="1" customWidth="1"/>
    <col min="1916" max="1916" width="7.109375" style="20" bestFit="1" customWidth="1"/>
    <col min="1917" max="1917" width="12.44140625" style="20" bestFit="1" customWidth="1"/>
    <col min="1918" max="1918" width="7" style="20" bestFit="1" customWidth="1"/>
    <col min="1919" max="1919" width="6.109375" style="20" bestFit="1" customWidth="1"/>
    <col min="1920" max="1920" width="9.109375" style="20" bestFit="1" customWidth="1"/>
    <col min="1921" max="1921" width="11.109375" style="20" customWidth="1"/>
    <col min="1922" max="1922" width="9.109375" style="20" bestFit="1" customWidth="1"/>
    <col min="1923" max="1923" width="11" style="20" bestFit="1" customWidth="1"/>
    <col min="1924" max="1924" width="13" style="20" customWidth="1"/>
    <col min="1925" max="1925" width="12.88671875" style="20" customWidth="1"/>
    <col min="1926" max="1927" width="6.109375" style="20" bestFit="1" customWidth="1"/>
    <col min="1928" max="1928" width="6.21875" style="20" bestFit="1" customWidth="1"/>
    <col min="1929" max="1930" width="6.109375" style="20" bestFit="1" customWidth="1"/>
    <col min="1931" max="1931" width="7.5546875" style="20" customWidth="1"/>
    <col min="1932" max="1932" width="10" style="20" customWidth="1"/>
    <col min="1933" max="2169" width="8.88671875" style="20"/>
    <col min="2170" max="2170" width="7" style="20" bestFit="1" customWidth="1"/>
    <col min="2171" max="2171" width="7.6640625" style="20" bestFit="1" customWidth="1"/>
    <col min="2172" max="2172" width="7.109375" style="20" bestFit="1" customWidth="1"/>
    <col min="2173" max="2173" width="12.44140625" style="20" bestFit="1" customWidth="1"/>
    <col min="2174" max="2174" width="7" style="20" bestFit="1" customWidth="1"/>
    <col min="2175" max="2175" width="6.109375" style="20" bestFit="1" customWidth="1"/>
    <col min="2176" max="2176" width="9.109375" style="20" bestFit="1" customWidth="1"/>
    <col min="2177" max="2177" width="11.109375" style="20" customWidth="1"/>
    <col min="2178" max="2178" width="9.109375" style="20" bestFit="1" customWidth="1"/>
    <col min="2179" max="2179" width="11" style="20" bestFit="1" customWidth="1"/>
    <col min="2180" max="2180" width="13" style="20" customWidth="1"/>
    <col min="2181" max="2181" width="12.88671875" style="20" customWidth="1"/>
    <col min="2182" max="2183" width="6.109375" style="20" bestFit="1" customWidth="1"/>
    <col min="2184" max="2184" width="6.21875" style="20" bestFit="1" customWidth="1"/>
    <col min="2185" max="2186" width="6.109375" style="20" bestFit="1" customWidth="1"/>
    <col min="2187" max="2187" width="7.5546875" style="20" customWidth="1"/>
    <col min="2188" max="2188" width="10" style="20" customWidth="1"/>
    <col min="2189" max="2425" width="8.88671875" style="20"/>
    <col min="2426" max="2426" width="7" style="20" bestFit="1" customWidth="1"/>
    <col min="2427" max="2427" width="7.6640625" style="20" bestFit="1" customWidth="1"/>
    <col min="2428" max="2428" width="7.109375" style="20" bestFit="1" customWidth="1"/>
    <col min="2429" max="2429" width="12.44140625" style="20" bestFit="1" customWidth="1"/>
    <col min="2430" max="2430" width="7" style="20" bestFit="1" customWidth="1"/>
    <col min="2431" max="2431" width="6.109375" style="20" bestFit="1" customWidth="1"/>
    <col min="2432" max="2432" width="9.109375" style="20" bestFit="1" customWidth="1"/>
    <col min="2433" max="2433" width="11.109375" style="20" customWidth="1"/>
    <col min="2434" max="2434" width="9.109375" style="20" bestFit="1" customWidth="1"/>
    <col min="2435" max="2435" width="11" style="20" bestFit="1" customWidth="1"/>
    <col min="2436" max="2436" width="13" style="20" customWidth="1"/>
    <col min="2437" max="2437" width="12.88671875" style="20" customWidth="1"/>
    <col min="2438" max="2439" width="6.109375" style="20" bestFit="1" customWidth="1"/>
    <col min="2440" max="2440" width="6.21875" style="20" bestFit="1" customWidth="1"/>
    <col min="2441" max="2442" width="6.109375" style="20" bestFit="1" customWidth="1"/>
    <col min="2443" max="2443" width="7.5546875" style="20" customWidth="1"/>
    <col min="2444" max="2444" width="10" style="20" customWidth="1"/>
    <col min="2445" max="2681" width="8.88671875" style="20"/>
    <col min="2682" max="2682" width="7" style="20" bestFit="1" customWidth="1"/>
    <col min="2683" max="2683" width="7.6640625" style="20" bestFit="1" customWidth="1"/>
    <col min="2684" max="2684" width="7.109375" style="20" bestFit="1" customWidth="1"/>
    <col min="2685" max="2685" width="12.44140625" style="20" bestFit="1" customWidth="1"/>
    <col min="2686" max="2686" width="7" style="20" bestFit="1" customWidth="1"/>
    <col min="2687" max="2687" width="6.109375" style="20" bestFit="1" customWidth="1"/>
    <col min="2688" max="2688" width="9.109375" style="20" bestFit="1" customWidth="1"/>
    <col min="2689" max="2689" width="11.109375" style="20" customWidth="1"/>
    <col min="2690" max="2690" width="9.109375" style="20" bestFit="1" customWidth="1"/>
    <col min="2691" max="2691" width="11" style="20" bestFit="1" customWidth="1"/>
    <col min="2692" max="2692" width="13" style="20" customWidth="1"/>
    <col min="2693" max="2693" width="12.88671875" style="20" customWidth="1"/>
    <col min="2694" max="2695" width="6.109375" style="20" bestFit="1" customWidth="1"/>
    <col min="2696" max="2696" width="6.21875" style="20" bestFit="1" customWidth="1"/>
    <col min="2697" max="2698" width="6.109375" style="20" bestFit="1" customWidth="1"/>
    <col min="2699" max="2699" width="7.5546875" style="20" customWidth="1"/>
    <col min="2700" max="2700" width="10" style="20" customWidth="1"/>
    <col min="2701" max="2937" width="8.88671875" style="20"/>
    <col min="2938" max="2938" width="7" style="20" bestFit="1" customWidth="1"/>
    <col min="2939" max="2939" width="7.6640625" style="20" bestFit="1" customWidth="1"/>
    <col min="2940" max="2940" width="7.109375" style="20" bestFit="1" customWidth="1"/>
    <col min="2941" max="2941" width="12.44140625" style="20" bestFit="1" customWidth="1"/>
    <col min="2942" max="2942" width="7" style="20" bestFit="1" customWidth="1"/>
    <col min="2943" max="2943" width="6.109375" style="20" bestFit="1" customWidth="1"/>
    <col min="2944" max="2944" width="9.109375" style="20" bestFit="1" customWidth="1"/>
    <col min="2945" max="2945" width="11.109375" style="20" customWidth="1"/>
    <col min="2946" max="2946" width="9.109375" style="20" bestFit="1" customWidth="1"/>
    <col min="2947" max="2947" width="11" style="20" bestFit="1" customWidth="1"/>
    <col min="2948" max="2948" width="13" style="20" customWidth="1"/>
    <col min="2949" max="2949" width="12.88671875" style="20" customWidth="1"/>
    <col min="2950" max="2951" width="6.109375" style="20" bestFit="1" customWidth="1"/>
    <col min="2952" max="2952" width="6.21875" style="20" bestFit="1" customWidth="1"/>
    <col min="2953" max="2954" width="6.109375" style="20" bestFit="1" customWidth="1"/>
    <col min="2955" max="2955" width="7.5546875" style="20" customWidth="1"/>
    <col min="2956" max="2956" width="10" style="20" customWidth="1"/>
    <col min="2957" max="3193" width="8.88671875" style="20"/>
    <col min="3194" max="3194" width="7" style="20" bestFit="1" customWidth="1"/>
    <col min="3195" max="3195" width="7.6640625" style="20" bestFit="1" customWidth="1"/>
    <col min="3196" max="3196" width="7.109375" style="20" bestFit="1" customWidth="1"/>
    <col min="3197" max="3197" width="12.44140625" style="20" bestFit="1" customWidth="1"/>
    <col min="3198" max="3198" width="7" style="20" bestFit="1" customWidth="1"/>
    <col min="3199" max="3199" width="6.109375" style="20" bestFit="1" customWidth="1"/>
    <col min="3200" max="3200" width="9.109375" style="20" bestFit="1" customWidth="1"/>
    <col min="3201" max="3201" width="11.109375" style="20" customWidth="1"/>
    <col min="3202" max="3202" width="9.109375" style="20" bestFit="1" customWidth="1"/>
    <col min="3203" max="3203" width="11" style="20" bestFit="1" customWidth="1"/>
    <col min="3204" max="3204" width="13" style="20" customWidth="1"/>
    <col min="3205" max="3205" width="12.88671875" style="20" customWidth="1"/>
    <col min="3206" max="3207" width="6.109375" style="20" bestFit="1" customWidth="1"/>
    <col min="3208" max="3208" width="6.21875" style="20" bestFit="1" customWidth="1"/>
    <col min="3209" max="3210" width="6.109375" style="20" bestFit="1" customWidth="1"/>
    <col min="3211" max="3211" width="7.5546875" style="20" customWidth="1"/>
    <col min="3212" max="3212" width="10" style="20" customWidth="1"/>
    <col min="3213" max="3449" width="8.88671875" style="20"/>
    <col min="3450" max="3450" width="7" style="20" bestFit="1" customWidth="1"/>
    <col min="3451" max="3451" width="7.6640625" style="20" bestFit="1" customWidth="1"/>
    <col min="3452" max="3452" width="7.109375" style="20" bestFit="1" customWidth="1"/>
    <col min="3453" max="3453" width="12.44140625" style="20" bestFit="1" customWidth="1"/>
    <col min="3454" max="3454" width="7" style="20" bestFit="1" customWidth="1"/>
    <col min="3455" max="3455" width="6.109375" style="20" bestFit="1" customWidth="1"/>
    <col min="3456" max="3456" width="9.109375" style="20" bestFit="1" customWidth="1"/>
    <col min="3457" max="3457" width="11.109375" style="20" customWidth="1"/>
    <col min="3458" max="3458" width="9.109375" style="20" bestFit="1" customWidth="1"/>
    <col min="3459" max="3459" width="11" style="20" bestFit="1" customWidth="1"/>
    <col min="3460" max="3460" width="13" style="20" customWidth="1"/>
    <col min="3461" max="3461" width="12.88671875" style="20" customWidth="1"/>
    <col min="3462" max="3463" width="6.109375" style="20" bestFit="1" customWidth="1"/>
    <col min="3464" max="3464" width="6.21875" style="20" bestFit="1" customWidth="1"/>
    <col min="3465" max="3466" width="6.109375" style="20" bestFit="1" customWidth="1"/>
    <col min="3467" max="3467" width="7.5546875" style="20" customWidth="1"/>
    <col min="3468" max="3468" width="10" style="20" customWidth="1"/>
    <col min="3469" max="3705" width="8.88671875" style="20"/>
    <col min="3706" max="3706" width="7" style="20" bestFit="1" customWidth="1"/>
    <col min="3707" max="3707" width="7.6640625" style="20" bestFit="1" customWidth="1"/>
    <col min="3708" max="3708" width="7.109375" style="20" bestFit="1" customWidth="1"/>
    <col min="3709" max="3709" width="12.44140625" style="20" bestFit="1" customWidth="1"/>
    <col min="3710" max="3710" width="7" style="20" bestFit="1" customWidth="1"/>
    <col min="3711" max="3711" width="6.109375" style="20" bestFit="1" customWidth="1"/>
    <col min="3712" max="3712" width="9.109375" style="20" bestFit="1" customWidth="1"/>
    <col min="3713" max="3713" width="11.109375" style="20" customWidth="1"/>
    <col min="3714" max="3714" width="9.109375" style="20" bestFit="1" customWidth="1"/>
    <col min="3715" max="3715" width="11" style="20" bestFit="1" customWidth="1"/>
    <col min="3716" max="3716" width="13" style="20" customWidth="1"/>
    <col min="3717" max="3717" width="12.88671875" style="20" customWidth="1"/>
    <col min="3718" max="3719" width="6.109375" style="20" bestFit="1" customWidth="1"/>
    <col min="3720" max="3720" width="6.21875" style="20" bestFit="1" customWidth="1"/>
    <col min="3721" max="3722" width="6.109375" style="20" bestFit="1" customWidth="1"/>
    <col min="3723" max="3723" width="7.5546875" style="20" customWidth="1"/>
    <col min="3724" max="3724" width="10" style="20" customWidth="1"/>
    <col min="3725" max="3961" width="8.88671875" style="20"/>
    <col min="3962" max="3962" width="7" style="20" bestFit="1" customWidth="1"/>
    <col min="3963" max="3963" width="7.6640625" style="20" bestFit="1" customWidth="1"/>
    <col min="3964" max="3964" width="7.109375" style="20" bestFit="1" customWidth="1"/>
    <col min="3965" max="3965" width="12.44140625" style="20" bestFit="1" customWidth="1"/>
    <col min="3966" max="3966" width="7" style="20" bestFit="1" customWidth="1"/>
    <col min="3967" max="3967" width="6.109375" style="20" bestFit="1" customWidth="1"/>
    <col min="3968" max="3968" width="9.109375" style="20" bestFit="1" customWidth="1"/>
    <col min="3969" max="3969" width="11.109375" style="20" customWidth="1"/>
    <col min="3970" max="3970" width="9.109375" style="20" bestFit="1" customWidth="1"/>
    <col min="3971" max="3971" width="11" style="20" bestFit="1" customWidth="1"/>
    <col min="3972" max="3972" width="13" style="20" customWidth="1"/>
    <col min="3973" max="3973" width="12.88671875" style="20" customWidth="1"/>
    <col min="3974" max="3975" width="6.109375" style="20" bestFit="1" customWidth="1"/>
    <col min="3976" max="3976" width="6.21875" style="20" bestFit="1" customWidth="1"/>
    <col min="3977" max="3978" width="6.109375" style="20" bestFit="1" customWidth="1"/>
    <col min="3979" max="3979" width="7.5546875" style="20" customWidth="1"/>
    <col min="3980" max="3980" width="10" style="20" customWidth="1"/>
    <col min="3981" max="4217" width="8.88671875" style="20"/>
    <col min="4218" max="4218" width="7" style="20" bestFit="1" customWidth="1"/>
    <col min="4219" max="4219" width="7.6640625" style="20" bestFit="1" customWidth="1"/>
    <col min="4220" max="4220" width="7.109375" style="20" bestFit="1" customWidth="1"/>
    <col min="4221" max="4221" width="12.44140625" style="20" bestFit="1" customWidth="1"/>
    <col min="4222" max="4222" width="7" style="20" bestFit="1" customWidth="1"/>
    <col min="4223" max="4223" width="6.109375" style="20" bestFit="1" customWidth="1"/>
    <col min="4224" max="4224" width="9.109375" style="20" bestFit="1" customWidth="1"/>
    <col min="4225" max="4225" width="11.109375" style="20" customWidth="1"/>
    <col min="4226" max="4226" width="9.109375" style="20" bestFit="1" customWidth="1"/>
    <col min="4227" max="4227" width="11" style="20" bestFit="1" customWidth="1"/>
    <col min="4228" max="4228" width="13" style="20" customWidth="1"/>
    <col min="4229" max="4229" width="12.88671875" style="20" customWidth="1"/>
    <col min="4230" max="4231" width="6.109375" style="20" bestFit="1" customWidth="1"/>
    <col min="4232" max="4232" width="6.21875" style="20" bestFit="1" customWidth="1"/>
    <col min="4233" max="4234" width="6.109375" style="20" bestFit="1" customWidth="1"/>
    <col min="4235" max="4235" width="7.5546875" style="20" customWidth="1"/>
    <col min="4236" max="4236" width="10" style="20" customWidth="1"/>
    <col min="4237" max="4473" width="8.88671875" style="20"/>
    <col min="4474" max="4474" width="7" style="20" bestFit="1" customWidth="1"/>
    <col min="4475" max="4475" width="7.6640625" style="20" bestFit="1" customWidth="1"/>
    <col min="4476" max="4476" width="7.109375" style="20" bestFit="1" customWidth="1"/>
    <col min="4477" max="4477" width="12.44140625" style="20" bestFit="1" customWidth="1"/>
    <col min="4478" max="4478" width="7" style="20" bestFit="1" customWidth="1"/>
    <col min="4479" max="4479" width="6.109375" style="20" bestFit="1" customWidth="1"/>
    <col min="4480" max="4480" width="9.109375" style="20" bestFit="1" customWidth="1"/>
    <col min="4481" max="4481" width="11.109375" style="20" customWidth="1"/>
    <col min="4482" max="4482" width="9.109375" style="20" bestFit="1" customWidth="1"/>
    <col min="4483" max="4483" width="11" style="20" bestFit="1" customWidth="1"/>
    <col min="4484" max="4484" width="13" style="20" customWidth="1"/>
    <col min="4485" max="4485" width="12.88671875" style="20" customWidth="1"/>
    <col min="4486" max="4487" width="6.109375" style="20" bestFit="1" customWidth="1"/>
    <col min="4488" max="4488" width="6.21875" style="20" bestFit="1" customWidth="1"/>
    <col min="4489" max="4490" width="6.109375" style="20" bestFit="1" customWidth="1"/>
    <col min="4491" max="4491" width="7.5546875" style="20" customWidth="1"/>
    <col min="4492" max="4492" width="10" style="20" customWidth="1"/>
    <col min="4493" max="4729" width="8.88671875" style="20"/>
    <col min="4730" max="4730" width="7" style="20" bestFit="1" customWidth="1"/>
    <col min="4731" max="4731" width="7.6640625" style="20" bestFit="1" customWidth="1"/>
    <col min="4732" max="4732" width="7.109375" style="20" bestFit="1" customWidth="1"/>
    <col min="4733" max="4733" width="12.44140625" style="20" bestFit="1" customWidth="1"/>
    <col min="4734" max="4734" width="7" style="20" bestFit="1" customWidth="1"/>
    <col min="4735" max="4735" width="6.109375" style="20" bestFit="1" customWidth="1"/>
    <col min="4736" max="4736" width="9.109375" style="20" bestFit="1" customWidth="1"/>
    <col min="4737" max="4737" width="11.109375" style="20" customWidth="1"/>
    <col min="4738" max="4738" width="9.109375" style="20" bestFit="1" customWidth="1"/>
    <col min="4739" max="4739" width="11" style="20" bestFit="1" customWidth="1"/>
    <col min="4740" max="4740" width="13" style="20" customWidth="1"/>
    <col min="4741" max="4741" width="12.88671875" style="20" customWidth="1"/>
    <col min="4742" max="4743" width="6.109375" style="20" bestFit="1" customWidth="1"/>
    <col min="4744" max="4744" width="6.21875" style="20" bestFit="1" customWidth="1"/>
    <col min="4745" max="4746" width="6.109375" style="20" bestFit="1" customWidth="1"/>
    <col min="4747" max="4747" width="7.5546875" style="20" customWidth="1"/>
    <col min="4748" max="4748" width="10" style="20" customWidth="1"/>
    <col min="4749" max="4985" width="8.88671875" style="20"/>
    <col min="4986" max="4986" width="7" style="20" bestFit="1" customWidth="1"/>
    <col min="4987" max="4987" width="7.6640625" style="20" bestFit="1" customWidth="1"/>
    <col min="4988" max="4988" width="7.109375" style="20" bestFit="1" customWidth="1"/>
    <col min="4989" max="4989" width="12.44140625" style="20" bestFit="1" customWidth="1"/>
    <col min="4990" max="4990" width="7" style="20" bestFit="1" customWidth="1"/>
    <col min="4991" max="4991" width="6.109375" style="20" bestFit="1" customWidth="1"/>
    <col min="4992" max="4992" width="9.109375" style="20" bestFit="1" customWidth="1"/>
    <col min="4993" max="4993" width="11.109375" style="20" customWidth="1"/>
    <col min="4994" max="4994" width="9.109375" style="20" bestFit="1" customWidth="1"/>
    <col min="4995" max="4995" width="11" style="20" bestFit="1" customWidth="1"/>
    <col min="4996" max="4996" width="13" style="20" customWidth="1"/>
    <col min="4997" max="4997" width="12.88671875" style="20" customWidth="1"/>
    <col min="4998" max="4999" width="6.109375" style="20" bestFit="1" customWidth="1"/>
    <col min="5000" max="5000" width="6.21875" style="20" bestFit="1" customWidth="1"/>
    <col min="5001" max="5002" width="6.109375" style="20" bestFit="1" customWidth="1"/>
    <col min="5003" max="5003" width="7.5546875" style="20" customWidth="1"/>
    <col min="5004" max="5004" width="10" style="20" customWidth="1"/>
    <col min="5005" max="5241" width="8.88671875" style="20"/>
    <col min="5242" max="5242" width="7" style="20" bestFit="1" customWidth="1"/>
    <col min="5243" max="5243" width="7.6640625" style="20" bestFit="1" customWidth="1"/>
    <col min="5244" max="5244" width="7.109375" style="20" bestFit="1" customWidth="1"/>
    <col min="5245" max="5245" width="12.44140625" style="20" bestFit="1" customWidth="1"/>
    <col min="5246" max="5246" width="7" style="20" bestFit="1" customWidth="1"/>
    <col min="5247" max="5247" width="6.109375" style="20" bestFit="1" customWidth="1"/>
    <col min="5248" max="5248" width="9.109375" style="20" bestFit="1" customWidth="1"/>
    <col min="5249" max="5249" width="11.109375" style="20" customWidth="1"/>
    <col min="5250" max="5250" width="9.109375" style="20" bestFit="1" customWidth="1"/>
    <col min="5251" max="5251" width="11" style="20" bestFit="1" customWidth="1"/>
    <col min="5252" max="5252" width="13" style="20" customWidth="1"/>
    <col min="5253" max="5253" width="12.88671875" style="20" customWidth="1"/>
    <col min="5254" max="5255" width="6.109375" style="20" bestFit="1" customWidth="1"/>
    <col min="5256" max="5256" width="6.21875" style="20" bestFit="1" customWidth="1"/>
    <col min="5257" max="5258" width="6.109375" style="20" bestFit="1" customWidth="1"/>
    <col min="5259" max="5259" width="7.5546875" style="20" customWidth="1"/>
    <col min="5260" max="5260" width="10" style="20" customWidth="1"/>
    <col min="5261" max="5497" width="8.88671875" style="20"/>
    <col min="5498" max="5498" width="7" style="20" bestFit="1" customWidth="1"/>
    <col min="5499" max="5499" width="7.6640625" style="20" bestFit="1" customWidth="1"/>
    <col min="5500" max="5500" width="7.109375" style="20" bestFit="1" customWidth="1"/>
    <col min="5501" max="5501" width="12.44140625" style="20" bestFit="1" customWidth="1"/>
    <col min="5502" max="5502" width="7" style="20" bestFit="1" customWidth="1"/>
    <col min="5503" max="5503" width="6.109375" style="20" bestFit="1" customWidth="1"/>
    <col min="5504" max="5504" width="9.109375" style="20" bestFit="1" customWidth="1"/>
    <col min="5505" max="5505" width="11.109375" style="20" customWidth="1"/>
    <col min="5506" max="5506" width="9.109375" style="20" bestFit="1" customWidth="1"/>
    <col min="5507" max="5507" width="11" style="20" bestFit="1" customWidth="1"/>
    <col min="5508" max="5508" width="13" style="20" customWidth="1"/>
    <col min="5509" max="5509" width="12.88671875" style="20" customWidth="1"/>
    <col min="5510" max="5511" width="6.109375" style="20" bestFit="1" customWidth="1"/>
    <col min="5512" max="5512" width="6.21875" style="20" bestFit="1" customWidth="1"/>
    <col min="5513" max="5514" width="6.109375" style="20" bestFit="1" customWidth="1"/>
    <col min="5515" max="5515" width="7.5546875" style="20" customWidth="1"/>
    <col min="5516" max="5516" width="10" style="20" customWidth="1"/>
    <col min="5517" max="5753" width="8.88671875" style="20"/>
    <col min="5754" max="5754" width="7" style="20" bestFit="1" customWidth="1"/>
    <col min="5755" max="5755" width="7.6640625" style="20" bestFit="1" customWidth="1"/>
    <col min="5756" max="5756" width="7.109375" style="20" bestFit="1" customWidth="1"/>
    <col min="5757" max="5757" width="12.44140625" style="20" bestFit="1" customWidth="1"/>
    <col min="5758" max="5758" width="7" style="20" bestFit="1" customWidth="1"/>
    <col min="5759" max="5759" width="6.109375" style="20" bestFit="1" customWidth="1"/>
    <col min="5760" max="5760" width="9.109375" style="20" bestFit="1" customWidth="1"/>
    <col min="5761" max="5761" width="11.109375" style="20" customWidth="1"/>
    <col min="5762" max="5762" width="9.109375" style="20" bestFit="1" customWidth="1"/>
    <col min="5763" max="5763" width="11" style="20" bestFit="1" customWidth="1"/>
    <col min="5764" max="5764" width="13" style="20" customWidth="1"/>
    <col min="5765" max="5765" width="12.88671875" style="20" customWidth="1"/>
    <col min="5766" max="5767" width="6.109375" style="20" bestFit="1" customWidth="1"/>
    <col min="5768" max="5768" width="6.21875" style="20" bestFit="1" customWidth="1"/>
    <col min="5769" max="5770" width="6.109375" style="20" bestFit="1" customWidth="1"/>
    <col min="5771" max="5771" width="7.5546875" style="20" customWidth="1"/>
    <col min="5772" max="5772" width="10" style="20" customWidth="1"/>
    <col min="5773" max="6009" width="8.88671875" style="20"/>
    <col min="6010" max="6010" width="7" style="20" bestFit="1" customWidth="1"/>
    <col min="6011" max="6011" width="7.6640625" style="20" bestFit="1" customWidth="1"/>
    <col min="6012" max="6012" width="7.109375" style="20" bestFit="1" customWidth="1"/>
    <col min="6013" max="6013" width="12.44140625" style="20" bestFit="1" customWidth="1"/>
    <col min="6014" max="6014" width="7" style="20" bestFit="1" customWidth="1"/>
    <col min="6015" max="6015" width="6.109375" style="20" bestFit="1" customWidth="1"/>
    <col min="6016" max="6016" width="9.109375" style="20" bestFit="1" customWidth="1"/>
    <col min="6017" max="6017" width="11.109375" style="20" customWidth="1"/>
    <col min="6018" max="6018" width="9.109375" style="20" bestFit="1" customWidth="1"/>
    <col min="6019" max="6019" width="11" style="20" bestFit="1" customWidth="1"/>
    <col min="6020" max="6020" width="13" style="20" customWidth="1"/>
    <col min="6021" max="6021" width="12.88671875" style="20" customWidth="1"/>
    <col min="6022" max="6023" width="6.109375" style="20" bestFit="1" customWidth="1"/>
    <col min="6024" max="6024" width="6.21875" style="20" bestFit="1" customWidth="1"/>
    <col min="6025" max="6026" width="6.109375" style="20" bestFit="1" customWidth="1"/>
    <col min="6027" max="6027" width="7.5546875" style="20" customWidth="1"/>
    <col min="6028" max="6028" width="10" style="20" customWidth="1"/>
    <col min="6029" max="6265" width="8.88671875" style="20"/>
    <col min="6266" max="6266" width="7" style="20" bestFit="1" customWidth="1"/>
    <col min="6267" max="6267" width="7.6640625" style="20" bestFit="1" customWidth="1"/>
    <col min="6268" max="6268" width="7.109375" style="20" bestFit="1" customWidth="1"/>
    <col min="6269" max="6269" width="12.44140625" style="20" bestFit="1" customWidth="1"/>
    <col min="6270" max="6270" width="7" style="20" bestFit="1" customWidth="1"/>
    <col min="6271" max="6271" width="6.109375" style="20" bestFit="1" customWidth="1"/>
    <col min="6272" max="6272" width="9.109375" style="20" bestFit="1" customWidth="1"/>
    <col min="6273" max="6273" width="11.109375" style="20" customWidth="1"/>
    <col min="6274" max="6274" width="9.109375" style="20" bestFit="1" customWidth="1"/>
    <col min="6275" max="6275" width="11" style="20" bestFit="1" customWidth="1"/>
    <col min="6276" max="6276" width="13" style="20" customWidth="1"/>
    <col min="6277" max="6277" width="12.88671875" style="20" customWidth="1"/>
    <col min="6278" max="6279" width="6.109375" style="20" bestFit="1" customWidth="1"/>
    <col min="6280" max="6280" width="6.21875" style="20" bestFit="1" customWidth="1"/>
    <col min="6281" max="6282" width="6.109375" style="20" bestFit="1" customWidth="1"/>
    <col min="6283" max="6283" width="7.5546875" style="20" customWidth="1"/>
    <col min="6284" max="6284" width="10" style="20" customWidth="1"/>
    <col min="6285" max="6521" width="8.88671875" style="20"/>
    <col min="6522" max="6522" width="7" style="20" bestFit="1" customWidth="1"/>
    <col min="6523" max="6523" width="7.6640625" style="20" bestFit="1" customWidth="1"/>
    <col min="6524" max="6524" width="7.109375" style="20" bestFit="1" customWidth="1"/>
    <col min="6525" max="6525" width="12.44140625" style="20" bestFit="1" customWidth="1"/>
    <col min="6526" max="6526" width="7" style="20" bestFit="1" customWidth="1"/>
    <col min="6527" max="6527" width="6.109375" style="20" bestFit="1" customWidth="1"/>
    <col min="6528" max="6528" width="9.109375" style="20" bestFit="1" customWidth="1"/>
    <col min="6529" max="6529" width="11.109375" style="20" customWidth="1"/>
    <col min="6530" max="6530" width="9.109375" style="20" bestFit="1" customWidth="1"/>
    <col min="6531" max="6531" width="11" style="20" bestFit="1" customWidth="1"/>
    <col min="6532" max="6532" width="13" style="20" customWidth="1"/>
    <col min="6533" max="6533" width="12.88671875" style="20" customWidth="1"/>
    <col min="6534" max="6535" width="6.109375" style="20" bestFit="1" customWidth="1"/>
    <col min="6536" max="6536" width="6.21875" style="20" bestFit="1" customWidth="1"/>
    <col min="6537" max="6538" width="6.109375" style="20" bestFit="1" customWidth="1"/>
    <col min="6539" max="6539" width="7.5546875" style="20" customWidth="1"/>
    <col min="6540" max="6540" width="10" style="20" customWidth="1"/>
    <col min="6541" max="6777" width="8.88671875" style="20"/>
    <col min="6778" max="6778" width="7" style="20" bestFit="1" customWidth="1"/>
    <col min="6779" max="6779" width="7.6640625" style="20" bestFit="1" customWidth="1"/>
    <col min="6780" max="6780" width="7.109375" style="20" bestFit="1" customWidth="1"/>
    <col min="6781" max="6781" width="12.44140625" style="20" bestFit="1" customWidth="1"/>
    <col min="6782" max="6782" width="7" style="20" bestFit="1" customWidth="1"/>
    <col min="6783" max="6783" width="6.109375" style="20" bestFit="1" customWidth="1"/>
    <col min="6784" max="6784" width="9.109375" style="20" bestFit="1" customWidth="1"/>
    <col min="6785" max="6785" width="11.109375" style="20" customWidth="1"/>
    <col min="6786" max="6786" width="9.109375" style="20" bestFit="1" customWidth="1"/>
    <col min="6787" max="6787" width="11" style="20" bestFit="1" customWidth="1"/>
    <col min="6788" max="6788" width="13" style="20" customWidth="1"/>
    <col min="6789" max="6789" width="12.88671875" style="20" customWidth="1"/>
    <col min="6790" max="6791" width="6.109375" style="20" bestFit="1" customWidth="1"/>
    <col min="6792" max="6792" width="6.21875" style="20" bestFit="1" customWidth="1"/>
    <col min="6793" max="6794" width="6.109375" style="20" bestFit="1" customWidth="1"/>
    <col min="6795" max="6795" width="7.5546875" style="20" customWidth="1"/>
    <col min="6796" max="6796" width="10" style="20" customWidth="1"/>
    <col min="6797" max="7033" width="8.88671875" style="20"/>
    <col min="7034" max="7034" width="7" style="20" bestFit="1" customWidth="1"/>
    <col min="7035" max="7035" width="7.6640625" style="20" bestFit="1" customWidth="1"/>
    <col min="7036" max="7036" width="7.109375" style="20" bestFit="1" customWidth="1"/>
    <col min="7037" max="7037" width="12.44140625" style="20" bestFit="1" customWidth="1"/>
    <col min="7038" max="7038" width="7" style="20" bestFit="1" customWidth="1"/>
    <col min="7039" max="7039" width="6.109375" style="20" bestFit="1" customWidth="1"/>
    <col min="7040" max="7040" width="9.109375" style="20" bestFit="1" customWidth="1"/>
    <col min="7041" max="7041" width="11.109375" style="20" customWidth="1"/>
    <col min="7042" max="7042" width="9.109375" style="20" bestFit="1" customWidth="1"/>
    <col min="7043" max="7043" width="11" style="20" bestFit="1" customWidth="1"/>
    <col min="7044" max="7044" width="13" style="20" customWidth="1"/>
    <col min="7045" max="7045" width="12.88671875" style="20" customWidth="1"/>
    <col min="7046" max="7047" width="6.109375" style="20" bestFit="1" customWidth="1"/>
    <col min="7048" max="7048" width="6.21875" style="20" bestFit="1" customWidth="1"/>
    <col min="7049" max="7050" width="6.109375" style="20" bestFit="1" customWidth="1"/>
    <col min="7051" max="7051" width="7.5546875" style="20" customWidth="1"/>
    <col min="7052" max="7052" width="10" style="20" customWidth="1"/>
    <col min="7053" max="7289" width="8.88671875" style="20"/>
    <col min="7290" max="7290" width="7" style="20" bestFit="1" customWidth="1"/>
    <col min="7291" max="7291" width="7.6640625" style="20" bestFit="1" customWidth="1"/>
    <col min="7292" max="7292" width="7.109375" style="20" bestFit="1" customWidth="1"/>
    <col min="7293" max="7293" width="12.44140625" style="20" bestFit="1" customWidth="1"/>
    <col min="7294" max="7294" width="7" style="20" bestFit="1" customWidth="1"/>
    <col min="7295" max="7295" width="6.109375" style="20" bestFit="1" customWidth="1"/>
    <col min="7296" max="7296" width="9.109375" style="20" bestFit="1" customWidth="1"/>
    <col min="7297" max="7297" width="11.109375" style="20" customWidth="1"/>
    <col min="7298" max="7298" width="9.109375" style="20" bestFit="1" customWidth="1"/>
    <col min="7299" max="7299" width="11" style="20" bestFit="1" customWidth="1"/>
    <col min="7300" max="7300" width="13" style="20" customWidth="1"/>
    <col min="7301" max="7301" width="12.88671875" style="20" customWidth="1"/>
    <col min="7302" max="7303" width="6.109375" style="20" bestFit="1" customWidth="1"/>
    <col min="7304" max="7304" width="6.21875" style="20" bestFit="1" customWidth="1"/>
    <col min="7305" max="7306" width="6.109375" style="20" bestFit="1" customWidth="1"/>
    <col min="7307" max="7307" width="7.5546875" style="20" customWidth="1"/>
    <col min="7308" max="7308" width="10" style="20" customWidth="1"/>
    <col min="7309" max="7545" width="8.88671875" style="20"/>
    <col min="7546" max="7546" width="7" style="20" bestFit="1" customWidth="1"/>
    <col min="7547" max="7547" width="7.6640625" style="20" bestFit="1" customWidth="1"/>
    <col min="7548" max="7548" width="7.109375" style="20" bestFit="1" customWidth="1"/>
    <col min="7549" max="7549" width="12.44140625" style="20" bestFit="1" customWidth="1"/>
    <col min="7550" max="7550" width="7" style="20" bestFit="1" customWidth="1"/>
    <col min="7551" max="7551" width="6.109375" style="20" bestFit="1" customWidth="1"/>
    <col min="7552" max="7552" width="9.109375" style="20" bestFit="1" customWidth="1"/>
    <col min="7553" max="7553" width="11.109375" style="20" customWidth="1"/>
    <col min="7554" max="7554" width="9.109375" style="20" bestFit="1" customWidth="1"/>
    <col min="7555" max="7555" width="11" style="20" bestFit="1" customWidth="1"/>
    <col min="7556" max="7556" width="13" style="20" customWidth="1"/>
    <col min="7557" max="7557" width="12.88671875" style="20" customWidth="1"/>
    <col min="7558" max="7559" width="6.109375" style="20" bestFit="1" customWidth="1"/>
    <col min="7560" max="7560" width="6.21875" style="20" bestFit="1" customWidth="1"/>
    <col min="7561" max="7562" width="6.109375" style="20" bestFit="1" customWidth="1"/>
    <col min="7563" max="7563" width="7.5546875" style="20" customWidth="1"/>
    <col min="7564" max="7564" width="10" style="20" customWidth="1"/>
    <col min="7565" max="7801" width="8.88671875" style="20"/>
    <col min="7802" max="7802" width="7" style="20" bestFit="1" customWidth="1"/>
    <col min="7803" max="7803" width="7.6640625" style="20" bestFit="1" customWidth="1"/>
    <col min="7804" max="7804" width="7.109375" style="20" bestFit="1" customWidth="1"/>
    <col min="7805" max="7805" width="12.44140625" style="20" bestFit="1" customWidth="1"/>
    <col min="7806" max="7806" width="7" style="20" bestFit="1" customWidth="1"/>
    <col min="7807" max="7807" width="6.109375" style="20" bestFit="1" customWidth="1"/>
    <col min="7808" max="7808" width="9.109375" style="20" bestFit="1" customWidth="1"/>
    <col min="7809" max="7809" width="11.109375" style="20" customWidth="1"/>
    <col min="7810" max="7810" width="9.109375" style="20" bestFit="1" customWidth="1"/>
    <col min="7811" max="7811" width="11" style="20" bestFit="1" customWidth="1"/>
    <col min="7812" max="7812" width="13" style="20" customWidth="1"/>
    <col min="7813" max="7813" width="12.88671875" style="20" customWidth="1"/>
    <col min="7814" max="7815" width="6.109375" style="20" bestFit="1" customWidth="1"/>
    <col min="7816" max="7816" width="6.21875" style="20" bestFit="1" customWidth="1"/>
    <col min="7817" max="7818" width="6.109375" style="20" bestFit="1" customWidth="1"/>
    <col min="7819" max="7819" width="7.5546875" style="20" customWidth="1"/>
    <col min="7820" max="7820" width="10" style="20" customWidth="1"/>
    <col min="7821" max="8057" width="8.88671875" style="20"/>
    <col min="8058" max="8058" width="7" style="20" bestFit="1" customWidth="1"/>
    <col min="8059" max="8059" width="7.6640625" style="20" bestFit="1" customWidth="1"/>
    <col min="8060" max="8060" width="7.109375" style="20" bestFit="1" customWidth="1"/>
    <col min="8061" max="8061" width="12.44140625" style="20" bestFit="1" customWidth="1"/>
    <col min="8062" max="8062" width="7" style="20" bestFit="1" customWidth="1"/>
    <col min="8063" max="8063" width="6.109375" style="20" bestFit="1" customWidth="1"/>
    <col min="8064" max="8064" width="9.109375" style="20" bestFit="1" customWidth="1"/>
    <col min="8065" max="8065" width="11.109375" style="20" customWidth="1"/>
    <col min="8066" max="8066" width="9.109375" style="20" bestFit="1" customWidth="1"/>
    <col min="8067" max="8067" width="11" style="20" bestFit="1" customWidth="1"/>
    <col min="8068" max="8068" width="13" style="20" customWidth="1"/>
    <col min="8069" max="8069" width="12.88671875" style="20" customWidth="1"/>
    <col min="8070" max="8071" width="6.109375" style="20" bestFit="1" customWidth="1"/>
    <col min="8072" max="8072" width="6.21875" style="20" bestFit="1" customWidth="1"/>
    <col min="8073" max="8074" width="6.109375" style="20" bestFit="1" customWidth="1"/>
    <col min="8075" max="8075" width="7.5546875" style="20" customWidth="1"/>
    <col min="8076" max="8076" width="10" style="20" customWidth="1"/>
    <col min="8077" max="8313" width="8.88671875" style="20"/>
    <col min="8314" max="8314" width="7" style="20" bestFit="1" customWidth="1"/>
    <col min="8315" max="8315" width="7.6640625" style="20" bestFit="1" customWidth="1"/>
    <col min="8316" max="8316" width="7.109375" style="20" bestFit="1" customWidth="1"/>
    <col min="8317" max="8317" width="12.44140625" style="20" bestFit="1" customWidth="1"/>
    <col min="8318" max="8318" width="7" style="20" bestFit="1" customWidth="1"/>
    <col min="8319" max="8319" width="6.109375" style="20" bestFit="1" customWidth="1"/>
    <col min="8320" max="8320" width="9.109375" style="20" bestFit="1" customWidth="1"/>
    <col min="8321" max="8321" width="11.109375" style="20" customWidth="1"/>
    <col min="8322" max="8322" width="9.109375" style="20" bestFit="1" customWidth="1"/>
    <col min="8323" max="8323" width="11" style="20" bestFit="1" customWidth="1"/>
    <col min="8324" max="8324" width="13" style="20" customWidth="1"/>
    <col min="8325" max="8325" width="12.88671875" style="20" customWidth="1"/>
    <col min="8326" max="8327" width="6.109375" style="20" bestFit="1" customWidth="1"/>
    <col min="8328" max="8328" width="6.21875" style="20" bestFit="1" customWidth="1"/>
    <col min="8329" max="8330" width="6.109375" style="20" bestFit="1" customWidth="1"/>
    <col min="8331" max="8331" width="7.5546875" style="20" customWidth="1"/>
    <col min="8332" max="8332" width="10" style="20" customWidth="1"/>
    <col min="8333" max="8569" width="8.88671875" style="20"/>
    <col min="8570" max="8570" width="7" style="20" bestFit="1" customWidth="1"/>
    <col min="8571" max="8571" width="7.6640625" style="20" bestFit="1" customWidth="1"/>
    <col min="8572" max="8572" width="7.109375" style="20" bestFit="1" customWidth="1"/>
    <col min="8573" max="8573" width="12.44140625" style="20" bestFit="1" customWidth="1"/>
    <col min="8574" max="8574" width="7" style="20" bestFit="1" customWidth="1"/>
    <col min="8575" max="8575" width="6.109375" style="20" bestFit="1" customWidth="1"/>
    <col min="8576" max="8576" width="9.109375" style="20" bestFit="1" customWidth="1"/>
    <col min="8577" max="8577" width="11.109375" style="20" customWidth="1"/>
    <col min="8578" max="8578" width="9.109375" style="20" bestFit="1" customWidth="1"/>
    <col min="8579" max="8579" width="11" style="20" bestFit="1" customWidth="1"/>
    <col min="8580" max="8580" width="13" style="20" customWidth="1"/>
    <col min="8581" max="8581" width="12.88671875" style="20" customWidth="1"/>
    <col min="8582" max="8583" width="6.109375" style="20" bestFit="1" customWidth="1"/>
    <col min="8584" max="8584" width="6.21875" style="20" bestFit="1" customWidth="1"/>
    <col min="8585" max="8586" width="6.109375" style="20" bestFit="1" customWidth="1"/>
    <col min="8587" max="8587" width="7.5546875" style="20" customWidth="1"/>
    <col min="8588" max="8588" width="10" style="20" customWidth="1"/>
    <col min="8589" max="8825" width="8.88671875" style="20"/>
    <col min="8826" max="8826" width="7" style="20" bestFit="1" customWidth="1"/>
    <col min="8827" max="8827" width="7.6640625" style="20" bestFit="1" customWidth="1"/>
    <col min="8828" max="8828" width="7.109375" style="20" bestFit="1" customWidth="1"/>
    <col min="8829" max="8829" width="12.44140625" style="20" bestFit="1" customWidth="1"/>
    <col min="8830" max="8830" width="7" style="20" bestFit="1" customWidth="1"/>
    <col min="8831" max="8831" width="6.109375" style="20" bestFit="1" customWidth="1"/>
    <col min="8832" max="8832" width="9.109375" style="20" bestFit="1" customWidth="1"/>
    <col min="8833" max="8833" width="11.109375" style="20" customWidth="1"/>
    <col min="8834" max="8834" width="9.109375" style="20" bestFit="1" customWidth="1"/>
    <col min="8835" max="8835" width="11" style="20" bestFit="1" customWidth="1"/>
    <col min="8836" max="8836" width="13" style="20" customWidth="1"/>
    <col min="8837" max="8837" width="12.88671875" style="20" customWidth="1"/>
    <col min="8838" max="8839" width="6.109375" style="20" bestFit="1" customWidth="1"/>
    <col min="8840" max="8840" width="6.21875" style="20" bestFit="1" customWidth="1"/>
    <col min="8841" max="8842" width="6.109375" style="20" bestFit="1" customWidth="1"/>
    <col min="8843" max="8843" width="7.5546875" style="20" customWidth="1"/>
    <col min="8844" max="8844" width="10" style="20" customWidth="1"/>
    <col min="8845" max="9081" width="8.88671875" style="20"/>
    <col min="9082" max="9082" width="7" style="20" bestFit="1" customWidth="1"/>
    <col min="9083" max="9083" width="7.6640625" style="20" bestFit="1" customWidth="1"/>
    <col min="9084" max="9084" width="7.109375" style="20" bestFit="1" customWidth="1"/>
    <col min="9085" max="9085" width="12.44140625" style="20" bestFit="1" customWidth="1"/>
    <col min="9086" max="9086" width="7" style="20" bestFit="1" customWidth="1"/>
    <col min="9087" max="9087" width="6.109375" style="20" bestFit="1" customWidth="1"/>
    <col min="9088" max="9088" width="9.109375" style="20" bestFit="1" customWidth="1"/>
    <col min="9089" max="9089" width="11.109375" style="20" customWidth="1"/>
    <col min="9090" max="9090" width="9.109375" style="20" bestFit="1" customWidth="1"/>
    <col min="9091" max="9091" width="11" style="20" bestFit="1" customWidth="1"/>
    <col min="9092" max="9092" width="13" style="20" customWidth="1"/>
    <col min="9093" max="9093" width="12.88671875" style="20" customWidth="1"/>
    <col min="9094" max="9095" width="6.109375" style="20" bestFit="1" customWidth="1"/>
    <col min="9096" max="9096" width="6.21875" style="20" bestFit="1" customWidth="1"/>
    <col min="9097" max="9098" width="6.109375" style="20" bestFit="1" customWidth="1"/>
    <col min="9099" max="9099" width="7.5546875" style="20" customWidth="1"/>
    <col min="9100" max="9100" width="10" style="20" customWidth="1"/>
    <col min="9101" max="9337" width="8.88671875" style="20"/>
    <col min="9338" max="9338" width="7" style="20" bestFit="1" customWidth="1"/>
    <col min="9339" max="9339" width="7.6640625" style="20" bestFit="1" customWidth="1"/>
    <col min="9340" max="9340" width="7.109375" style="20" bestFit="1" customWidth="1"/>
    <col min="9341" max="9341" width="12.44140625" style="20" bestFit="1" customWidth="1"/>
    <col min="9342" max="9342" width="7" style="20" bestFit="1" customWidth="1"/>
    <col min="9343" max="9343" width="6.109375" style="20" bestFit="1" customWidth="1"/>
    <col min="9344" max="9344" width="9.109375" style="20" bestFit="1" customWidth="1"/>
    <col min="9345" max="9345" width="11.109375" style="20" customWidth="1"/>
    <col min="9346" max="9346" width="9.109375" style="20" bestFit="1" customWidth="1"/>
    <col min="9347" max="9347" width="11" style="20" bestFit="1" customWidth="1"/>
    <col min="9348" max="9348" width="13" style="20" customWidth="1"/>
    <col min="9349" max="9349" width="12.88671875" style="20" customWidth="1"/>
    <col min="9350" max="9351" width="6.109375" style="20" bestFit="1" customWidth="1"/>
    <col min="9352" max="9352" width="6.21875" style="20" bestFit="1" customWidth="1"/>
    <col min="9353" max="9354" width="6.109375" style="20" bestFit="1" customWidth="1"/>
    <col min="9355" max="9355" width="7.5546875" style="20" customWidth="1"/>
    <col min="9356" max="9356" width="10" style="20" customWidth="1"/>
    <col min="9357" max="9593" width="8.88671875" style="20"/>
    <col min="9594" max="9594" width="7" style="20" bestFit="1" customWidth="1"/>
    <col min="9595" max="9595" width="7.6640625" style="20" bestFit="1" customWidth="1"/>
    <col min="9596" max="9596" width="7.109375" style="20" bestFit="1" customWidth="1"/>
    <col min="9597" max="9597" width="12.44140625" style="20" bestFit="1" customWidth="1"/>
    <col min="9598" max="9598" width="7" style="20" bestFit="1" customWidth="1"/>
    <col min="9599" max="9599" width="6.109375" style="20" bestFit="1" customWidth="1"/>
    <col min="9600" max="9600" width="9.109375" style="20" bestFit="1" customWidth="1"/>
    <col min="9601" max="9601" width="11.109375" style="20" customWidth="1"/>
    <col min="9602" max="9602" width="9.109375" style="20" bestFit="1" customWidth="1"/>
    <col min="9603" max="9603" width="11" style="20" bestFit="1" customWidth="1"/>
    <col min="9604" max="9604" width="13" style="20" customWidth="1"/>
    <col min="9605" max="9605" width="12.88671875" style="20" customWidth="1"/>
    <col min="9606" max="9607" width="6.109375" style="20" bestFit="1" customWidth="1"/>
    <col min="9608" max="9608" width="6.21875" style="20" bestFit="1" customWidth="1"/>
    <col min="9609" max="9610" width="6.109375" style="20" bestFit="1" customWidth="1"/>
    <col min="9611" max="9611" width="7.5546875" style="20" customWidth="1"/>
    <col min="9612" max="9612" width="10" style="20" customWidth="1"/>
    <col min="9613" max="9849" width="8.88671875" style="20"/>
    <col min="9850" max="9850" width="7" style="20" bestFit="1" customWidth="1"/>
    <col min="9851" max="9851" width="7.6640625" style="20" bestFit="1" customWidth="1"/>
    <col min="9852" max="9852" width="7.109375" style="20" bestFit="1" customWidth="1"/>
    <col min="9853" max="9853" width="12.44140625" style="20" bestFit="1" customWidth="1"/>
    <col min="9854" max="9854" width="7" style="20" bestFit="1" customWidth="1"/>
    <col min="9855" max="9855" width="6.109375" style="20" bestFit="1" customWidth="1"/>
    <col min="9856" max="9856" width="9.109375" style="20" bestFit="1" customWidth="1"/>
    <col min="9857" max="9857" width="11.109375" style="20" customWidth="1"/>
    <col min="9858" max="9858" width="9.109375" style="20" bestFit="1" customWidth="1"/>
    <col min="9859" max="9859" width="11" style="20" bestFit="1" customWidth="1"/>
    <col min="9860" max="9860" width="13" style="20" customWidth="1"/>
    <col min="9861" max="9861" width="12.88671875" style="20" customWidth="1"/>
    <col min="9862" max="9863" width="6.109375" style="20" bestFit="1" customWidth="1"/>
    <col min="9864" max="9864" width="6.21875" style="20" bestFit="1" customWidth="1"/>
    <col min="9865" max="9866" width="6.109375" style="20" bestFit="1" customWidth="1"/>
    <col min="9867" max="9867" width="7.5546875" style="20" customWidth="1"/>
    <col min="9868" max="9868" width="10" style="20" customWidth="1"/>
    <col min="9869" max="10105" width="8.88671875" style="20"/>
    <col min="10106" max="10106" width="7" style="20" bestFit="1" customWidth="1"/>
    <col min="10107" max="10107" width="7.6640625" style="20" bestFit="1" customWidth="1"/>
    <col min="10108" max="10108" width="7.109375" style="20" bestFit="1" customWidth="1"/>
    <col min="10109" max="10109" width="12.44140625" style="20" bestFit="1" customWidth="1"/>
    <col min="10110" max="10110" width="7" style="20" bestFit="1" customWidth="1"/>
    <col min="10111" max="10111" width="6.109375" style="20" bestFit="1" customWidth="1"/>
    <col min="10112" max="10112" width="9.109375" style="20" bestFit="1" customWidth="1"/>
    <col min="10113" max="10113" width="11.109375" style="20" customWidth="1"/>
    <col min="10114" max="10114" width="9.109375" style="20" bestFit="1" customWidth="1"/>
    <col min="10115" max="10115" width="11" style="20" bestFit="1" customWidth="1"/>
    <col min="10116" max="10116" width="13" style="20" customWidth="1"/>
    <col min="10117" max="10117" width="12.88671875" style="20" customWidth="1"/>
    <col min="10118" max="10119" width="6.109375" style="20" bestFit="1" customWidth="1"/>
    <col min="10120" max="10120" width="6.21875" style="20" bestFit="1" customWidth="1"/>
    <col min="10121" max="10122" width="6.109375" style="20" bestFit="1" customWidth="1"/>
    <col min="10123" max="10123" width="7.5546875" style="20" customWidth="1"/>
    <col min="10124" max="10124" width="10" style="20" customWidth="1"/>
    <col min="10125" max="10361" width="8.88671875" style="20"/>
    <col min="10362" max="10362" width="7" style="20" bestFit="1" customWidth="1"/>
    <col min="10363" max="10363" width="7.6640625" style="20" bestFit="1" customWidth="1"/>
    <col min="10364" max="10364" width="7.109375" style="20" bestFit="1" customWidth="1"/>
    <col min="10365" max="10365" width="12.44140625" style="20" bestFit="1" customWidth="1"/>
    <col min="10366" max="10366" width="7" style="20" bestFit="1" customWidth="1"/>
    <col min="10367" max="10367" width="6.109375" style="20" bestFit="1" customWidth="1"/>
    <col min="10368" max="10368" width="9.109375" style="20" bestFit="1" customWidth="1"/>
    <col min="10369" max="10369" width="11.109375" style="20" customWidth="1"/>
    <col min="10370" max="10370" width="9.109375" style="20" bestFit="1" customWidth="1"/>
    <col min="10371" max="10371" width="11" style="20" bestFit="1" customWidth="1"/>
    <col min="10372" max="10372" width="13" style="20" customWidth="1"/>
    <col min="10373" max="10373" width="12.88671875" style="20" customWidth="1"/>
    <col min="10374" max="10375" width="6.109375" style="20" bestFit="1" customWidth="1"/>
    <col min="10376" max="10376" width="6.21875" style="20" bestFit="1" customWidth="1"/>
    <col min="10377" max="10378" width="6.109375" style="20" bestFit="1" customWidth="1"/>
    <col min="10379" max="10379" width="7.5546875" style="20" customWidth="1"/>
    <col min="10380" max="10380" width="10" style="20" customWidth="1"/>
    <col min="10381" max="10617" width="8.88671875" style="20"/>
    <col min="10618" max="10618" width="7" style="20" bestFit="1" customWidth="1"/>
    <col min="10619" max="10619" width="7.6640625" style="20" bestFit="1" customWidth="1"/>
    <col min="10620" max="10620" width="7.109375" style="20" bestFit="1" customWidth="1"/>
    <col min="10621" max="10621" width="12.44140625" style="20" bestFit="1" customWidth="1"/>
    <col min="10622" max="10622" width="7" style="20" bestFit="1" customWidth="1"/>
    <col min="10623" max="10623" width="6.109375" style="20" bestFit="1" customWidth="1"/>
    <col min="10624" max="10624" width="9.109375" style="20" bestFit="1" customWidth="1"/>
    <col min="10625" max="10625" width="11.109375" style="20" customWidth="1"/>
    <col min="10626" max="10626" width="9.109375" style="20" bestFit="1" customWidth="1"/>
    <col min="10627" max="10627" width="11" style="20" bestFit="1" customWidth="1"/>
    <col min="10628" max="10628" width="13" style="20" customWidth="1"/>
    <col min="10629" max="10629" width="12.88671875" style="20" customWidth="1"/>
    <col min="10630" max="10631" width="6.109375" style="20" bestFit="1" customWidth="1"/>
    <col min="10632" max="10632" width="6.21875" style="20" bestFit="1" customWidth="1"/>
    <col min="10633" max="10634" width="6.109375" style="20" bestFit="1" customWidth="1"/>
    <col min="10635" max="10635" width="7.5546875" style="20" customWidth="1"/>
    <col min="10636" max="10636" width="10" style="20" customWidth="1"/>
    <col min="10637" max="10873" width="8.88671875" style="20"/>
    <col min="10874" max="10874" width="7" style="20" bestFit="1" customWidth="1"/>
    <col min="10875" max="10875" width="7.6640625" style="20" bestFit="1" customWidth="1"/>
    <col min="10876" max="10876" width="7.109375" style="20" bestFit="1" customWidth="1"/>
    <col min="10877" max="10877" width="12.44140625" style="20" bestFit="1" customWidth="1"/>
    <col min="10878" max="10878" width="7" style="20" bestFit="1" customWidth="1"/>
    <col min="10879" max="10879" width="6.109375" style="20" bestFit="1" customWidth="1"/>
    <col min="10880" max="10880" width="9.109375" style="20" bestFit="1" customWidth="1"/>
    <col min="10881" max="10881" width="11.109375" style="20" customWidth="1"/>
    <col min="10882" max="10882" width="9.109375" style="20" bestFit="1" customWidth="1"/>
    <col min="10883" max="10883" width="11" style="20" bestFit="1" customWidth="1"/>
    <col min="10884" max="10884" width="13" style="20" customWidth="1"/>
    <col min="10885" max="10885" width="12.88671875" style="20" customWidth="1"/>
    <col min="10886" max="10887" width="6.109375" style="20" bestFit="1" customWidth="1"/>
    <col min="10888" max="10888" width="6.21875" style="20" bestFit="1" customWidth="1"/>
    <col min="10889" max="10890" width="6.109375" style="20" bestFit="1" customWidth="1"/>
    <col min="10891" max="10891" width="7.5546875" style="20" customWidth="1"/>
    <col min="10892" max="10892" width="10" style="20" customWidth="1"/>
    <col min="10893" max="11129" width="8.88671875" style="20"/>
    <col min="11130" max="11130" width="7" style="20" bestFit="1" customWidth="1"/>
    <col min="11131" max="11131" width="7.6640625" style="20" bestFit="1" customWidth="1"/>
    <col min="11132" max="11132" width="7.109375" style="20" bestFit="1" customWidth="1"/>
    <col min="11133" max="11133" width="12.44140625" style="20" bestFit="1" customWidth="1"/>
    <col min="11134" max="11134" width="7" style="20" bestFit="1" customWidth="1"/>
    <col min="11135" max="11135" width="6.109375" style="20" bestFit="1" customWidth="1"/>
    <col min="11136" max="11136" width="9.109375" style="20" bestFit="1" customWidth="1"/>
    <col min="11137" max="11137" width="11.109375" style="20" customWidth="1"/>
    <col min="11138" max="11138" width="9.109375" style="20" bestFit="1" customWidth="1"/>
    <col min="11139" max="11139" width="11" style="20" bestFit="1" customWidth="1"/>
    <col min="11140" max="11140" width="13" style="20" customWidth="1"/>
    <col min="11141" max="11141" width="12.88671875" style="20" customWidth="1"/>
    <col min="11142" max="11143" width="6.109375" style="20" bestFit="1" customWidth="1"/>
    <col min="11144" max="11144" width="6.21875" style="20" bestFit="1" customWidth="1"/>
    <col min="11145" max="11146" width="6.109375" style="20" bestFit="1" customWidth="1"/>
    <col min="11147" max="11147" width="7.5546875" style="20" customWidth="1"/>
    <col min="11148" max="11148" width="10" style="20" customWidth="1"/>
    <col min="11149" max="11385" width="8.88671875" style="20"/>
    <col min="11386" max="11386" width="7" style="20" bestFit="1" customWidth="1"/>
    <col min="11387" max="11387" width="7.6640625" style="20" bestFit="1" customWidth="1"/>
    <col min="11388" max="11388" width="7.109375" style="20" bestFit="1" customWidth="1"/>
    <col min="11389" max="11389" width="12.44140625" style="20" bestFit="1" customWidth="1"/>
    <col min="11390" max="11390" width="7" style="20" bestFit="1" customWidth="1"/>
    <col min="11391" max="11391" width="6.109375" style="20" bestFit="1" customWidth="1"/>
    <col min="11392" max="11392" width="9.109375" style="20" bestFit="1" customWidth="1"/>
    <col min="11393" max="11393" width="11.109375" style="20" customWidth="1"/>
    <col min="11394" max="11394" width="9.109375" style="20" bestFit="1" customWidth="1"/>
    <col min="11395" max="11395" width="11" style="20" bestFit="1" customWidth="1"/>
    <col min="11396" max="11396" width="13" style="20" customWidth="1"/>
    <col min="11397" max="11397" width="12.88671875" style="20" customWidth="1"/>
    <col min="11398" max="11399" width="6.109375" style="20" bestFit="1" customWidth="1"/>
    <col min="11400" max="11400" width="6.21875" style="20" bestFit="1" customWidth="1"/>
    <col min="11401" max="11402" width="6.109375" style="20" bestFit="1" customWidth="1"/>
    <col min="11403" max="11403" width="7.5546875" style="20" customWidth="1"/>
    <col min="11404" max="11404" width="10" style="20" customWidth="1"/>
    <col min="11405" max="11641" width="8.88671875" style="20"/>
    <col min="11642" max="11642" width="7" style="20" bestFit="1" customWidth="1"/>
    <col min="11643" max="11643" width="7.6640625" style="20" bestFit="1" customWidth="1"/>
    <col min="11644" max="11644" width="7.109375" style="20" bestFit="1" customWidth="1"/>
    <col min="11645" max="11645" width="12.44140625" style="20" bestFit="1" customWidth="1"/>
    <col min="11646" max="11646" width="7" style="20" bestFit="1" customWidth="1"/>
    <col min="11647" max="11647" width="6.109375" style="20" bestFit="1" customWidth="1"/>
    <col min="11648" max="11648" width="9.109375" style="20" bestFit="1" customWidth="1"/>
    <col min="11649" max="11649" width="11.109375" style="20" customWidth="1"/>
    <col min="11650" max="11650" width="9.109375" style="20" bestFit="1" customWidth="1"/>
    <col min="11651" max="11651" width="11" style="20" bestFit="1" customWidth="1"/>
    <col min="11652" max="11652" width="13" style="20" customWidth="1"/>
    <col min="11653" max="11653" width="12.88671875" style="20" customWidth="1"/>
    <col min="11654" max="11655" width="6.109375" style="20" bestFit="1" customWidth="1"/>
    <col min="11656" max="11656" width="6.21875" style="20" bestFit="1" customWidth="1"/>
    <col min="11657" max="11658" width="6.109375" style="20" bestFit="1" customWidth="1"/>
    <col min="11659" max="11659" width="7.5546875" style="20" customWidth="1"/>
    <col min="11660" max="11660" width="10" style="20" customWidth="1"/>
    <col min="11661" max="11897" width="8.88671875" style="20"/>
    <col min="11898" max="11898" width="7" style="20" bestFit="1" customWidth="1"/>
    <col min="11899" max="11899" width="7.6640625" style="20" bestFit="1" customWidth="1"/>
    <col min="11900" max="11900" width="7.109375" style="20" bestFit="1" customWidth="1"/>
    <col min="11901" max="11901" width="12.44140625" style="20" bestFit="1" customWidth="1"/>
    <col min="11902" max="11902" width="7" style="20" bestFit="1" customWidth="1"/>
    <col min="11903" max="11903" width="6.109375" style="20" bestFit="1" customWidth="1"/>
    <col min="11904" max="11904" width="9.109375" style="20" bestFit="1" customWidth="1"/>
    <col min="11905" max="11905" width="11.109375" style="20" customWidth="1"/>
    <col min="11906" max="11906" width="9.109375" style="20" bestFit="1" customWidth="1"/>
    <col min="11907" max="11907" width="11" style="20" bestFit="1" customWidth="1"/>
    <col min="11908" max="11908" width="13" style="20" customWidth="1"/>
    <col min="11909" max="11909" width="12.88671875" style="20" customWidth="1"/>
    <col min="11910" max="11911" width="6.109375" style="20" bestFit="1" customWidth="1"/>
    <col min="11912" max="11912" width="6.21875" style="20" bestFit="1" customWidth="1"/>
    <col min="11913" max="11914" width="6.109375" style="20" bestFit="1" customWidth="1"/>
    <col min="11915" max="11915" width="7.5546875" style="20" customWidth="1"/>
    <col min="11916" max="11916" width="10" style="20" customWidth="1"/>
    <col min="11917" max="12153" width="8.88671875" style="20"/>
    <col min="12154" max="12154" width="7" style="20" bestFit="1" customWidth="1"/>
    <col min="12155" max="12155" width="7.6640625" style="20" bestFit="1" customWidth="1"/>
    <col min="12156" max="12156" width="7.109375" style="20" bestFit="1" customWidth="1"/>
    <col min="12157" max="12157" width="12.44140625" style="20" bestFit="1" customWidth="1"/>
    <col min="12158" max="12158" width="7" style="20" bestFit="1" customWidth="1"/>
    <col min="12159" max="12159" width="6.109375" style="20" bestFit="1" customWidth="1"/>
    <col min="12160" max="12160" width="9.109375" style="20" bestFit="1" customWidth="1"/>
    <col min="12161" max="12161" width="11.109375" style="20" customWidth="1"/>
    <col min="12162" max="12162" width="9.109375" style="20" bestFit="1" customWidth="1"/>
    <col min="12163" max="12163" width="11" style="20" bestFit="1" customWidth="1"/>
    <col min="12164" max="12164" width="13" style="20" customWidth="1"/>
    <col min="12165" max="12165" width="12.88671875" style="20" customWidth="1"/>
    <col min="12166" max="12167" width="6.109375" style="20" bestFit="1" customWidth="1"/>
    <col min="12168" max="12168" width="6.21875" style="20" bestFit="1" customWidth="1"/>
    <col min="12169" max="12170" width="6.109375" style="20" bestFit="1" customWidth="1"/>
    <col min="12171" max="12171" width="7.5546875" style="20" customWidth="1"/>
    <col min="12172" max="12172" width="10" style="20" customWidth="1"/>
    <col min="12173" max="12409" width="8.88671875" style="20"/>
    <col min="12410" max="12410" width="7" style="20" bestFit="1" customWidth="1"/>
    <col min="12411" max="12411" width="7.6640625" style="20" bestFit="1" customWidth="1"/>
    <col min="12412" max="12412" width="7.109375" style="20" bestFit="1" customWidth="1"/>
    <col min="12413" max="12413" width="12.44140625" style="20" bestFit="1" customWidth="1"/>
    <col min="12414" max="12414" width="7" style="20" bestFit="1" customWidth="1"/>
    <col min="12415" max="12415" width="6.109375" style="20" bestFit="1" customWidth="1"/>
    <col min="12416" max="12416" width="9.109375" style="20" bestFit="1" customWidth="1"/>
    <col min="12417" max="12417" width="11.109375" style="20" customWidth="1"/>
    <col min="12418" max="12418" width="9.109375" style="20" bestFit="1" customWidth="1"/>
    <col min="12419" max="12419" width="11" style="20" bestFit="1" customWidth="1"/>
    <col min="12420" max="12420" width="13" style="20" customWidth="1"/>
    <col min="12421" max="12421" width="12.88671875" style="20" customWidth="1"/>
    <col min="12422" max="12423" width="6.109375" style="20" bestFit="1" customWidth="1"/>
    <col min="12424" max="12424" width="6.21875" style="20" bestFit="1" customWidth="1"/>
    <col min="12425" max="12426" width="6.109375" style="20" bestFit="1" customWidth="1"/>
    <col min="12427" max="12427" width="7.5546875" style="20" customWidth="1"/>
    <col min="12428" max="12428" width="10" style="20" customWidth="1"/>
    <col min="12429" max="12665" width="8.88671875" style="20"/>
    <col min="12666" max="12666" width="7" style="20" bestFit="1" customWidth="1"/>
    <col min="12667" max="12667" width="7.6640625" style="20" bestFit="1" customWidth="1"/>
    <col min="12668" max="12668" width="7.109375" style="20" bestFit="1" customWidth="1"/>
    <col min="12669" max="12669" width="12.44140625" style="20" bestFit="1" customWidth="1"/>
    <col min="12670" max="12670" width="7" style="20" bestFit="1" customWidth="1"/>
    <col min="12671" max="12671" width="6.109375" style="20" bestFit="1" customWidth="1"/>
    <col min="12672" max="12672" width="9.109375" style="20" bestFit="1" customWidth="1"/>
    <col min="12673" max="12673" width="11.109375" style="20" customWidth="1"/>
    <col min="12674" max="12674" width="9.109375" style="20" bestFit="1" customWidth="1"/>
    <col min="12675" max="12675" width="11" style="20" bestFit="1" customWidth="1"/>
    <col min="12676" max="12676" width="13" style="20" customWidth="1"/>
    <col min="12677" max="12677" width="12.88671875" style="20" customWidth="1"/>
    <col min="12678" max="12679" width="6.109375" style="20" bestFit="1" customWidth="1"/>
    <col min="12680" max="12680" width="6.21875" style="20" bestFit="1" customWidth="1"/>
    <col min="12681" max="12682" width="6.109375" style="20" bestFit="1" customWidth="1"/>
    <col min="12683" max="12683" width="7.5546875" style="20" customWidth="1"/>
    <col min="12684" max="12684" width="10" style="20" customWidth="1"/>
    <col min="12685" max="12921" width="8.88671875" style="20"/>
    <col min="12922" max="12922" width="7" style="20" bestFit="1" customWidth="1"/>
    <col min="12923" max="12923" width="7.6640625" style="20" bestFit="1" customWidth="1"/>
    <col min="12924" max="12924" width="7.109375" style="20" bestFit="1" customWidth="1"/>
    <col min="12925" max="12925" width="12.44140625" style="20" bestFit="1" customWidth="1"/>
    <col min="12926" max="12926" width="7" style="20" bestFit="1" customWidth="1"/>
    <col min="12927" max="12927" width="6.109375" style="20" bestFit="1" customWidth="1"/>
    <col min="12928" max="12928" width="9.109375" style="20" bestFit="1" customWidth="1"/>
    <col min="12929" max="12929" width="11.109375" style="20" customWidth="1"/>
    <col min="12930" max="12930" width="9.109375" style="20" bestFit="1" customWidth="1"/>
    <col min="12931" max="12931" width="11" style="20" bestFit="1" customWidth="1"/>
    <col min="12932" max="12932" width="13" style="20" customWidth="1"/>
    <col min="12933" max="12933" width="12.88671875" style="20" customWidth="1"/>
    <col min="12934" max="12935" width="6.109375" style="20" bestFit="1" customWidth="1"/>
    <col min="12936" max="12936" width="6.21875" style="20" bestFit="1" customWidth="1"/>
    <col min="12937" max="12938" width="6.109375" style="20" bestFit="1" customWidth="1"/>
    <col min="12939" max="12939" width="7.5546875" style="20" customWidth="1"/>
    <col min="12940" max="12940" width="10" style="20" customWidth="1"/>
    <col min="12941" max="13177" width="8.88671875" style="20"/>
    <col min="13178" max="13178" width="7" style="20" bestFit="1" customWidth="1"/>
    <col min="13179" max="13179" width="7.6640625" style="20" bestFit="1" customWidth="1"/>
    <col min="13180" max="13180" width="7.109375" style="20" bestFit="1" customWidth="1"/>
    <col min="13181" max="13181" width="12.44140625" style="20" bestFit="1" customWidth="1"/>
    <col min="13182" max="13182" width="7" style="20" bestFit="1" customWidth="1"/>
    <col min="13183" max="13183" width="6.109375" style="20" bestFit="1" customWidth="1"/>
    <col min="13184" max="13184" width="9.109375" style="20" bestFit="1" customWidth="1"/>
    <col min="13185" max="13185" width="11.109375" style="20" customWidth="1"/>
    <col min="13186" max="13186" width="9.109375" style="20" bestFit="1" customWidth="1"/>
    <col min="13187" max="13187" width="11" style="20" bestFit="1" customWidth="1"/>
    <col min="13188" max="13188" width="13" style="20" customWidth="1"/>
    <col min="13189" max="13189" width="12.88671875" style="20" customWidth="1"/>
    <col min="13190" max="13191" width="6.109375" style="20" bestFit="1" customWidth="1"/>
    <col min="13192" max="13192" width="6.21875" style="20" bestFit="1" customWidth="1"/>
    <col min="13193" max="13194" width="6.109375" style="20" bestFit="1" customWidth="1"/>
    <col min="13195" max="13195" width="7.5546875" style="20" customWidth="1"/>
    <col min="13196" max="13196" width="10" style="20" customWidth="1"/>
    <col min="13197" max="13433" width="8.88671875" style="20"/>
    <col min="13434" max="13434" width="7" style="20" bestFit="1" customWidth="1"/>
    <col min="13435" max="13435" width="7.6640625" style="20" bestFit="1" customWidth="1"/>
    <col min="13436" max="13436" width="7.109375" style="20" bestFit="1" customWidth="1"/>
    <col min="13437" max="13437" width="12.44140625" style="20" bestFit="1" customWidth="1"/>
    <col min="13438" max="13438" width="7" style="20" bestFit="1" customWidth="1"/>
    <col min="13439" max="13439" width="6.109375" style="20" bestFit="1" customWidth="1"/>
    <col min="13440" max="13440" width="9.109375" style="20" bestFit="1" customWidth="1"/>
    <col min="13441" max="13441" width="11.109375" style="20" customWidth="1"/>
    <col min="13442" max="13442" width="9.109375" style="20" bestFit="1" customWidth="1"/>
    <col min="13443" max="13443" width="11" style="20" bestFit="1" customWidth="1"/>
    <col min="13444" max="13444" width="13" style="20" customWidth="1"/>
    <col min="13445" max="13445" width="12.88671875" style="20" customWidth="1"/>
    <col min="13446" max="13447" width="6.109375" style="20" bestFit="1" customWidth="1"/>
    <col min="13448" max="13448" width="6.21875" style="20" bestFit="1" customWidth="1"/>
    <col min="13449" max="13450" width="6.109375" style="20" bestFit="1" customWidth="1"/>
    <col min="13451" max="13451" width="7.5546875" style="20" customWidth="1"/>
    <col min="13452" max="13452" width="10" style="20" customWidth="1"/>
    <col min="13453" max="13689" width="8.88671875" style="20"/>
    <col min="13690" max="13690" width="7" style="20" bestFit="1" customWidth="1"/>
    <col min="13691" max="13691" width="7.6640625" style="20" bestFit="1" customWidth="1"/>
    <col min="13692" max="13692" width="7.109375" style="20" bestFit="1" customWidth="1"/>
    <col min="13693" max="13693" width="12.44140625" style="20" bestFit="1" customWidth="1"/>
    <col min="13694" max="13694" width="7" style="20" bestFit="1" customWidth="1"/>
    <col min="13695" max="13695" width="6.109375" style="20" bestFit="1" customWidth="1"/>
    <col min="13696" max="13696" width="9.109375" style="20" bestFit="1" customWidth="1"/>
    <col min="13697" max="13697" width="11.109375" style="20" customWidth="1"/>
    <col min="13698" max="13698" width="9.109375" style="20" bestFit="1" customWidth="1"/>
    <col min="13699" max="13699" width="11" style="20" bestFit="1" customWidth="1"/>
    <col min="13700" max="13700" width="13" style="20" customWidth="1"/>
    <col min="13701" max="13701" width="12.88671875" style="20" customWidth="1"/>
    <col min="13702" max="13703" width="6.109375" style="20" bestFit="1" customWidth="1"/>
    <col min="13704" max="13704" width="6.21875" style="20" bestFit="1" customWidth="1"/>
    <col min="13705" max="13706" width="6.109375" style="20" bestFit="1" customWidth="1"/>
    <col min="13707" max="13707" width="7.5546875" style="20" customWidth="1"/>
    <col min="13708" max="13708" width="10" style="20" customWidth="1"/>
    <col min="13709" max="13945" width="8.88671875" style="20"/>
    <col min="13946" max="13946" width="7" style="20" bestFit="1" customWidth="1"/>
    <col min="13947" max="13947" width="7.6640625" style="20" bestFit="1" customWidth="1"/>
    <col min="13948" max="13948" width="7.109375" style="20" bestFit="1" customWidth="1"/>
    <col min="13949" max="13949" width="12.44140625" style="20" bestFit="1" customWidth="1"/>
    <col min="13950" max="13950" width="7" style="20" bestFit="1" customWidth="1"/>
    <col min="13951" max="13951" width="6.109375" style="20" bestFit="1" customWidth="1"/>
    <col min="13952" max="13952" width="9.109375" style="20" bestFit="1" customWidth="1"/>
    <col min="13953" max="13953" width="11.109375" style="20" customWidth="1"/>
    <col min="13954" max="13954" width="9.109375" style="20" bestFit="1" customWidth="1"/>
    <col min="13955" max="13955" width="11" style="20" bestFit="1" customWidth="1"/>
    <col min="13956" max="13956" width="13" style="20" customWidth="1"/>
    <col min="13957" max="13957" width="12.88671875" style="20" customWidth="1"/>
    <col min="13958" max="13959" width="6.109375" style="20" bestFit="1" customWidth="1"/>
    <col min="13960" max="13960" width="6.21875" style="20" bestFit="1" customWidth="1"/>
    <col min="13961" max="13962" width="6.109375" style="20" bestFit="1" customWidth="1"/>
    <col min="13963" max="13963" width="7.5546875" style="20" customWidth="1"/>
    <col min="13964" max="13964" width="10" style="20" customWidth="1"/>
    <col min="13965" max="14201" width="8.88671875" style="20"/>
    <col min="14202" max="14202" width="7" style="20" bestFit="1" customWidth="1"/>
    <col min="14203" max="14203" width="7.6640625" style="20" bestFit="1" customWidth="1"/>
    <col min="14204" max="14204" width="7.109375" style="20" bestFit="1" customWidth="1"/>
    <col min="14205" max="14205" width="12.44140625" style="20" bestFit="1" customWidth="1"/>
    <col min="14206" max="14206" width="7" style="20" bestFit="1" customWidth="1"/>
    <col min="14207" max="14207" width="6.109375" style="20" bestFit="1" customWidth="1"/>
    <col min="14208" max="14208" width="9.109375" style="20" bestFit="1" customWidth="1"/>
    <col min="14209" max="14209" width="11.109375" style="20" customWidth="1"/>
    <col min="14210" max="14210" width="9.109375" style="20" bestFit="1" customWidth="1"/>
    <col min="14211" max="14211" width="11" style="20" bestFit="1" customWidth="1"/>
    <col min="14212" max="14212" width="13" style="20" customWidth="1"/>
    <col min="14213" max="14213" width="12.88671875" style="20" customWidth="1"/>
    <col min="14214" max="14215" width="6.109375" style="20" bestFit="1" customWidth="1"/>
    <col min="14216" max="14216" width="6.21875" style="20" bestFit="1" customWidth="1"/>
    <col min="14217" max="14218" width="6.109375" style="20" bestFit="1" customWidth="1"/>
    <col min="14219" max="14219" width="7.5546875" style="20" customWidth="1"/>
    <col min="14220" max="14220" width="10" style="20" customWidth="1"/>
    <col min="14221" max="14457" width="8.88671875" style="20"/>
    <col min="14458" max="14458" width="7" style="20" bestFit="1" customWidth="1"/>
    <col min="14459" max="14459" width="7.6640625" style="20" bestFit="1" customWidth="1"/>
    <col min="14460" max="14460" width="7.109375" style="20" bestFit="1" customWidth="1"/>
    <col min="14461" max="14461" width="12.44140625" style="20" bestFit="1" customWidth="1"/>
    <col min="14462" max="14462" width="7" style="20" bestFit="1" customWidth="1"/>
    <col min="14463" max="14463" width="6.109375" style="20" bestFit="1" customWidth="1"/>
    <col min="14464" max="14464" width="9.109375" style="20" bestFit="1" customWidth="1"/>
    <col min="14465" max="14465" width="11.109375" style="20" customWidth="1"/>
    <col min="14466" max="14466" width="9.109375" style="20" bestFit="1" customWidth="1"/>
    <col min="14467" max="14467" width="11" style="20" bestFit="1" customWidth="1"/>
    <col min="14468" max="14468" width="13" style="20" customWidth="1"/>
    <col min="14469" max="14469" width="12.88671875" style="20" customWidth="1"/>
    <col min="14470" max="14471" width="6.109375" style="20" bestFit="1" customWidth="1"/>
    <col min="14472" max="14472" width="6.21875" style="20" bestFit="1" customWidth="1"/>
    <col min="14473" max="14474" width="6.109375" style="20" bestFit="1" customWidth="1"/>
    <col min="14475" max="14475" width="7.5546875" style="20" customWidth="1"/>
    <col min="14476" max="14476" width="10" style="20" customWidth="1"/>
    <col min="14477" max="14713" width="8.88671875" style="20"/>
    <col min="14714" max="14714" width="7" style="20" bestFit="1" customWidth="1"/>
    <col min="14715" max="14715" width="7.6640625" style="20" bestFit="1" customWidth="1"/>
    <col min="14716" max="14716" width="7.109375" style="20" bestFit="1" customWidth="1"/>
    <col min="14717" max="14717" width="12.44140625" style="20" bestFit="1" customWidth="1"/>
    <col min="14718" max="14718" width="7" style="20" bestFit="1" customWidth="1"/>
    <col min="14719" max="14719" width="6.109375" style="20" bestFit="1" customWidth="1"/>
    <col min="14720" max="14720" width="9.109375" style="20" bestFit="1" customWidth="1"/>
    <col min="14721" max="14721" width="11.109375" style="20" customWidth="1"/>
    <col min="14722" max="14722" width="9.109375" style="20" bestFit="1" customWidth="1"/>
    <col min="14723" max="14723" width="11" style="20" bestFit="1" customWidth="1"/>
    <col min="14724" max="14724" width="13" style="20" customWidth="1"/>
    <col min="14725" max="14725" width="12.88671875" style="20" customWidth="1"/>
    <col min="14726" max="14727" width="6.109375" style="20" bestFit="1" customWidth="1"/>
    <col min="14728" max="14728" width="6.21875" style="20" bestFit="1" customWidth="1"/>
    <col min="14729" max="14730" width="6.109375" style="20" bestFit="1" customWidth="1"/>
    <col min="14731" max="14731" width="7.5546875" style="20" customWidth="1"/>
    <col min="14732" max="14732" width="10" style="20" customWidth="1"/>
    <col min="14733" max="14969" width="8.88671875" style="20"/>
    <col min="14970" max="14970" width="7" style="20" bestFit="1" customWidth="1"/>
    <col min="14971" max="14971" width="7.6640625" style="20" bestFit="1" customWidth="1"/>
    <col min="14972" max="14972" width="7.109375" style="20" bestFit="1" customWidth="1"/>
    <col min="14973" max="14973" width="12.44140625" style="20" bestFit="1" customWidth="1"/>
    <col min="14974" max="14974" width="7" style="20" bestFit="1" customWidth="1"/>
    <col min="14975" max="14975" width="6.109375" style="20" bestFit="1" customWidth="1"/>
    <col min="14976" max="14976" width="9.109375" style="20" bestFit="1" customWidth="1"/>
    <col min="14977" max="14977" width="11.109375" style="20" customWidth="1"/>
    <col min="14978" max="14978" width="9.109375" style="20" bestFit="1" customWidth="1"/>
    <col min="14979" max="14979" width="11" style="20" bestFit="1" customWidth="1"/>
    <col min="14980" max="14980" width="13" style="20" customWidth="1"/>
    <col min="14981" max="14981" width="12.88671875" style="20" customWidth="1"/>
    <col min="14982" max="14983" width="6.109375" style="20" bestFit="1" customWidth="1"/>
    <col min="14984" max="14984" width="6.21875" style="20" bestFit="1" customWidth="1"/>
    <col min="14985" max="14986" width="6.109375" style="20" bestFit="1" customWidth="1"/>
    <col min="14987" max="14987" width="7.5546875" style="20" customWidth="1"/>
    <col min="14988" max="14988" width="10" style="20" customWidth="1"/>
    <col min="14989" max="15225" width="8.88671875" style="20"/>
    <col min="15226" max="15226" width="7" style="20" bestFit="1" customWidth="1"/>
    <col min="15227" max="15227" width="7.6640625" style="20" bestFit="1" customWidth="1"/>
    <col min="15228" max="15228" width="7.109375" style="20" bestFit="1" customWidth="1"/>
    <col min="15229" max="15229" width="12.44140625" style="20" bestFit="1" customWidth="1"/>
    <col min="15230" max="15230" width="7" style="20" bestFit="1" customWidth="1"/>
    <col min="15231" max="15231" width="6.109375" style="20" bestFit="1" customWidth="1"/>
    <col min="15232" max="15232" width="9.109375" style="20" bestFit="1" customWidth="1"/>
    <col min="15233" max="15233" width="11.109375" style="20" customWidth="1"/>
    <col min="15234" max="15234" width="9.109375" style="20" bestFit="1" customWidth="1"/>
    <col min="15235" max="15235" width="11" style="20" bestFit="1" customWidth="1"/>
    <col min="15236" max="15236" width="13" style="20" customWidth="1"/>
    <col min="15237" max="15237" width="12.88671875" style="20" customWidth="1"/>
    <col min="15238" max="15239" width="6.109375" style="20" bestFit="1" customWidth="1"/>
    <col min="15240" max="15240" width="6.21875" style="20" bestFit="1" customWidth="1"/>
    <col min="15241" max="15242" width="6.109375" style="20" bestFit="1" customWidth="1"/>
    <col min="15243" max="15243" width="7.5546875" style="20" customWidth="1"/>
    <col min="15244" max="15244" width="10" style="20" customWidth="1"/>
    <col min="15245" max="15481" width="8.88671875" style="20"/>
    <col min="15482" max="15482" width="7" style="20" bestFit="1" customWidth="1"/>
    <col min="15483" max="15483" width="7.6640625" style="20" bestFit="1" customWidth="1"/>
    <col min="15484" max="15484" width="7.109375" style="20" bestFit="1" customWidth="1"/>
    <col min="15485" max="15485" width="12.44140625" style="20" bestFit="1" customWidth="1"/>
    <col min="15486" max="15486" width="7" style="20" bestFit="1" customWidth="1"/>
    <col min="15487" max="15487" width="6.109375" style="20" bestFit="1" customWidth="1"/>
    <col min="15488" max="15488" width="9.109375" style="20" bestFit="1" customWidth="1"/>
    <col min="15489" max="15489" width="11.109375" style="20" customWidth="1"/>
    <col min="15490" max="15490" width="9.109375" style="20" bestFit="1" customWidth="1"/>
    <col min="15491" max="15491" width="11" style="20" bestFit="1" customWidth="1"/>
    <col min="15492" max="15492" width="13" style="20" customWidth="1"/>
    <col min="15493" max="15493" width="12.88671875" style="20" customWidth="1"/>
    <col min="15494" max="15495" width="6.109375" style="20" bestFit="1" customWidth="1"/>
    <col min="15496" max="15496" width="6.21875" style="20" bestFit="1" customWidth="1"/>
    <col min="15497" max="15498" width="6.109375" style="20" bestFit="1" customWidth="1"/>
    <col min="15499" max="15499" width="7.5546875" style="20" customWidth="1"/>
    <col min="15500" max="15500" width="10" style="20" customWidth="1"/>
    <col min="15501" max="15737" width="8.88671875" style="20"/>
    <col min="15738" max="15738" width="7" style="20" bestFit="1" customWidth="1"/>
    <col min="15739" max="15739" width="7.6640625" style="20" bestFit="1" customWidth="1"/>
    <col min="15740" max="15740" width="7.109375" style="20" bestFit="1" customWidth="1"/>
    <col min="15741" max="15741" width="12.44140625" style="20" bestFit="1" customWidth="1"/>
    <col min="15742" max="15742" width="7" style="20" bestFit="1" customWidth="1"/>
    <col min="15743" max="15743" width="6.109375" style="20" bestFit="1" customWidth="1"/>
    <col min="15744" max="15744" width="9.109375" style="20" bestFit="1" customWidth="1"/>
    <col min="15745" max="15745" width="11.109375" style="20" customWidth="1"/>
    <col min="15746" max="15746" width="9.109375" style="20" bestFit="1" customWidth="1"/>
    <col min="15747" max="15747" width="11" style="20" bestFit="1" customWidth="1"/>
    <col min="15748" max="15748" width="13" style="20" customWidth="1"/>
    <col min="15749" max="15749" width="12.88671875" style="20" customWidth="1"/>
    <col min="15750" max="15751" width="6.109375" style="20" bestFit="1" customWidth="1"/>
    <col min="15752" max="15752" width="6.21875" style="20" bestFit="1" customWidth="1"/>
    <col min="15753" max="15754" width="6.109375" style="20" bestFit="1" customWidth="1"/>
    <col min="15755" max="15755" width="7.5546875" style="20" customWidth="1"/>
    <col min="15756" max="15756" width="10" style="20" customWidth="1"/>
    <col min="15757" max="15993" width="8.88671875" style="20"/>
    <col min="15994" max="15994" width="7" style="20" bestFit="1" customWidth="1"/>
    <col min="15995" max="15995" width="7.6640625" style="20" bestFit="1" customWidth="1"/>
    <col min="15996" max="15996" width="7.109375" style="20" bestFit="1" customWidth="1"/>
    <col min="15997" max="15997" width="12.44140625" style="20" bestFit="1" customWidth="1"/>
    <col min="15998" max="15998" width="7" style="20" bestFit="1" customWidth="1"/>
    <col min="15999" max="15999" width="6.109375" style="20" bestFit="1" customWidth="1"/>
    <col min="16000" max="16000" width="9.109375" style="20" bestFit="1" customWidth="1"/>
    <col min="16001" max="16001" width="11.109375" style="20" customWidth="1"/>
    <col min="16002" max="16002" width="9.109375" style="20" bestFit="1" customWidth="1"/>
    <col min="16003" max="16003" width="11" style="20" bestFit="1" customWidth="1"/>
    <col min="16004" max="16004" width="13" style="20" customWidth="1"/>
    <col min="16005" max="16005" width="12.88671875" style="20" customWidth="1"/>
    <col min="16006" max="16007" width="6.109375" style="20" bestFit="1" customWidth="1"/>
    <col min="16008" max="16008" width="6.21875" style="20" bestFit="1" customWidth="1"/>
    <col min="16009" max="16010" width="6.109375" style="20" bestFit="1" customWidth="1"/>
    <col min="16011" max="16011" width="7.5546875" style="20" customWidth="1"/>
    <col min="16012" max="16012" width="10" style="20" customWidth="1"/>
    <col min="16013" max="16384" width="8.88671875" style="20"/>
  </cols>
  <sheetData>
    <row r="1" spans="1:13" s="9" customFormat="1">
      <c r="A1" s="37" t="s">
        <v>0</v>
      </c>
      <c r="B1" s="38" t="s">
        <v>1</v>
      </c>
      <c r="C1" s="37" t="s">
        <v>2</v>
      </c>
      <c r="D1" s="37" t="s">
        <v>5</v>
      </c>
      <c r="E1" s="5" t="s">
        <v>4</v>
      </c>
      <c r="F1" s="2" t="s">
        <v>1</v>
      </c>
      <c r="G1" s="6" t="s">
        <v>5</v>
      </c>
      <c r="H1" s="6" t="s">
        <v>6</v>
      </c>
      <c r="I1" s="7" t="s">
        <v>7</v>
      </c>
      <c r="J1" s="3" t="s">
        <v>1</v>
      </c>
      <c r="K1" s="8" t="s">
        <v>5</v>
      </c>
      <c r="L1" s="8" t="s">
        <v>6</v>
      </c>
      <c r="M1" s="9" t="s">
        <v>26</v>
      </c>
    </row>
    <row r="2" spans="1:13" s="9" customFormat="1">
      <c r="A2" s="10"/>
      <c r="B2" s="11"/>
      <c r="C2" s="12"/>
      <c r="D2" s="12"/>
      <c r="E2" s="10"/>
      <c r="F2" s="14"/>
      <c r="G2" s="10"/>
      <c r="H2" s="15"/>
      <c r="I2" s="10"/>
      <c r="J2" s="14"/>
      <c r="K2" s="10"/>
      <c r="L2" s="15"/>
      <c r="M2" s="15"/>
    </row>
    <row r="3" spans="1:13" s="9" customFormat="1">
      <c r="A3" s="10">
        <v>5027</v>
      </c>
      <c r="B3" s="16">
        <v>29502</v>
      </c>
      <c r="C3" s="12" t="s">
        <v>29</v>
      </c>
      <c r="D3" s="12">
        <v>300000</v>
      </c>
      <c r="E3" s="10">
        <v>60194</v>
      </c>
      <c r="F3" s="14">
        <v>29511</v>
      </c>
      <c r="G3" s="10">
        <v>2150</v>
      </c>
      <c r="H3" s="15">
        <f>G3/340.75</f>
        <v>6.3096111518708735</v>
      </c>
      <c r="I3" s="10">
        <v>89645</v>
      </c>
      <c r="J3" s="14">
        <v>29511</v>
      </c>
      <c r="K3" s="10">
        <v>2150</v>
      </c>
      <c r="L3" s="15">
        <f>K3/340.75</f>
        <v>6.3096111518708735</v>
      </c>
      <c r="M3" s="10">
        <v>6948</v>
      </c>
    </row>
    <row r="4" spans="1:13" s="9" customFormat="1">
      <c r="A4" s="10">
        <v>5977</v>
      </c>
      <c r="B4" s="16">
        <v>30277</v>
      </c>
      <c r="C4" s="12" t="s">
        <v>24</v>
      </c>
      <c r="D4" s="12">
        <v>230000</v>
      </c>
      <c r="E4" s="10">
        <v>312366</v>
      </c>
      <c r="F4" s="14">
        <v>30281</v>
      </c>
      <c r="G4" s="10">
        <v>256</v>
      </c>
      <c r="H4" s="15">
        <f>G4/340.75</f>
        <v>0.75128393250183423</v>
      </c>
      <c r="I4" s="10">
        <v>313305</v>
      </c>
      <c r="J4" s="14">
        <v>30281</v>
      </c>
      <c r="K4" s="10">
        <v>256</v>
      </c>
      <c r="L4" s="15">
        <f>K4/340.75</f>
        <v>0.75128393250183423</v>
      </c>
      <c r="M4" s="10">
        <v>535</v>
      </c>
    </row>
    <row r="5" spans="1:13" s="9" customFormat="1">
      <c r="A5" s="10">
        <v>6834</v>
      </c>
      <c r="B5" s="16">
        <v>30946</v>
      </c>
      <c r="C5" s="12" t="s">
        <v>24</v>
      </c>
      <c r="D5" s="12">
        <v>400000</v>
      </c>
      <c r="E5" s="10">
        <v>307387</v>
      </c>
      <c r="F5" s="14">
        <v>30936</v>
      </c>
      <c r="G5" s="10">
        <v>522</v>
      </c>
      <c r="H5" s="15">
        <f>G5/340.75</f>
        <v>1.5319148936170213</v>
      </c>
      <c r="I5" s="10">
        <v>307819</v>
      </c>
      <c r="J5" s="14">
        <v>30966</v>
      </c>
      <c r="K5" s="10">
        <v>522</v>
      </c>
      <c r="L5" s="15">
        <f>K5/340.75</f>
        <v>1.5319148936170213</v>
      </c>
      <c r="M5" s="10">
        <v>733</v>
      </c>
    </row>
    <row r="6" spans="1:13" s="9" customFormat="1">
      <c r="A6" s="10">
        <v>9194</v>
      </c>
      <c r="B6" s="16">
        <v>32782</v>
      </c>
      <c r="C6" s="10" t="s">
        <v>23</v>
      </c>
      <c r="D6" s="10">
        <v>850000</v>
      </c>
      <c r="E6" s="10">
        <v>106301</v>
      </c>
      <c r="F6" s="39">
        <v>32896</v>
      </c>
      <c r="G6" s="10">
        <v>7922</v>
      </c>
      <c r="H6" s="15">
        <f>G6/340.75</f>
        <v>23.248716067498165</v>
      </c>
      <c r="I6" s="10">
        <v>155297</v>
      </c>
      <c r="J6" s="39">
        <v>32797</v>
      </c>
      <c r="K6" s="42">
        <v>7922</v>
      </c>
      <c r="L6" s="15">
        <f>K6/340.75</f>
        <v>23.248716067498165</v>
      </c>
      <c r="M6" s="10">
        <v>3931</v>
      </c>
    </row>
    <row r="7" spans="1:13" s="9" customFormat="1">
      <c r="A7" s="10">
        <v>9876</v>
      </c>
      <c r="B7" s="16">
        <v>33324</v>
      </c>
      <c r="C7" s="10" t="s">
        <v>24</v>
      </c>
      <c r="D7" s="10">
        <v>550000</v>
      </c>
      <c r="E7" s="10">
        <v>35056</v>
      </c>
      <c r="F7" s="39">
        <v>35553</v>
      </c>
      <c r="G7" s="10">
        <v>705</v>
      </c>
      <c r="H7" s="15">
        <f t="shared" ref="H7:H18" si="0">G7/340.75</f>
        <v>2.0689655172413794</v>
      </c>
      <c r="I7" s="10">
        <v>283475</v>
      </c>
      <c r="J7" s="39">
        <v>33361</v>
      </c>
      <c r="K7" s="42">
        <v>705</v>
      </c>
      <c r="L7" s="15">
        <f t="shared" ref="L7:L18" si="1">K7/340.75</f>
        <v>2.0689655172413794</v>
      </c>
      <c r="M7" s="10">
        <v>234</v>
      </c>
    </row>
    <row r="8" spans="1:13" s="9" customFormat="1">
      <c r="A8" s="10">
        <v>10745</v>
      </c>
      <c r="B8" s="16">
        <v>33942</v>
      </c>
      <c r="C8" s="18" t="s">
        <v>25</v>
      </c>
      <c r="D8" s="40"/>
      <c r="E8" s="10">
        <v>63776</v>
      </c>
      <c r="F8" s="14">
        <v>34959</v>
      </c>
      <c r="G8" s="10">
        <v>6678</v>
      </c>
      <c r="H8" s="15">
        <f t="shared" si="0"/>
        <v>19.597945707997066</v>
      </c>
      <c r="I8" s="10">
        <v>471828</v>
      </c>
      <c r="J8" s="14">
        <v>34453</v>
      </c>
      <c r="K8" s="42">
        <v>6678</v>
      </c>
      <c r="L8" s="15">
        <f t="shared" si="1"/>
        <v>19.597945707997066</v>
      </c>
      <c r="M8" s="10">
        <v>806</v>
      </c>
    </row>
    <row r="9" spans="1:13" s="9" customFormat="1">
      <c r="A9" s="10">
        <v>10865</v>
      </c>
      <c r="B9" s="16">
        <v>34030</v>
      </c>
      <c r="C9" s="18" t="s">
        <v>24</v>
      </c>
      <c r="D9" s="18">
        <v>17000000</v>
      </c>
      <c r="E9" s="10">
        <v>471737</v>
      </c>
      <c r="F9" s="39"/>
      <c r="G9" s="42">
        <v>17731</v>
      </c>
      <c r="H9" s="15">
        <f t="shared" si="0"/>
        <v>52.035216434336022</v>
      </c>
      <c r="I9" s="10">
        <v>471551</v>
      </c>
      <c r="J9" s="14">
        <v>36035</v>
      </c>
      <c r="K9" s="10">
        <v>17731</v>
      </c>
      <c r="L9" s="15">
        <f t="shared" si="1"/>
        <v>52.035216434336022</v>
      </c>
      <c r="M9" s="10">
        <v>2994</v>
      </c>
    </row>
    <row r="10" spans="1:13" s="9" customFormat="1">
      <c r="A10" s="10">
        <v>10948</v>
      </c>
      <c r="B10" s="16">
        <v>34082</v>
      </c>
      <c r="C10" s="10" t="s">
        <v>24</v>
      </c>
      <c r="D10" s="10">
        <v>360000</v>
      </c>
      <c r="E10" s="10">
        <v>63060</v>
      </c>
      <c r="F10" s="14">
        <v>34233</v>
      </c>
      <c r="G10" s="10">
        <v>509</v>
      </c>
      <c r="H10" s="15">
        <f t="shared" si="0"/>
        <v>1.4937637564196624</v>
      </c>
      <c r="I10" s="10">
        <v>471553</v>
      </c>
      <c r="J10" s="39">
        <v>34031</v>
      </c>
      <c r="K10" s="42">
        <v>509</v>
      </c>
      <c r="L10" s="15">
        <f t="shared" si="1"/>
        <v>1.4937637564196624</v>
      </c>
      <c r="M10" s="10">
        <v>89</v>
      </c>
    </row>
    <row r="11" spans="1:13" s="9" customFormat="1">
      <c r="A11" s="10">
        <v>12000</v>
      </c>
      <c r="B11" s="16">
        <v>34678</v>
      </c>
      <c r="C11" s="10" t="s">
        <v>24</v>
      </c>
      <c r="D11" s="10">
        <v>1640000</v>
      </c>
      <c r="E11" s="10">
        <v>159167</v>
      </c>
      <c r="F11" s="14">
        <v>34697</v>
      </c>
      <c r="G11" s="10">
        <v>2038</v>
      </c>
      <c r="H11" s="15">
        <f t="shared" si="0"/>
        <v>5.9809244314013208</v>
      </c>
      <c r="I11" s="10">
        <v>159153</v>
      </c>
      <c r="J11" s="14">
        <v>34697</v>
      </c>
      <c r="K11" s="42">
        <v>2038</v>
      </c>
      <c r="L11" s="15">
        <f t="shared" si="1"/>
        <v>5.9809244314013208</v>
      </c>
      <c r="M11" s="10">
        <v>194</v>
      </c>
    </row>
    <row r="12" spans="1:13" s="9" customFormat="1">
      <c r="A12" s="10">
        <v>12016</v>
      </c>
      <c r="B12" s="16">
        <v>34691</v>
      </c>
      <c r="C12" s="10" t="s">
        <v>24</v>
      </c>
      <c r="D12" s="10">
        <v>1500000</v>
      </c>
      <c r="E12" s="10">
        <v>159173</v>
      </c>
      <c r="F12" s="14">
        <v>34668</v>
      </c>
      <c r="G12" s="42">
        <v>756</v>
      </c>
      <c r="H12" s="15">
        <f t="shared" si="0"/>
        <v>2.2186353631694793</v>
      </c>
      <c r="I12" s="10">
        <v>159094</v>
      </c>
      <c r="J12" s="14">
        <v>36034</v>
      </c>
      <c r="K12" s="10">
        <v>756</v>
      </c>
      <c r="L12" s="15">
        <f t="shared" si="1"/>
        <v>2.2186353631694793</v>
      </c>
      <c r="M12" s="10">
        <v>74</v>
      </c>
    </row>
    <row r="13" spans="1:13" s="9" customFormat="1">
      <c r="A13" s="10">
        <v>12135</v>
      </c>
      <c r="B13" s="16">
        <v>34808</v>
      </c>
      <c r="C13" s="10" t="s">
        <v>24</v>
      </c>
      <c r="D13" s="10">
        <v>1000000</v>
      </c>
      <c r="E13" s="10">
        <v>26656</v>
      </c>
      <c r="F13" s="14">
        <v>35159</v>
      </c>
      <c r="G13" s="10">
        <v>1347</v>
      </c>
      <c r="H13" s="15">
        <f t="shared" si="0"/>
        <v>3.9530447542186353</v>
      </c>
      <c r="I13" s="10">
        <v>26664</v>
      </c>
      <c r="J13" s="14">
        <v>34854</v>
      </c>
      <c r="K13" s="42">
        <v>1347</v>
      </c>
      <c r="L13" s="15">
        <f t="shared" si="1"/>
        <v>3.9530447542186353</v>
      </c>
      <c r="M13" s="10">
        <v>109</v>
      </c>
    </row>
    <row r="14" spans="1:13" s="9" customFormat="1">
      <c r="A14" s="10">
        <v>12190</v>
      </c>
      <c r="B14" s="16">
        <v>34846</v>
      </c>
      <c r="C14" s="10" t="s">
        <v>24</v>
      </c>
      <c r="D14" s="10">
        <v>900000</v>
      </c>
      <c r="E14" s="10">
        <v>154069</v>
      </c>
      <c r="F14" s="14">
        <v>36034</v>
      </c>
      <c r="G14" s="10">
        <v>1347</v>
      </c>
      <c r="H14" s="15">
        <f t="shared" si="0"/>
        <v>3.9530447542186353</v>
      </c>
      <c r="I14" s="10">
        <v>159255</v>
      </c>
      <c r="J14" s="14">
        <v>35240</v>
      </c>
      <c r="K14" s="42">
        <v>1346</v>
      </c>
      <c r="L14" s="15">
        <f t="shared" si="1"/>
        <v>3.9501100513573002</v>
      </c>
      <c r="M14" s="10">
        <v>82</v>
      </c>
    </row>
    <row r="15" spans="1:13" s="9" customFormat="1">
      <c r="A15" s="10">
        <v>13728</v>
      </c>
      <c r="B15" s="16">
        <v>35712</v>
      </c>
      <c r="C15" s="18" t="s">
        <v>24</v>
      </c>
      <c r="D15" s="18">
        <v>1300000</v>
      </c>
      <c r="E15" s="10">
        <v>277750</v>
      </c>
      <c r="F15" s="14">
        <v>35877</v>
      </c>
      <c r="G15" s="42">
        <v>1706</v>
      </c>
      <c r="H15" s="15">
        <f t="shared" si="0"/>
        <v>5.006603081438004</v>
      </c>
      <c r="I15" s="10">
        <v>277784</v>
      </c>
      <c r="J15" s="14">
        <v>36035</v>
      </c>
      <c r="K15" s="10">
        <v>1706</v>
      </c>
      <c r="L15" s="15">
        <f t="shared" si="1"/>
        <v>5.006603081438004</v>
      </c>
      <c r="M15" s="10">
        <v>68</v>
      </c>
    </row>
    <row r="16" spans="1:13" s="9" customFormat="1">
      <c r="A16" s="19"/>
      <c r="B16" s="32"/>
      <c r="C16" s="33"/>
      <c r="D16" s="33"/>
      <c r="E16" s="10"/>
      <c r="F16" s="14"/>
      <c r="G16" s="10"/>
      <c r="H16" s="15">
        <f t="shared" si="0"/>
        <v>0</v>
      </c>
      <c r="I16" s="10"/>
      <c r="J16" s="14"/>
      <c r="K16" s="10"/>
      <c r="L16" s="15">
        <f t="shared" si="1"/>
        <v>0</v>
      </c>
      <c r="M16" s="10"/>
    </row>
    <row r="17" spans="1:15" s="9" customFormat="1">
      <c r="A17" s="10"/>
      <c r="B17" s="11"/>
      <c r="C17" s="12"/>
      <c r="D17" s="12"/>
      <c r="E17" s="10"/>
      <c r="F17" s="14"/>
      <c r="G17" s="10"/>
      <c r="H17" s="15">
        <f t="shared" si="0"/>
        <v>0</v>
      </c>
      <c r="I17" s="10"/>
      <c r="J17" s="14"/>
      <c r="K17" s="10"/>
      <c r="L17" s="15">
        <f t="shared" si="1"/>
        <v>0</v>
      </c>
      <c r="M17" s="10"/>
    </row>
    <row r="18" spans="1:15" s="9" customFormat="1">
      <c r="A18" s="10"/>
      <c r="B18" s="11"/>
      <c r="C18" s="12"/>
      <c r="D18" s="12"/>
      <c r="E18" s="10"/>
      <c r="F18" s="14"/>
      <c r="G18" s="10"/>
      <c r="H18" s="15">
        <f t="shared" si="0"/>
        <v>0</v>
      </c>
      <c r="I18" s="10"/>
      <c r="J18" s="14"/>
      <c r="K18" s="10"/>
      <c r="L18" s="15">
        <f t="shared" si="1"/>
        <v>0</v>
      </c>
      <c r="M18" s="10"/>
    </row>
    <row r="19" spans="1:15">
      <c r="A19" s="12"/>
      <c r="B19" s="11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2"/>
    </row>
    <row r="20" spans="1:15">
      <c r="E20" s="25"/>
      <c r="K20" s="41">
        <f>SUM(K2:K19)</f>
        <v>43666</v>
      </c>
      <c r="L20" s="26">
        <f>SUM(L2:L19)</f>
        <v>128.14673514306679</v>
      </c>
      <c r="M20" s="41">
        <v>17095</v>
      </c>
      <c r="N20" s="43"/>
    </row>
    <row r="21" spans="1:15">
      <c r="M21" s="41"/>
      <c r="N21" s="21" t="s">
        <v>27</v>
      </c>
    </row>
    <row r="22" spans="1:15">
      <c r="M22" s="95">
        <v>21058</v>
      </c>
      <c r="N22" s="43">
        <v>46060</v>
      </c>
      <c r="O22" s="26"/>
    </row>
    <row r="23" spans="1:15">
      <c r="C23" s="112" t="s">
        <v>28</v>
      </c>
      <c r="D23" s="112"/>
      <c r="E23" s="112"/>
      <c r="F23" s="112"/>
      <c r="G23" s="112"/>
      <c r="M23" s="41">
        <v>17095</v>
      </c>
      <c r="N23" s="43">
        <v>45666</v>
      </c>
    </row>
  </sheetData>
  <mergeCells count="1">
    <mergeCell ref="C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281ι1</vt:lpstr>
      <vt:lpstr>281ι2</vt:lpstr>
      <vt:lpstr>281ρ2</vt:lpstr>
      <vt:lpstr>283ω10</vt:lpstr>
      <vt:lpstr>288θ3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2024-03-19T05:41:43Z</dcterms:created>
  <dcterms:modified xsi:type="dcterms:W3CDTF">2026-03-17T10:14:59Z</dcterms:modified>
</cp:coreProperties>
</file>